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DEZ201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<sst xmlns="http://schemas.openxmlformats.org/spreadsheetml/2006/main" count="43" uniqueCount="39">
  <si>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Execução da Despesa – PROGRAMA</t>
  </si>
  <si>
    <t>(Exercício Financeiro 2010 - acumulado até DEZEMBRO)</t>
  </si>
  <si>
    <t>SERVIÇO DE ORÇAMENTO, FINANÇAS E CONTABILIDADE  -  DSOFC</t>
  </si>
  <si>
    <t xml:space="preserve">Unidade Gestora: 080004 / TRT - 7ª Região                      </t>
  </si>
  <si>
    <t xml:space="preserve">PROGRAMAS </t>
  </si>
  <si>
    <t>ORÇAMENTO AUTORIZADO</t>
  </si>
  <si>
    <t>VALORES LIQUIDADOS</t>
  </si>
  <si>
    <t>EXEC. ORÇAM. I / F</t>
  </si>
  <si>
    <t>VALORES PAGOS</t>
  </si>
  <si>
    <t>EXEC. FINANC M / F</t>
  </si>
  <si>
    <t>A</t>
  </si>
  <si>
    <t>B</t>
  </si>
  <si>
    <t>C</t>
  </si>
  <si>
    <t>D</t>
  </si>
  <si>
    <t>E</t>
  </si>
  <si>
    <t>F = A + B + C - D - E</t>
  </si>
  <si>
    <t>EXERCÍCIOS</t>
  </si>
  <si>
    <t>K/E</t>
  </si>
  <si>
    <t>G</t>
  </si>
  <si>
    <t>H</t>
  </si>
  <si>
    <t>I = G + H</t>
  </si>
  <si>
    <t>J</t>
  </si>
  <si>
    <t>L</t>
  </si>
  <si>
    <t>M= J + L</t>
  </si>
  <si>
    <t>DOTAÇÃO INICIAL</t>
  </si>
  <si>
    <t>PROVISÃO/ DESTAQUE</t>
  </si>
  <si>
    <t>CRÉDITO ADICIONAL</t>
  </si>
  <si>
    <t>DOTAÇÃO CANCELADA / REMANEJADA</t>
  </si>
  <si>
    <t>BLOQUEIO DE CRÉDITO</t>
  </si>
  <si>
    <t>DOTAÇÃO AUTORIZADA</t>
  </si>
  <si>
    <t>ANTERIORES</t>
  </si>
  <si>
    <t>CORRENTE</t>
  </si>
  <si>
    <t>TOTAL</t>
  </si>
  <si>
    <t xml:space="preserve">0089 – Previdência de Inativos e Pensionistas da União </t>
  </si>
  <si>
    <t>0571 – Prestação Jurisdicional Trabalhista</t>
  </si>
  <si>
    <t>0901 - Operações Especiais: Cumprimento de Sentenças</t>
  </si>
  <si>
    <t>Total</t>
  </si>
  <si>
    <t>Fonte: SIAFI</t>
  </si>
  <si>
    <t>NOTA: Do total de créditos descentralizados no programa 0901,  R$ 26.080.940,00 são advindos da Adm. Direta dos quais R$ 1.250.000,00 são referentes a SPV e R$ 9.232.525,00 oriundos da Adm. Indireta.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</si>
</sst>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R$ &quot;* #,##0.000_);_(&quot;R$ &quot;* \(#,##0.000\);_(&quot;R$ &quot;* &quot;-&quot;??_);_(@_)"/>
    <numFmt numFmtId="168" formatCode="_(&quot;R$ &quot;* #,##0.0000_);_(&quot;R$ &quot;* \(#,##0.0000\);_(&quot;R$ &quot;* &quot;-&quot;??_);_(@_)"/>
    <numFmt numFmtId="169" formatCode="#,##0.000_);\(#,##0.000\)"/>
    <numFmt numFmtId="170" formatCode="_(* #,##0.0000_);_(* \(#,##0.0000\);_(* &quot;-&quot;????_);_(@_)"/>
    <numFmt numFmtId="171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vertical="top" wrapText="1"/>
    </xf>
    <xf numFmtId="43" fontId="10" fillId="0" borderId="35" xfId="20" applyFont="1" applyBorder="1" applyAlignment="1">
      <alignment vertical="center"/>
    </xf>
    <xf numFmtId="43" fontId="10" fillId="0" borderId="36" xfId="20" applyFont="1" applyBorder="1" applyAlignment="1">
      <alignment vertical="center"/>
    </xf>
    <xf numFmtId="39" fontId="10" fillId="0" borderId="37" xfId="20" applyNumberFormat="1" applyFont="1" applyBorder="1" applyAlignment="1">
      <alignment vertical="center"/>
    </xf>
    <xf numFmtId="43" fontId="10" fillId="0" borderId="25" xfId="20" applyFont="1" applyBorder="1" applyAlignment="1">
      <alignment horizontal="right" vertical="center"/>
    </xf>
    <xf numFmtId="43" fontId="10" fillId="0" borderId="21" xfId="20" applyFont="1" applyBorder="1" applyAlignment="1">
      <alignment vertical="center"/>
    </xf>
    <xf numFmtId="43" fontId="10" fillId="0" borderId="21" xfId="0" applyNumberFormat="1" applyFont="1" applyBorder="1" applyAlignment="1">
      <alignment horizontal="right" vertical="center"/>
    </xf>
    <xf numFmtId="10" fontId="10" fillId="0" borderId="38" xfId="0" applyNumberFormat="1" applyFont="1" applyFill="1" applyBorder="1" applyAlignment="1">
      <alignment vertical="center" wrapText="1"/>
    </xf>
    <xf numFmtId="43" fontId="10" fillId="0" borderId="2" xfId="20" applyFont="1" applyBorder="1" applyAlignment="1">
      <alignment vertical="center"/>
    </xf>
    <xf numFmtId="10" fontId="10" fillId="0" borderId="37" xfId="0" applyNumberFormat="1" applyFont="1" applyFill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43" fontId="10" fillId="0" borderId="25" xfId="20" applyFont="1" applyBorder="1" applyAlignment="1">
      <alignment vertical="center"/>
    </xf>
    <xf numFmtId="43" fontId="10" fillId="0" borderId="16" xfId="20" applyFont="1" applyBorder="1" applyAlignment="1">
      <alignment vertical="center"/>
    </xf>
    <xf numFmtId="43" fontId="10" fillId="0" borderId="40" xfId="20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3" fontId="10" fillId="0" borderId="16" xfId="0" applyNumberFormat="1" applyFont="1" applyBorder="1" applyAlignment="1">
      <alignment vertical="center"/>
    </xf>
    <xf numFmtId="43" fontId="10" fillId="2" borderId="16" xfId="0" applyNumberFormat="1" applyFont="1" applyFill="1" applyBorder="1" applyAlignment="1">
      <alignment vertical="center"/>
    </xf>
    <xf numFmtId="10" fontId="10" fillId="0" borderId="41" xfId="0" applyNumberFormat="1" applyFont="1" applyFill="1" applyBorder="1" applyAlignment="1">
      <alignment vertical="center" wrapText="1"/>
    </xf>
    <xf numFmtId="4" fontId="10" fillId="0" borderId="42" xfId="0" applyNumberFormat="1" applyFont="1" applyBorder="1" applyAlignment="1">
      <alignment horizontal="right" vertical="center"/>
    </xf>
    <xf numFmtId="10" fontId="10" fillId="0" borderId="40" xfId="0" applyNumberFormat="1" applyFont="1" applyFill="1" applyBorder="1" applyAlignment="1">
      <alignment vertical="center" wrapText="1"/>
    </xf>
    <xf numFmtId="0" fontId="10" fillId="0" borderId="43" xfId="0" applyFont="1" applyBorder="1" applyAlignment="1">
      <alignment vertical="top" wrapText="1"/>
    </xf>
    <xf numFmtId="43" fontId="10" fillId="0" borderId="27" xfId="20" applyFont="1" applyBorder="1" applyAlignment="1">
      <alignment vertical="center"/>
    </xf>
    <xf numFmtId="43" fontId="10" fillId="0" borderId="28" xfId="20" applyFont="1" applyBorder="1" applyAlignment="1">
      <alignment vertical="center"/>
    </xf>
    <xf numFmtId="43" fontId="10" fillId="0" borderId="32" xfId="20" applyFont="1" applyBorder="1" applyAlignment="1">
      <alignment vertical="center"/>
    </xf>
    <xf numFmtId="43" fontId="10" fillId="0" borderId="33" xfId="20" applyFont="1" applyBorder="1" applyAlignment="1">
      <alignment vertical="center"/>
    </xf>
    <xf numFmtId="43" fontId="10" fillId="0" borderId="44" xfId="0" applyNumberFormat="1" applyFont="1" applyBorder="1" applyAlignment="1">
      <alignment horizontal="right" vertical="center"/>
    </xf>
    <xf numFmtId="10" fontId="10" fillId="0" borderId="45" xfId="0" applyNumberFormat="1" applyFont="1" applyFill="1" applyBorder="1" applyAlignment="1">
      <alignment vertical="center" wrapText="1"/>
    </xf>
    <xf numFmtId="43" fontId="10" fillId="0" borderId="29" xfId="20" applyFont="1" applyBorder="1" applyAlignment="1">
      <alignment vertical="center"/>
    </xf>
    <xf numFmtId="10" fontId="10" fillId="0" borderId="32" xfId="0" applyNumberFormat="1" applyFont="1" applyFill="1" applyBorder="1" applyAlignment="1">
      <alignment vertical="center" wrapText="1"/>
    </xf>
    <xf numFmtId="0" fontId="8" fillId="2" borderId="46" xfId="0" applyFont="1" applyFill="1" applyBorder="1" applyAlignment="1">
      <alignment horizontal="center"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39" fontId="8" fillId="2" borderId="48" xfId="0" applyNumberFormat="1" applyFont="1" applyFill="1" applyBorder="1" applyAlignment="1">
      <alignment vertical="center"/>
    </xf>
    <xf numFmtId="43" fontId="10" fillId="2" borderId="49" xfId="20" applyFont="1" applyFill="1" applyBorder="1" applyAlignment="1">
      <alignment vertical="center"/>
    </xf>
    <xf numFmtId="4" fontId="8" fillId="2" borderId="50" xfId="0" applyNumberFormat="1" applyFont="1" applyFill="1" applyBorder="1" applyAlignment="1">
      <alignment vertical="center"/>
    </xf>
    <xf numFmtId="10" fontId="8" fillId="2" borderId="51" xfId="0" applyNumberFormat="1" applyFont="1" applyFill="1" applyBorder="1" applyAlignment="1">
      <alignment vertical="center" wrapText="1"/>
    </xf>
    <xf numFmtId="10" fontId="8" fillId="2" borderId="49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3" fontId="5" fillId="0" borderId="0" xfId="2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O23"/>
  <sheetViews>
    <sheetView tabSelected="1" view="pageBreakPreview" zoomScale="60" zoomScaleNormal="75" workbookViewId="0" topLeftCell="A1">
      <selection activeCell="E17" sqref="E17"/>
    </sheetView>
  </sheetViews>
  <sheetFormatPr defaultColWidth="9.140625" defaultRowHeight="12.75"/>
  <cols>
    <col min="1" max="1" width="37.8515625" style="83" customWidth="1"/>
    <col min="2" max="2" width="28.421875" style="83" customWidth="1"/>
    <col min="3" max="3" width="25.8515625" style="83" customWidth="1"/>
    <col min="4" max="4" width="25.7109375" style="83" customWidth="1"/>
    <col min="5" max="5" width="23.7109375" style="83" customWidth="1"/>
    <col min="6" max="6" width="22.8515625" style="83" customWidth="1"/>
    <col min="7" max="7" width="27.421875" style="83" customWidth="1"/>
    <col min="8" max="8" width="24.421875" style="83" customWidth="1"/>
    <col min="9" max="9" width="28.28125" style="83" customWidth="1"/>
    <col min="10" max="10" width="28.00390625" style="83" customWidth="1"/>
    <col min="11" max="11" width="15.57421875" style="83" customWidth="1"/>
    <col min="12" max="12" width="25.140625" style="83" customWidth="1"/>
    <col min="13" max="13" width="27.28125" style="83" customWidth="1"/>
    <col min="14" max="14" width="34.00390625" style="83" customWidth="1"/>
    <col min="15" max="15" width="19.57421875" style="83" customWidth="1"/>
    <col min="16" max="16384" width="9.140625" style="83" customWidth="1"/>
  </cols>
  <sheetData>
    <row r="1" spans="1:14" s="2" customFormat="1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6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26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3" s="2" customFormat="1" ht="18">
      <c r="A4" s="3"/>
      <c r="B4" s="3"/>
      <c r="C4" s="3"/>
      <c r="D4" s="3"/>
      <c r="E4" s="3"/>
      <c r="F4" s="3"/>
      <c r="G4" s="3"/>
      <c r="H4" s="3"/>
      <c r="I4" s="4"/>
      <c r="K4" s="4"/>
      <c r="L4" s="4"/>
      <c r="M4" s="4"/>
    </row>
    <row r="5" s="2" customFormat="1" ht="18">
      <c r="A5" s="5"/>
    </row>
    <row r="6" spans="1:13" s="2" customFormat="1" ht="61.5" customHeight="1" thickBot="1">
      <c r="A6" s="6" t="s">
        <v>3</v>
      </c>
      <c r="B6" s="6"/>
      <c r="C6" s="6"/>
      <c r="D6" s="6"/>
      <c r="E6" s="6"/>
      <c r="F6" s="6"/>
      <c r="G6" s="6"/>
      <c r="H6" s="6"/>
      <c r="I6" s="6"/>
      <c r="K6" s="6"/>
      <c r="L6" s="6"/>
      <c r="M6" s="6"/>
    </row>
    <row r="7" spans="1:15" s="2" customFormat="1" ht="45.75" customHeight="1">
      <c r="A7" s="7" t="s">
        <v>4</v>
      </c>
      <c r="B7" s="8" t="s">
        <v>5</v>
      </c>
      <c r="C7" s="9"/>
      <c r="D7" s="9"/>
      <c r="E7" s="9"/>
      <c r="F7" s="9"/>
      <c r="G7" s="10"/>
      <c r="H7" s="11" t="s">
        <v>6</v>
      </c>
      <c r="I7" s="11"/>
      <c r="J7" s="12"/>
      <c r="K7" s="13" t="s">
        <v>7</v>
      </c>
      <c r="L7" s="8" t="s">
        <v>8</v>
      </c>
      <c r="M7" s="9"/>
      <c r="N7" s="14"/>
      <c r="O7" s="13" t="s">
        <v>9</v>
      </c>
    </row>
    <row r="8" spans="1:15" s="2" customFormat="1" ht="29.25" customHeight="1">
      <c r="A8" s="15"/>
      <c r="B8" s="16" t="s">
        <v>10</v>
      </c>
      <c r="C8" s="17" t="s">
        <v>11</v>
      </c>
      <c r="D8" s="18" t="s">
        <v>12</v>
      </c>
      <c r="E8" s="17" t="s">
        <v>13</v>
      </c>
      <c r="F8" s="17" t="s">
        <v>14</v>
      </c>
      <c r="G8" s="19" t="s">
        <v>15</v>
      </c>
      <c r="H8" s="20" t="s">
        <v>16</v>
      </c>
      <c r="I8" s="21"/>
      <c r="J8" s="22"/>
      <c r="K8" s="23"/>
      <c r="L8" s="24" t="s">
        <v>16</v>
      </c>
      <c r="M8" s="21"/>
      <c r="N8" s="25" t="s">
        <v>17</v>
      </c>
      <c r="O8" s="26"/>
    </row>
    <row r="9" spans="1:15" s="2" customFormat="1" ht="35.25" customHeight="1">
      <c r="A9" s="15"/>
      <c r="B9" s="27"/>
      <c r="C9" s="28"/>
      <c r="D9" s="29"/>
      <c r="E9" s="28"/>
      <c r="F9" s="28"/>
      <c r="G9" s="30"/>
      <c r="H9" s="31" t="s">
        <v>18</v>
      </c>
      <c r="I9" s="32" t="s">
        <v>19</v>
      </c>
      <c r="J9" s="33" t="s">
        <v>20</v>
      </c>
      <c r="K9" s="26"/>
      <c r="L9" s="34" t="s">
        <v>21</v>
      </c>
      <c r="M9" s="32" t="s">
        <v>22</v>
      </c>
      <c r="N9" s="32" t="s">
        <v>23</v>
      </c>
      <c r="O9" s="26"/>
    </row>
    <row r="10" spans="1:15" s="2" customFormat="1" ht="118.5" customHeight="1" thickBot="1">
      <c r="A10" s="35"/>
      <c r="B10" s="36" t="s">
        <v>24</v>
      </c>
      <c r="C10" s="37" t="s">
        <v>25</v>
      </c>
      <c r="D10" s="37" t="s">
        <v>26</v>
      </c>
      <c r="E10" s="38" t="s">
        <v>27</v>
      </c>
      <c r="F10" s="39" t="s">
        <v>28</v>
      </c>
      <c r="G10" s="40" t="s">
        <v>29</v>
      </c>
      <c r="H10" s="41" t="s">
        <v>30</v>
      </c>
      <c r="I10" s="39" t="s">
        <v>31</v>
      </c>
      <c r="J10" s="39" t="s">
        <v>32</v>
      </c>
      <c r="K10" s="42"/>
      <c r="L10" s="43" t="s">
        <v>30</v>
      </c>
      <c r="M10" s="39" t="s">
        <v>31</v>
      </c>
      <c r="N10" s="39" t="s">
        <v>32</v>
      </c>
      <c r="O10" s="42"/>
    </row>
    <row r="11" spans="1:15" s="2" customFormat="1" ht="79.5" customHeight="1">
      <c r="A11" s="44" t="s">
        <v>33</v>
      </c>
      <c r="B11" s="45">
        <v>51280500</v>
      </c>
      <c r="C11" s="46"/>
      <c r="D11" s="46">
        <f>3373571+82378+2597465</f>
        <v>6053414</v>
      </c>
      <c r="E11" s="46"/>
      <c r="F11" s="46"/>
      <c r="G11" s="47">
        <f>B11+C11+D11+E11</f>
        <v>57333914</v>
      </c>
      <c r="H11" s="48">
        <f>3372010.02+526154.06</f>
        <v>3898164.08</v>
      </c>
      <c r="I11" s="49">
        <f>38981886.55+4126425.93+6182965.09+4143310.97</f>
        <v>53434588.53999999</v>
      </c>
      <c r="J11" s="50">
        <f>H11+I11</f>
        <v>57332752.61999999</v>
      </c>
      <c r="K11" s="51">
        <f>J11/G11</f>
        <v>0.9999797435772481</v>
      </c>
      <c r="L11" s="52">
        <f>3372010.02+526154.06</f>
        <v>3898164.08</v>
      </c>
      <c r="M11" s="49">
        <f>38981886.55+4126425.93+4117705.79+6208570.27</f>
        <v>53434588.53999999</v>
      </c>
      <c r="N11" s="46">
        <f>L11+M11</f>
        <v>57332752.61999999</v>
      </c>
      <c r="O11" s="53">
        <f>N11/G11</f>
        <v>0.9999797435772481</v>
      </c>
    </row>
    <row r="12" spans="1:15" s="2" customFormat="1" ht="79.5" customHeight="1">
      <c r="A12" s="54" t="s">
        <v>34</v>
      </c>
      <c r="B12" s="55">
        <v>167261428</v>
      </c>
      <c r="C12" s="56">
        <f>277971.54+553850.4</f>
        <v>831821.94</v>
      </c>
      <c r="D12" s="56">
        <f>4487952+10626180+495000+6687374</f>
        <v>22296506</v>
      </c>
      <c r="E12" s="56">
        <f>-280000-206552-130000</f>
        <v>-616552</v>
      </c>
      <c r="F12" s="56">
        <f>-70000-105000+175000</f>
        <v>0</v>
      </c>
      <c r="G12" s="57">
        <f>B12+C12+D12+E12+F12</f>
        <v>189773203.94</v>
      </c>
      <c r="H12" s="58">
        <f>2849240.67+6396.33+888753.72</f>
        <v>3744390.7199999997</v>
      </c>
      <c r="I12" s="59">
        <f>131990553.53+14541442.75+22001513.71+14197616.16</f>
        <v>182731126.15</v>
      </c>
      <c r="J12" s="60">
        <f>H12+I12</f>
        <v>186475516.87</v>
      </c>
      <c r="K12" s="61">
        <f>J12/G12</f>
        <v>0.9826230099848944</v>
      </c>
      <c r="L12" s="62">
        <f>2849240.67+6396.33+888753.72</f>
        <v>3744390.7199999997</v>
      </c>
      <c r="M12" s="60">
        <f>131674802.52+14588472.3+14529461.27+21843182.63</f>
        <v>182635918.72</v>
      </c>
      <c r="N12" s="56">
        <f>L12+M12</f>
        <v>186380309.44</v>
      </c>
      <c r="O12" s="63">
        <f>N12/G12</f>
        <v>0.9821213193983239</v>
      </c>
    </row>
    <row r="13" spans="1:15" s="2" customFormat="1" ht="79.5" customHeight="1" thickBot="1">
      <c r="A13" s="64" t="s">
        <v>35</v>
      </c>
      <c r="B13" s="65"/>
      <c r="C13" s="66">
        <f>35277362+36103</f>
        <v>35313465</v>
      </c>
      <c r="D13" s="66"/>
      <c r="E13" s="66"/>
      <c r="F13" s="66"/>
      <c r="G13" s="67">
        <f>B13+C13+D13+E13</f>
        <v>35313465</v>
      </c>
      <c r="H13" s="68"/>
      <c r="I13" s="66">
        <f>16390522.13+50428.36+41069.01+280094.69+36102.25</f>
        <v>16798216.439999998</v>
      </c>
      <c r="J13" s="69">
        <f>H13+I13</f>
        <v>16798216.439999998</v>
      </c>
      <c r="K13" s="70">
        <f>J13/G13</f>
        <v>0.4756887051440576</v>
      </c>
      <c r="L13" s="68">
        <v>0</v>
      </c>
      <c r="M13" s="71">
        <f>16390522.13+50428.36+41069.01+280094.69+36102.25</f>
        <v>16798216.439999998</v>
      </c>
      <c r="N13" s="66">
        <f>L13+M13</f>
        <v>16798216.439999998</v>
      </c>
      <c r="O13" s="72">
        <f>N13/G13</f>
        <v>0.4756887051440576</v>
      </c>
    </row>
    <row r="14" spans="1:15" s="2" customFormat="1" ht="56.25" customHeight="1" thickBot="1">
      <c r="A14" s="73" t="s">
        <v>36</v>
      </c>
      <c r="B14" s="74">
        <f>SUM(B11:B13)</f>
        <v>218541928</v>
      </c>
      <c r="C14" s="75">
        <f>SUM(C11:C13)</f>
        <v>36145286.94</v>
      </c>
      <c r="D14" s="75">
        <f>SUM(D11:D13)</f>
        <v>28349920</v>
      </c>
      <c r="E14" s="76">
        <f>SUM(E11:E13)</f>
        <v>-616552</v>
      </c>
      <c r="F14" s="76">
        <f>SUM(F11:F13)</f>
        <v>0</v>
      </c>
      <c r="G14" s="77">
        <f>G11+G12+G13</f>
        <v>282420582.94</v>
      </c>
      <c r="H14" s="78">
        <f>SUM(H11:H13)</f>
        <v>7642554.8</v>
      </c>
      <c r="I14" s="75">
        <f>SUM(I11:I13)</f>
        <v>252963931.13</v>
      </c>
      <c r="J14" s="75">
        <f>SUM(J11:J13)</f>
        <v>260606485.93</v>
      </c>
      <c r="K14" s="79">
        <f>J14/G14</f>
        <v>0.9227602436659711</v>
      </c>
      <c r="L14" s="74">
        <f>SUM(L11:L13)</f>
        <v>7642554.8</v>
      </c>
      <c r="M14" s="75">
        <f>SUM(M11:M13)</f>
        <v>252868723.7</v>
      </c>
      <c r="N14" s="75">
        <f>SUM(N11:N13)</f>
        <v>260511278.5</v>
      </c>
      <c r="O14" s="80">
        <f>N14/G14</f>
        <v>0.9224231314448685</v>
      </c>
    </row>
    <row r="15" s="2" customFormat="1" ht="18">
      <c r="A15" s="2" t="s">
        <v>37</v>
      </c>
    </row>
    <row r="16" s="2" customFormat="1" ht="18">
      <c r="A16" s="2" t="s">
        <v>38</v>
      </c>
    </row>
    <row r="17" s="2" customFormat="1" ht="18"/>
    <row r="18" s="2" customFormat="1" ht="18">
      <c r="E18" s="6"/>
    </row>
    <row r="19" s="2" customFormat="1" ht="18"/>
    <row r="20" spans="8:15" s="2" customFormat="1" ht="18">
      <c r="H20" s="81"/>
      <c r="I20" s="82"/>
      <c r="J20" s="81"/>
      <c r="K20" s="81"/>
      <c r="L20" s="81"/>
      <c r="M20" s="81"/>
      <c r="N20" s="81"/>
      <c r="O20" s="81"/>
    </row>
    <row r="21" spans="8:15" ht="18">
      <c r="H21" s="84"/>
      <c r="I21" s="84"/>
      <c r="J21" s="85"/>
      <c r="K21" s="84"/>
      <c r="L21" s="84"/>
      <c r="M21" s="85"/>
      <c r="N21" s="84"/>
      <c r="O21" s="84"/>
    </row>
    <row r="22" spans="8:15" ht="12">
      <c r="H22" s="84"/>
      <c r="I22" s="84"/>
      <c r="J22" s="84"/>
      <c r="K22" s="84"/>
      <c r="L22" s="84"/>
      <c r="M22" s="84"/>
      <c r="N22" s="84"/>
      <c r="O22" s="84"/>
    </row>
    <row r="23" spans="8:15" ht="18">
      <c r="H23" s="84"/>
      <c r="I23" s="84"/>
      <c r="J23" s="84"/>
      <c r="K23" s="84"/>
      <c r="L23" s="84"/>
      <c r="M23" s="84"/>
      <c r="N23" s="85"/>
      <c r="O23" s="84"/>
    </row>
  </sheetData>
  <mergeCells count="18">
    <mergeCell ref="A7:A10"/>
    <mergeCell ref="H8:I8"/>
    <mergeCell ref="L8:M8"/>
    <mergeCell ref="C8:C9"/>
    <mergeCell ref="K7:K10"/>
    <mergeCell ref="A4:H4"/>
    <mergeCell ref="A1:N1"/>
    <mergeCell ref="A2:N2"/>
    <mergeCell ref="A3:N3"/>
    <mergeCell ref="O7:O10"/>
    <mergeCell ref="B7:G7"/>
    <mergeCell ref="H7:J7"/>
    <mergeCell ref="L7:N7"/>
    <mergeCell ref="E8:E9"/>
    <mergeCell ref="B8:B9"/>
    <mergeCell ref="D8:D9"/>
    <mergeCell ref="G8:G9"/>
    <mergeCell ref="F8:F9"/>
  </mergeCells>
  <printOptions horizontalCentered="1" vertic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40" r:id="rId1"/>
  <headerFooter alignWithMargins="0">
    <oddFooter>&amp;C&amp;8execução.despesa.PROGRAMA BIMESTRAL.ago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DO TRABALHO</dc:creator>
  <cp:keywords/>
  <dc:description/>
  <cp:lastModifiedBy>TRIBUNAL REGIONAL DO TRABALHO</cp:lastModifiedBy>
  <dcterms:created xsi:type="dcterms:W3CDTF">2011-01-17T12:45:54Z</dcterms:created>
  <dcterms:modified xsi:type="dcterms:W3CDTF">2011-01-17T12:46:37Z</dcterms:modified>
  <cp:category/>
  <cp:version/>
  <cp:contentType/>
  <cp:contentStatus/>
</cp:coreProperties>
</file>