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BRIL" sheetId="1" r:id="rId1"/>
  </sheets>
  <definedNames>
    <definedName name="_xlnm.Print_Area" localSheetId="0">'ABRIL'!$A$1:$O$22</definedName>
  </definedNames>
  <calcPr fullCalcOnLoad="1"/>
</workbook>
</file>

<file path=xl/sharedStrings.xml><?xml version="1.0" encoding="utf-8"?>
<sst xmlns="http://schemas.openxmlformats.org/spreadsheetml/2006/main" count="47" uniqueCount="43">
  <si>
    <t>Execução da Despesa – PROGRAMA</t>
  </si>
  <si>
    <t>DIVISÃO DE CONTABILIDADE  -  DICON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</si>
  <si>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</si>
  <si>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</si>
  <si>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</si>
  <si>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</si>
  <si>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</si>
  <si>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</si>
  <si>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</si>
  <si>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</si>
  <si>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</si>
  <si>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</si>
  <si>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</si>
  <si>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</si>
  <si>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</si>
  <si>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</si>
  <si>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</si>
  <si>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</si>
  <si>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</si>
  <si>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</si>
  <si>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</si>
  <si>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</si>
  <si>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</si>
  <si>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</si>
  <si>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</si>
  <si>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</si>
  <si>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</si>
  <si>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</si>
  <si>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</si>
  <si>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</si>
  <si>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</si>
  <si>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</si>
  <si>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</si>
  <si>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</si>
  <si>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 Judiciais</t>
  </si>
  <si>
    <t>0909 - Operações Especiais: Outros Encargos Especiais</t>
  </si>
  <si>
    <t>Total</t>
  </si>
  <si>
    <t xml:space="preserve">NOTA2: No orçamento disponibilizado para o Programa 0571 (R$229.250.087,00), os PTRES 077937, 077938, 077939 e 077940 foram substituídos pelos PTRES 083207, 083208, 059673 e 083209, respectivamente, em razão da necessidade de detalhamento do Plano Orçamentário (PO-0001), inicialmente não detalhado (PO000). </t>
  </si>
  <si>
    <t xml:space="preserve">                  Ver Fonte: SIAFI, contas 19217.06.01 e 19217.06.09)</t>
  </si>
  <si>
    <t>NOTA1: O total dos créditos descentralizados no programa 0901 é composto por R$51.318,00 para Precatórios da Administração Direta e R$700.000,00 para Requisições de  Pequeno Valor.</t>
  </si>
  <si>
    <t>Exercício Financeiro 2014 - ABRIL</t>
  </si>
  <si>
    <t>DADOS EXTRAÍDOS 14/5/2014</t>
  </si>
  <si>
    <t>Fonte: SIAFI/DICON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</si>
</sst>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#,##0.00;\-#,##0.00"/>
  </numFmts>
  <fonts count="12"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9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64" fontId="8" fillId="0" borderId="13" xfId="20" applyFont="1" applyFill="1" applyBorder="1" applyAlignment="1" applyProtection="1">
      <alignment vertical="center"/>
      <protection/>
    </xf>
    <xf numFmtId="165" fontId="8" fillId="0" borderId="14" xfId="20" applyNumberFormat="1" applyFont="1" applyFill="1" applyBorder="1" applyAlignment="1" applyProtection="1">
      <alignment vertical="center"/>
      <protection/>
    </xf>
    <xf numFmtId="165" fontId="8" fillId="0" borderId="15" xfId="20" applyNumberFormat="1" applyFont="1" applyFill="1" applyBorder="1" applyAlignment="1" applyProtection="1">
      <alignment vertical="center"/>
      <protection/>
    </xf>
    <xf numFmtId="165" fontId="8" fillId="0" borderId="16" xfId="20" applyNumberFormat="1" applyFont="1" applyFill="1" applyBorder="1" applyAlignment="1" applyProtection="1">
      <alignment vertical="center"/>
      <protection/>
    </xf>
    <xf numFmtId="165" fontId="8" fillId="0" borderId="17" xfId="20" applyNumberFormat="1" applyFont="1" applyFill="1" applyBorder="1" applyAlignment="1" applyProtection="1">
      <alignment vertical="center"/>
      <protection/>
    </xf>
    <xf numFmtId="165" fontId="8" fillId="0" borderId="1" xfId="20" applyNumberFormat="1" applyFont="1" applyFill="1" applyBorder="1" applyAlignment="1" applyProtection="1">
      <alignment horizontal="right" vertical="center"/>
      <protection/>
    </xf>
    <xf numFmtId="165" fontId="8" fillId="0" borderId="18" xfId="20" applyNumberFormat="1" applyFont="1" applyFill="1" applyBorder="1" applyAlignment="1" applyProtection="1">
      <alignment vertical="center"/>
      <protection/>
    </xf>
    <xf numFmtId="165" fontId="8" fillId="0" borderId="19" xfId="0" applyNumberFormat="1" applyFont="1" applyBorder="1" applyAlignment="1">
      <alignment horizontal="right" vertical="center"/>
    </xf>
    <xf numFmtId="10" fontId="8" fillId="0" borderId="20" xfId="0" applyNumberFormat="1" applyFont="1" applyFill="1" applyBorder="1" applyAlignment="1">
      <alignment vertical="center" wrapText="1"/>
    </xf>
    <xf numFmtId="165" fontId="8" fillId="0" borderId="16" xfId="20" applyNumberFormat="1" applyFont="1" applyFill="1" applyBorder="1" applyAlignment="1" applyProtection="1">
      <alignment horizontal="right" vertical="center"/>
      <protection/>
    </xf>
    <xf numFmtId="165" fontId="8" fillId="0" borderId="21" xfId="20" applyNumberFormat="1" applyFont="1" applyFill="1" applyBorder="1" applyAlignment="1" applyProtection="1">
      <alignment horizontal="right" vertical="center"/>
      <protection/>
    </xf>
    <xf numFmtId="10" fontId="8" fillId="0" borderId="17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164" fontId="8" fillId="0" borderId="23" xfId="20" applyFont="1" applyFill="1" applyBorder="1" applyAlignment="1" applyProtection="1">
      <alignment vertical="center"/>
      <protection/>
    </xf>
    <xf numFmtId="165" fontId="8" fillId="0" borderId="19" xfId="20" applyNumberFormat="1" applyFont="1" applyFill="1" applyBorder="1" applyAlignment="1" applyProtection="1">
      <alignment vertical="center"/>
      <protection/>
    </xf>
    <xf numFmtId="165" fontId="8" fillId="0" borderId="3" xfId="20" applyNumberFormat="1" applyFont="1" applyFill="1" applyBorder="1" applyAlignment="1" applyProtection="1">
      <alignment vertical="center"/>
      <protection/>
    </xf>
    <xf numFmtId="165" fontId="8" fillId="0" borderId="2" xfId="20" applyNumberFormat="1" applyFont="1" applyFill="1" applyBorder="1" applyAlignment="1" applyProtection="1">
      <alignment vertical="center"/>
      <protection/>
    </xf>
    <xf numFmtId="165" fontId="8" fillId="0" borderId="24" xfId="20" applyNumberFormat="1" applyFont="1" applyFill="1" applyBorder="1" applyAlignment="1" applyProtection="1">
      <alignment vertical="center"/>
      <protection/>
    </xf>
    <xf numFmtId="165" fontId="8" fillId="0" borderId="25" xfId="20" applyNumberFormat="1" applyFont="1" applyFill="1" applyBorder="1" applyAlignment="1" applyProtection="1">
      <alignment vertical="center"/>
      <protection/>
    </xf>
    <xf numFmtId="165" fontId="8" fillId="0" borderId="26" xfId="20" applyNumberFormat="1" applyFont="1" applyFill="1" applyBorder="1" applyAlignment="1" applyProtection="1">
      <alignment horizontal="right" vertical="center"/>
      <protection/>
    </xf>
    <xf numFmtId="165" fontId="8" fillId="0" borderId="2" xfId="20" applyNumberFormat="1" applyFont="1" applyFill="1" applyBorder="1" applyAlignment="1" applyProtection="1">
      <alignment horizontal="right" vertical="center"/>
      <protection/>
    </xf>
    <xf numFmtId="165" fontId="8" fillId="0" borderId="3" xfId="20" applyNumberFormat="1" applyFont="1" applyFill="1" applyBorder="1" applyAlignment="1" applyProtection="1">
      <alignment horizontal="right" vertical="center"/>
      <protection/>
    </xf>
    <xf numFmtId="10" fontId="8" fillId="0" borderId="27" xfId="0" applyNumberFormat="1" applyFont="1" applyFill="1" applyBorder="1" applyAlignment="1">
      <alignment vertical="center" wrapText="1"/>
    </xf>
    <xf numFmtId="165" fontId="8" fillId="0" borderId="28" xfId="20" applyNumberFormat="1" applyFont="1" applyFill="1" applyBorder="1" applyAlignment="1" applyProtection="1">
      <alignment horizontal="right" vertical="center"/>
      <protection/>
    </xf>
    <xf numFmtId="165" fontId="8" fillId="0" borderId="18" xfId="20" applyNumberFormat="1" applyFont="1" applyFill="1" applyBorder="1" applyAlignment="1" applyProtection="1">
      <alignment horizontal="right" vertical="center"/>
      <protection/>
    </xf>
    <xf numFmtId="10" fontId="8" fillId="0" borderId="29" xfId="0" applyNumberFormat="1" applyFont="1" applyFill="1" applyBorder="1" applyAlignment="1">
      <alignment vertical="center" wrapText="1"/>
    </xf>
    <xf numFmtId="0" fontId="8" fillId="0" borderId="30" xfId="0" applyFont="1" applyBorder="1" applyAlignment="1">
      <alignment vertical="top" wrapText="1"/>
    </xf>
    <xf numFmtId="165" fontId="8" fillId="0" borderId="4" xfId="20" applyNumberFormat="1" applyFont="1" applyFill="1" applyBorder="1" applyAlignment="1" applyProtection="1">
      <alignment vertical="center"/>
      <protection/>
    </xf>
    <xf numFmtId="165" fontId="8" fillId="0" borderId="27" xfId="20" applyNumberFormat="1" applyFont="1" applyFill="1" applyBorder="1" applyAlignment="1" applyProtection="1">
      <alignment vertical="center"/>
      <protection/>
    </xf>
    <xf numFmtId="165" fontId="8" fillId="0" borderId="5" xfId="20" applyNumberFormat="1" applyFont="1" applyFill="1" applyBorder="1" applyAlignment="1" applyProtection="1">
      <alignment horizontal="right" vertical="center"/>
      <protection/>
    </xf>
    <xf numFmtId="165" fontId="8" fillId="0" borderId="31" xfId="20" applyNumberFormat="1" applyFont="1" applyFill="1" applyBorder="1" applyAlignment="1" applyProtection="1">
      <alignment horizontal="right" vertical="center"/>
      <protection/>
    </xf>
    <xf numFmtId="0" fontId="8" fillId="0" borderId="32" xfId="0" applyFont="1" applyBorder="1" applyAlignment="1">
      <alignment vertical="top" wrapText="1"/>
    </xf>
    <xf numFmtId="164" fontId="8" fillId="0" borderId="7" xfId="20" applyFont="1" applyFill="1" applyBorder="1" applyAlignment="1" applyProtection="1">
      <alignment vertical="center"/>
      <protection/>
    </xf>
    <xf numFmtId="164" fontId="8" fillId="0" borderId="33" xfId="20" applyFont="1" applyFill="1" applyBorder="1" applyAlignment="1" applyProtection="1">
      <alignment vertical="center"/>
      <protection/>
    </xf>
    <xf numFmtId="165" fontId="8" fillId="0" borderId="34" xfId="20" applyNumberFormat="1" applyFont="1" applyFill="1" applyBorder="1" applyAlignment="1" applyProtection="1">
      <alignment horizontal="right" vertical="center"/>
      <protection/>
    </xf>
    <xf numFmtId="165" fontId="8" fillId="0" borderId="8" xfId="20" applyNumberFormat="1" applyFont="1" applyFill="1" applyBorder="1" applyAlignment="1" applyProtection="1">
      <alignment horizontal="right" vertical="center"/>
      <protection/>
    </xf>
    <xf numFmtId="10" fontId="8" fillId="0" borderId="35" xfId="0" applyNumberFormat="1" applyFont="1" applyFill="1" applyBorder="1" applyAlignment="1">
      <alignment vertical="center" wrapText="1"/>
    </xf>
    <xf numFmtId="10" fontId="8" fillId="0" borderId="33" xfId="0" applyNumberFormat="1" applyFont="1" applyFill="1" applyBorder="1" applyAlignment="1">
      <alignment vertical="center" wrapText="1"/>
    </xf>
    <xf numFmtId="0" fontId="6" fillId="2" borderId="36" xfId="0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vertical="center"/>
    </xf>
    <xf numFmtId="4" fontId="6" fillId="2" borderId="38" xfId="0" applyNumberFormat="1" applyFont="1" applyFill="1" applyBorder="1" applyAlignment="1">
      <alignment vertical="center"/>
    </xf>
    <xf numFmtId="165" fontId="6" fillId="2" borderId="38" xfId="0" applyNumberFormat="1" applyFont="1" applyFill="1" applyBorder="1" applyAlignment="1">
      <alignment vertical="center"/>
    </xf>
    <xf numFmtId="164" fontId="6" fillId="2" borderId="39" xfId="20" applyFont="1" applyFill="1" applyBorder="1" applyAlignment="1" applyProtection="1">
      <alignment vertical="center"/>
      <protection/>
    </xf>
    <xf numFmtId="4" fontId="6" fillId="2" borderId="4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10" fontId="6" fillId="2" borderId="41" xfId="0" applyNumberFormat="1" applyFont="1" applyFill="1" applyBorder="1" applyAlignment="1">
      <alignment vertical="center" wrapText="1"/>
    </xf>
    <xf numFmtId="10" fontId="6" fillId="2" borderId="39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6" fillId="2" borderId="4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55" zoomScaleNormal="75" zoomScaleSheetLayoutView="55" workbookViewId="0" topLeftCell="A1">
      <selection activeCell="A17" sqref="A17"/>
    </sheetView>
  </sheetViews>
  <sheetFormatPr defaultColWidth="9.140625" defaultRowHeight="12.75"/>
  <cols>
    <col min="1" max="1" width="37.8515625" style="68" customWidth="1"/>
    <col min="2" max="2" width="27.421875" style="68" customWidth="1"/>
    <col min="3" max="3" width="26.28125" style="68" customWidth="1"/>
    <col min="4" max="4" width="22.140625" style="68" customWidth="1"/>
    <col min="5" max="5" width="23.7109375" style="68" customWidth="1"/>
    <col min="6" max="6" width="22.8515625" style="68" customWidth="1"/>
    <col min="7" max="7" width="31.28125" style="68" customWidth="1"/>
    <col min="8" max="8" width="24.421875" style="68" customWidth="1"/>
    <col min="9" max="9" width="28.28125" style="68" customWidth="1"/>
    <col min="10" max="10" width="28.00390625" style="68" customWidth="1"/>
    <col min="11" max="11" width="15.57421875" style="68" customWidth="1"/>
    <col min="12" max="12" width="25.140625" style="68" customWidth="1"/>
    <col min="13" max="13" width="27.28125" style="68" customWidth="1"/>
    <col min="14" max="14" width="34.00390625" style="68" customWidth="1"/>
    <col min="15" max="15" width="19.57421875" style="68" customWidth="1"/>
    <col min="16" max="16384" width="9.140625" style="68" customWidth="1"/>
  </cols>
  <sheetData>
    <row r="1" spans="1:14" s="1" customFormat="1" ht="26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" customFormat="1" ht="26.2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" customFormat="1" ht="26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3" s="1" customFormat="1" ht="18">
      <c r="A4" s="72"/>
      <c r="B4" s="72"/>
      <c r="C4" s="72"/>
      <c r="D4" s="72"/>
      <c r="E4" s="72"/>
      <c r="F4" s="72"/>
      <c r="G4" s="72"/>
      <c r="H4" s="72"/>
      <c r="I4" s="2"/>
      <c r="K4" s="2"/>
      <c r="L4" s="2"/>
      <c r="M4" s="2"/>
    </row>
    <row r="5" spans="1:7" s="1" customFormat="1" ht="18">
      <c r="A5" s="3"/>
      <c r="C5" s="3"/>
      <c r="D5" s="3"/>
      <c r="E5" s="3"/>
      <c r="F5" s="4"/>
      <c r="G5" s="4"/>
    </row>
    <row r="6" spans="1:13" s="1" customFormat="1" ht="61.5" customHeight="1" thickBot="1">
      <c r="A6" s="5" t="s">
        <v>2</v>
      </c>
      <c r="B6" s="5"/>
      <c r="C6" s="5"/>
      <c r="D6" s="5"/>
      <c r="E6" s="5"/>
      <c r="F6" s="5"/>
      <c r="G6" s="5"/>
      <c r="H6" s="5"/>
      <c r="I6" s="5"/>
      <c r="K6" s="5"/>
      <c r="L6" s="5"/>
      <c r="M6" s="5"/>
    </row>
    <row r="7" spans="1:15" s="1" customFormat="1" ht="45.75" customHeight="1">
      <c r="A7" s="73" t="s">
        <v>3</v>
      </c>
      <c r="B7" s="74" t="s">
        <v>4</v>
      </c>
      <c r="C7" s="74"/>
      <c r="D7" s="74"/>
      <c r="E7" s="74"/>
      <c r="F7" s="74"/>
      <c r="G7" s="74"/>
      <c r="H7" s="75" t="s">
        <v>5</v>
      </c>
      <c r="I7" s="75"/>
      <c r="J7" s="75"/>
      <c r="K7" s="76" t="s">
        <v>6</v>
      </c>
      <c r="L7" s="77" t="s">
        <v>7</v>
      </c>
      <c r="M7" s="77"/>
      <c r="N7" s="77"/>
      <c r="O7" s="76" t="s">
        <v>8</v>
      </c>
    </row>
    <row r="8" spans="1:15" s="1" customFormat="1" ht="29.25" customHeight="1">
      <c r="A8" s="73"/>
      <c r="B8" s="78" t="s">
        <v>9</v>
      </c>
      <c r="C8" s="79" t="s">
        <v>10</v>
      </c>
      <c r="D8" s="79" t="s">
        <v>11</v>
      </c>
      <c r="E8" s="79" t="s">
        <v>12</v>
      </c>
      <c r="F8" s="79" t="s">
        <v>13</v>
      </c>
      <c r="G8" s="80" t="s">
        <v>14</v>
      </c>
      <c r="H8" s="81" t="s">
        <v>15</v>
      </c>
      <c r="I8" s="81"/>
      <c r="J8" s="9"/>
      <c r="K8" s="76"/>
      <c r="L8" s="78" t="s">
        <v>15</v>
      </c>
      <c r="M8" s="78"/>
      <c r="N8" s="8" t="s">
        <v>16</v>
      </c>
      <c r="O8" s="76"/>
    </row>
    <row r="9" spans="1:15" s="1" customFormat="1" ht="35.25" customHeight="1">
      <c r="A9" s="73"/>
      <c r="B9" s="78"/>
      <c r="C9" s="79"/>
      <c r="D9" s="79"/>
      <c r="E9" s="79"/>
      <c r="F9" s="79"/>
      <c r="G9" s="80"/>
      <c r="H9" s="10" t="s">
        <v>17</v>
      </c>
      <c r="I9" s="7" t="s">
        <v>18</v>
      </c>
      <c r="J9" s="11" t="s">
        <v>19</v>
      </c>
      <c r="K9" s="76"/>
      <c r="L9" s="6" t="s">
        <v>20</v>
      </c>
      <c r="M9" s="7" t="s">
        <v>21</v>
      </c>
      <c r="N9" s="7" t="s">
        <v>22</v>
      </c>
      <c r="O9" s="76"/>
    </row>
    <row r="10" spans="1:15" s="1" customFormat="1" ht="118.5" customHeight="1" thickBot="1">
      <c r="A10" s="73"/>
      <c r="B10" s="12" t="s">
        <v>23</v>
      </c>
      <c r="C10" s="13" t="s">
        <v>24</v>
      </c>
      <c r="D10" s="13" t="s">
        <v>25</v>
      </c>
      <c r="E10" s="14" t="s">
        <v>26</v>
      </c>
      <c r="F10" s="15" t="s">
        <v>27</v>
      </c>
      <c r="G10" s="16" t="s">
        <v>28</v>
      </c>
      <c r="H10" s="17" t="s">
        <v>29</v>
      </c>
      <c r="I10" s="15" t="s">
        <v>30</v>
      </c>
      <c r="J10" s="15" t="s">
        <v>31</v>
      </c>
      <c r="K10" s="76"/>
      <c r="L10" s="18" t="s">
        <v>29</v>
      </c>
      <c r="M10" s="15" t="s">
        <v>30</v>
      </c>
      <c r="N10" s="15" t="s">
        <v>31</v>
      </c>
      <c r="O10" s="76"/>
    </row>
    <row r="11" spans="1:15" s="1" customFormat="1" ht="79.5" customHeight="1">
      <c r="A11" s="19" t="s">
        <v>32</v>
      </c>
      <c r="B11" s="20">
        <v>63455653</v>
      </c>
      <c r="C11" s="21">
        <v>0</v>
      </c>
      <c r="D11" s="22">
        <v>0</v>
      </c>
      <c r="E11" s="23">
        <v>0</v>
      </c>
      <c r="F11" s="23">
        <v>0</v>
      </c>
      <c r="G11" s="24">
        <f>B11+C11+D11+E11</f>
        <v>63455653</v>
      </c>
      <c r="H11" s="25">
        <v>233747.94</v>
      </c>
      <c r="I11" s="26">
        <f>16442588.55+3857428.09+374890.76</f>
        <v>20674907.400000002</v>
      </c>
      <c r="J11" s="27">
        <f>H11+I11</f>
        <v>20908655.340000004</v>
      </c>
      <c r="K11" s="28">
        <f>J11/G11</f>
        <v>0.32950027856462216</v>
      </c>
      <c r="L11" s="29">
        <v>233747.94</v>
      </c>
      <c r="M11" s="29">
        <f>16442588.55+3857428.09+374890.76</f>
        <v>20674907.400000002</v>
      </c>
      <c r="N11" s="30">
        <f>L11+M11</f>
        <v>20908655.340000004</v>
      </c>
      <c r="O11" s="31">
        <f>N11/G11</f>
        <v>0.32950027856462216</v>
      </c>
    </row>
    <row r="12" spans="1:15" s="1" customFormat="1" ht="79.5" customHeight="1">
      <c r="A12" s="32" t="s">
        <v>33</v>
      </c>
      <c r="B12" s="33">
        <f>229250087</f>
        <v>229250087</v>
      </c>
      <c r="C12" s="34">
        <v>579641.93</v>
      </c>
      <c r="D12" s="35">
        <v>614646</v>
      </c>
      <c r="E12" s="36">
        <v>0</v>
      </c>
      <c r="F12" s="37">
        <v>0</v>
      </c>
      <c r="G12" s="38">
        <f>B12+C12+D12-E12-F12</f>
        <v>230444374.93</v>
      </c>
      <c r="H12" s="39">
        <v>460709.07</v>
      </c>
      <c r="I12" s="40">
        <f>148.73+505619.52+57470388.69+9750179.86+288149.69+374892.72+111437.2+400+112328.68+104324.92+538339.41+1924488.24+3140334.74+16114.02+43266.86+216596.22+2011316.39+23022.85</f>
        <v>76631348.73999998</v>
      </c>
      <c r="J12" s="41">
        <f>H12+I12</f>
        <v>77092057.80999997</v>
      </c>
      <c r="K12" s="42">
        <f>J12/G12</f>
        <v>0.334536513783066</v>
      </c>
      <c r="L12" s="43">
        <v>460709.07</v>
      </c>
      <c r="M12" s="40">
        <f>148.73+505619.52+57470388.69+9750179.86+288149.69+374892.72+111437.2+400+112328.68+104324.92+505253.16+1865539.14+3140334.74+16114.02+43266.86+214416.82+2011316.39+23022.85</f>
        <v>76537133.98999998</v>
      </c>
      <c r="N12" s="44">
        <f>L12+M12</f>
        <v>76997843.05999997</v>
      </c>
      <c r="O12" s="45">
        <f>N12/G12</f>
        <v>0.33412767433958374</v>
      </c>
    </row>
    <row r="13" spans="1:15" s="1" customFormat="1" ht="91.5" customHeight="1">
      <c r="A13" s="46" t="s">
        <v>34</v>
      </c>
      <c r="B13" s="34">
        <v>0</v>
      </c>
      <c r="C13" s="34">
        <v>751318</v>
      </c>
      <c r="D13" s="47">
        <v>0</v>
      </c>
      <c r="E13" s="34">
        <v>0</v>
      </c>
      <c r="F13" s="48">
        <v>0</v>
      </c>
      <c r="G13" s="38">
        <f>B13+C13+D13-E13-F13</f>
        <v>751318</v>
      </c>
      <c r="H13" s="39">
        <v>0</v>
      </c>
      <c r="I13" s="49">
        <v>0</v>
      </c>
      <c r="J13" s="41">
        <v>0</v>
      </c>
      <c r="K13" s="42">
        <f>J13/G13</f>
        <v>0</v>
      </c>
      <c r="L13" s="50">
        <v>0</v>
      </c>
      <c r="M13" s="44">
        <v>0</v>
      </c>
      <c r="N13" s="44">
        <f>L13+M13</f>
        <v>0</v>
      </c>
      <c r="O13" s="45">
        <f>N13/G13</f>
        <v>0</v>
      </c>
    </row>
    <row r="14" spans="1:15" s="1" customFormat="1" ht="79.5" customHeight="1" thickBot="1">
      <c r="A14" s="51" t="s">
        <v>35</v>
      </c>
      <c r="B14" s="52">
        <f>1604158</f>
        <v>1604158</v>
      </c>
      <c r="C14" s="34">
        <v>0</v>
      </c>
      <c r="D14" s="34">
        <v>0</v>
      </c>
      <c r="E14" s="34">
        <v>0</v>
      </c>
      <c r="F14" s="34">
        <v>0</v>
      </c>
      <c r="G14" s="53">
        <f>B14+C14+D14+E14</f>
        <v>1604158</v>
      </c>
      <c r="H14" s="54">
        <v>0</v>
      </c>
      <c r="I14" s="55">
        <v>0</v>
      </c>
      <c r="J14" s="41">
        <f>H14+I14</f>
        <v>0</v>
      </c>
      <c r="K14" s="56">
        <f>J14/G14</f>
        <v>0</v>
      </c>
      <c r="L14" s="41">
        <v>0</v>
      </c>
      <c r="M14" s="55">
        <v>0</v>
      </c>
      <c r="N14" s="55">
        <f>L14+M14</f>
        <v>0</v>
      </c>
      <c r="O14" s="57">
        <f>N14/G14</f>
        <v>0</v>
      </c>
    </row>
    <row r="15" spans="1:15" s="1" customFormat="1" ht="56.25" customHeight="1" thickBot="1">
      <c r="A15" s="58" t="s">
        <v>36</v>
      </c>
      <c r="B15" s="59">
        <f aca="true" t="shared" si="0" ref="B15:J15">SUM(B11:B14)</f>
        <v>294309898</v>
      </c>
      <c r="C15" s="60">
        <f t="shared" si="0"/>
        <v>1330959.9300000002</v>
      </c>
      <c r="D15" s="60">
        <f t="shared" si="0"/>
        <v>614646</v>
      </c>
      <c r="E15" s="61">
        <f t="shared" si="0"/>
        <v>0</v>
      </c>
      <c r="F15" s="61">
        <f t="shared" si="0"/>
        <v>0</v>
      </c>
      <c r="G15" s="62">
        <f t="shared" si="0"/>
        <v>296255503.93</v>
      </c>
      <c r="H15" s="63">
        <f t="shared" si="0"/>
        <v>694457.01</v>
      </c>
      <c r="I15" s="64">
        <f t="shared" si="0"/>
        <v>97306256.13999999</v>
      </c>
      <c r="J15" s="60">
        <f t="shared" si="0"/>
        <v>98000713.14999998</v>
      </c>
      <c r="K15" s="65">
        <f>J15/G15</f>
        <v>0.3307979492362641</v>
      </c>
      <c r="L15" s="59">
        <f>SUM(L11:L14)</f>
        <v>694457.01</v>
      </c>
      <c r="M15" s="60">
        <f>SUM(M11:M14)</f>
        <v>97212041.38999999</v>
      </c>
      <c r="N15" s="60">
        <f>SUM(N11:N14)</f>
        <v>97906498.39999998</v>
      </c>
      <c r="O15" s="66">
        <f>N15/G15</f>
        <v>0.3304799306720511</v>
      </c>
    </row>
    <row r="16" s="1" customFormat="1" ht="18">
      <c r="A16" s="1" t="s">
        <v>42</v>
      </c>
    </row>
    <row r="17" spans="1:8" s="1" customFormat="1" ht="18">
      <c r="A17" s="1" t="s">
        <v>39</v>
      </c>
      <c r="C17" s="67"/>
      <c r="F17" s="67"/>
      <c r="G17" s="67"/>
      <c r="H17" s="67"/>
    </row>
    <row r="18" s="1" customFormat="1" ht="18">
      <c r="A18" s="1" t="s">
        <v>37</v>
      </c>
    </row>
    <row r="19" ht="18">
      <c r="A19" s="1" t="s">
        <v>38</v>
      </c>
    </row>
    <row r="20" ht="18">
      <c r="A20" s="70" t="s">
        <v>41</v>
      </c>
    </row>
    <row r="23" ht="12">
      <c r="G23" s="69"/>
    </row>
  </sheetData>
  <sheetProtection selectLockedCells="1" selectUnlockedCells="1"/>
  <mergeCells count="18">
    <mergeCell ref="L7:N7"/>
    <mergeCell ref="O7:O10"/>
    <mergeCell ref="B8:B9"/>
    <mergeCell ref="C8:C9"/>
    <mergeCell ref="D8:D9"/>
    <mergeCell ref="E8:E9"/>
    <mergeCell ref="F8:F9"/>
    <mergeCell ref="G8:G9"/>
    <mergeCell ref="H8:I8"/>
    <mergeCell ref="L8:M8"/>
    <mergeCell ref="A7:A10"/>
    <mergeCell ref="B7:G7"/>
    <mergeCell ref="H7:J7"/>
    <mergeCell ref="K7:K10"/>
    <mergeCell ref="A1:N1"/>
    <mergeCell ref="A2:N2"/>
    <mergeCell ref="A3:N3"/>
    <mergeCell ref="A4:H4"/>
  </mergeCells>
  <printOptions horizontalCentered="1" verticalCentered="1"/>
  <pageMargins left="0.15763888888888888" right="0.15763888888888888" top="0.19652777777777777" bottom="0.15763888888888888" header="0.5118055555555555" footer="0.15763888888888888"/>
  <pageSetup horizontalDpi="300" verticalDpi="300" orientation="landscape" paperSize="9" scale="37" r:id="rId1"/>
  <headerFooter alignWithMargins="0">
    <oddFooter>&amp;C&amp;8execução.despesa.PROGRAMA BIMESTRAL.ago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Administrador</cp:lastModifiedBy>
  <cp:lastPrinted>2014-05-16T20:27:32Z</cp:lastPrinted>
  <dcterms:created xsi:type="dcterms:W3CDTF">2014-03-14T17:32:59Z</dcterms:created>
  <dcterms:modified xsi:type="dcterms:W3CDTF">2014-05-19T17:31:39Z</dcterms:modified>
  <cp:category/>
  <cp:version/>
  <cp:contentType/>
  <cp:contentStatus/>
</cp:coreProperties>
</file>