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BR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<sst xmlns="http://schemas.openxmlformats.org/spreadsheetml/2006/main" count="43" uniqueCount="39">
  <si>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Execução da Despesa – PROGRAMA</t>
  </si>
  <si>
    <t>(Exercício Financeiro 2013 - ABRIL)</t>
  </si>
  <si>
    <t>SERVIÇO DE ORÇAMENTO, FINANÇAS E CONTABILIDADE  -  DSOFC</t>
  </si>
  <si>
    <t xml:space="preserve">Unidade Gestora: 080004 / TRT - 7ª Região                      </t>
  </si>
  <si>
    <t xml:space="preserve">PROGRAMAS </t>
  </si>
  <si>
    <t>ORÇAMENTO AUTORIZADO</t>
  </si>
  <si>
    <t>VALORES LIQUIDADOS</t>
  </si>
  <si>
    <t>EXEC. ORÇAM. I / F</t>
  </si>
  <si>
    <t>VALORES PAGOS</t>
  </si>
  <si>
    <t>EXEC. FINANC M / F</t>
  </si>
  <si>
    <t>A</t>
  </si>
  <si>
    <t>B</t>
  </si>
  <si>
    <t>C</t>
  </si>
  <si>
    <t>D</t>
  </si>
  <si>
    <t>E</t>
  </si>
  <si>
    <t>F = A + B + C - D - E</t>
  </si>
  <si>
    <t>EXERCÍCIOS</t>
  </si>
  <si>
    <t>K/E</t>
  </si>
  <si>
    <t>G</t>
  </si>
  <si>
    <t>H</t>
  </si>
  <si>
    <t>I = G + H</t>
  </si>
  <si>
    <t>J</t>
  </si>
  <si>
    <t>L</t>
  </si>
  <si>
    <t>M= J + L</t>
  </si>
  <si>
    <t>DOTAÇÃO INICIAL</t>
  </si>
  <si>
    <t>PROVISÃO/ DESTAQUE</t>
  </si>
  <si>
    <t>CRÉDITO ADICIONAL</t>
  </si>
  <si>
    <t>DOTAÇÃO CANCELADA / REMANEJADA</t>
  </si>
  <si>
    <t>BLOQUEIO DE CRÉDITO</t>
  </si>
  <si>
    <t>DOTAÇÃO AUTORIZADA</t>
  </si>
  <si>
    <t>ANTERIORES</t>
  </si>
  <si>
    <t>CORRENTE</t>
  </si>
  <si>
    <t>TOTAL</t>
  </si>
  <si>
    <t xml:space="preserve">0089 – Previdência de Inativos e Pensionistas da União </t>
  </si>
  <si>
    <t>0571 – Prestação Jurisdicional Trabalhista</t>
  </si>
  <si>
    <t>0901 - Operações Especiais: Cumprimento de Sentenças</t>
  </si>
  <si>
    <t>Total</t>
  </si>
  <si>
    <t>Fonte: SIAFI</t>
  </si>
  <si>
    <t>NOTA: Do total de créditos descentralizados no programa 0901, R$ 119.682.580,00 são advindos da Adm. Direta, dos quais R$ 400.000,00 são referentes a SPV e R$ 37.850.997,00 oriundos da Adm. Indireta.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</si>
</sst>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\-??_);_(@_)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164" fontId="8" fillId="0" borderId="5" xfId="18" applyFont="1" applyFill="1" applyBorder="1" applyAlignment="1" applyProtection="1">
      <alignment vertical="center"/>
      <protection/>
    </xf>
    <xf numFmtId="165" fontId="8" fillId="0" borderId="18" xfId="18" applyNumberFormat="1" applyFont="1" applyFill="1" applyBorder="1" applyAlignment="1" applyProtection="1">
      <alignment vertical="center"/>
      <protection/>
    </xf>
    <xf numFmtId="165" fontId="8" fillId="0" borderId="3" xfId="18" applyNumberFormat="1" applyFont="1" applyFill="1" applyBorder="1" applyAlignment="1" applyProtection="1">
      <alignment vertical="center"/>
      <protection/>
    </xf>
    <xf numFmtId="165" fontId="8" fillId="0" borderId="19" xfId="18" applyNumberFormat="1" applyFont="1" applyFill="1" applyBorder="1" applyAlignment="1" applyProtection="1">
      <alignment vertical="center"/>
      <protection/>
    </xf>
    <xf numFmtId="165" fontId="8" fillId="0" borderId="20" xfId="18" applyNumberFormat="1" applyFont="1" applyFill="1" applyBorder="1" applyAlignment="1" applyProtection="1">
      <alignment vertical="center"/>
      <protection/>
    </xf>
    <xf numFmtId="165" fontId="8" fillId="0" borderId="6" xfId="18" applyNumberFormat="1" applyFont="1" applyFill="1" applyBorder="1" applyAlignment="1" applyProtection="1">
      <alignment horizontal="right" vertical="center"/>
      <protection/>
    </xf>
    <xf numFmtId="165" fontId="8" fillId="0" borderId="21" xfId="18" applyNumberFormat="1" applyFont="1" applyFill="1" applyBorder="1" applyAlignment="1" applyProtection="1">
      <alignment vertical="center"/>
      <protection/>
    </xf>
    <xf numFmtId="165" fontId="8" fillId="0" borderId="22" xfId="0" applyNumberFormat="1" applyFont="1" applyBorder="1" applyAlignment="1">
      <alignment horizontal="right" vertical="center"/>
    </xf>
    <xf numFmtId="10" fontId="8" fillId="0" borderId="23" xfId="0" applyNumberFormat="1" applyFont="1" applyFill="1" applyBorder="1" applyAlignment="1">
      <alignment vertical="center" wrapText="1"/>
    </xf>
    <xf numFmtId="164" fontId="8" fillId="0" borderId="24" xfId="18" applyFont="1" applyFill="1" applyBorder="1" applyAlignment="1" applyProtection="1">
      <alignment vertical="center"/>
      <protection/>
    </xf>
    <xf numFmtId="164" fontId="8" fillId="0" borderId="22" xfId="18" applyFont="1" applyFill="1" applyBorder="1" applyAlignment="1" applyProtection="1">
      <alignment vertical="center"/>
      <protection/>
    </xf>
    <xf numFmtId="164" fontId="8" fillId="0" borderId="18" xfId="18" applyFont="1" applyFill="1" applyBorder="1" applyAlignment="1" applyProtection="1">
      <alignment vertical="center"/>
      <protection/>
    </xf>
    <xf numFmtId="10" fontId="8" fillId="0" borderId="20" xfId="0" applyNumberFormat="1" applyFont="1" applyFill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164" fontId="8" fillId="0" borderId="26" xfId="18" applyFont="1" applyFill="1" applyBorder="1" applyAlignment="1" applyProtection="1">
      <alignment vertical="center"/>
      <protection/>
    </xf>
    <xf numFmtId="165" fontId="8" fillId="0" borderId="22" xfId="18" applyNumberFormat="1" applyFont="1" applyFill="1" applyBorder="1" applyAlignment="1" applyProtection="1">
      <alignment vertical="center"/>
      <protection/>
    </xf>
    <xf numFmtId="165" fontId="8" fillId="0" borderId="9" xfId="18" applyNumberFormat="1" applyFont="1" applyFill="1" applyBorder="1" applyAlignment="1" applyProtection="1">
      <alignment vertical="center"/>
      <protection/>
    </xf>
    <xf numFmtId="165" fontId="8" fillId="0" borderId="7" xfId="18" applyNumberFormat="1" applyFont="1" applyFill="1" applyBorder="1" applyAlignment="1" applyProtection="1">
      <alignment vertical="center"/>
      <protection/>
    </xf>
    <xf numFmtId="165" fontId="8" fillId="0" borderId="27" xfId="18" applyNumberFormat="1" applyFont="1" applyFill="1" applyBorder="1" applyAlignment="1" applyProtection="1">
      <alignment vertical="center"/>
      <protection/>
    </xf>
    <xf numFmtId="165" fontId="8" fillId="0" borderId="28" xfId="18" applyNumberFormat="1" applyFont="1" applyFill="1" applyBorder="1" applyAlignment="1" applyProtection="1">
      <alignment vertical="center"/>
      <protection/>
    </xf>
    <xf numFmtId="165" fontId="8" fillId="0" borderId="29" xfId="18" applyNumberFormat="1" applyFont="1" applyFill="1" applyBorder="1" applyAlignment="1" applyProtection="1">
      <alignment horizontal="right" vertical="center"/>
      <protection/>
    </xf>
    <xf numFmtId="165" fontId="8" fillId="0" borderId="7" xfId="18" applyNumberFormat="1" applyFont="1" applyFill="1" applyBorder="1" applyAlignment="1" applyProtection="1">
      <alignment horizontal="right" vertical="center"/>
      <protection/>
    </xf>
    <xf numFmtId="165" fontId="8" fillId="0" borderId="9" xfId="18" applyNumberFormat="1" applyFont="1" applyFill="1" applyBorder="1" applyAlignment="1" applyProtection="1">
      <alignment horizontal="right" vertical="center"/>
      <protection/>
    </xf>
    <xf numFmtId="10" fontId="8" fillId="0" borderId="27" xfId="0" applyNumberFormat="1" applyFont="1" applyFill="1" applyBorder="1" applyAlignment="1">
      <alignment vertical="center" wrapText="1"/>
    </xf>
    <xf numFmtId="164" fontId="8" fillId="0" borderId="6" xfId="18" applyFont="1" applyFill="1" applyBorder="1" applyAlignment="1" applyProtection="1">
      <alignment vertical="center"/>
      <protection/>
    </xf>
    <xf numFmtId="164" fontId="8" fillId="2" borderId="7" xfId="0" applyNumberFormat="1" applyFont="1" applyFill="1" applyBorder="1" applyAlignment="1">
      <alignment vertical="center"/>
    </xf>
    <xf numFmtId="164" fontId="8" fillId="0" borderId="7" xfId="18" applyFont="1" applyFill="1" applyBorder="1" applyAlignment="1" applyProtection="1">
      <alignment vertical="center"/>
      <protection/>
    </xf>
    <xf numFmtId="10" fontId="8" fillId="0" borderId="28" xfId="0" applyNumberFormat="1" applyFont="1" applyFill="1" applyBorder="1" applyAlignment="1">
      <alignment vertical="center" wrapText="1"/>
    </xf>
    <xf numFmtId="0" fontId="8" fillId="0" borderId="30" xfId="0" applyFont="1" applyBorder="1" applyAlignment="1">
      <alignment vertical="top" wrapText="1"/>
    </xf>
    <xf numFmtId="165" fontId="8" fillId="0" borderId="17" xfId="18" applyNumberFormat="1" applyFont="1" applyFill="1" applyBorder="1" applyAlignment="1" applyProtection="1">
      <alignment vertical="center"/>
      <protection/>
    </xf>
    <xf numFmtId="164" fontId="8" fillId="0" borderId="13" xfId="18" applyFont="1" applyFill="1" applyBorder="1" applyAlignment="1" applyProtection="1">
      <alignment vertical="center"/>
      <protection/>
    </xf>
    <xf numFmtId="164" fontId="8" fillId="0" borderId="31" xfId="18" applyFont="1" applyFill="1" applyBorder="1" applyAlignment="1" applyProtection="1">
      <alignment vertical="center"/>
      <protection/>
    </xf>
    <xf numFmtId="165" fontId="8" fillId="0" borderId="14" xfId="18" applyNumberFormat="1" applyFont="1" applyFill="1" applyBorder="1" applyAlignment="1" applyProtection="1">
      <alignment horizontal="right" vertical="center"/>
      <protection/>
    </xf>
    <xf numFmtId="10" fontId="8" fillId="0" borderId="32" xfId="0" applyNumberFormat="1" applyFont="1" applyFill="1" applyBorder="1" applyAlignment="1">
      <alignment vertical="center" wrapText="1"/>
    </xf>
    <xf numFmtId="164" fontId="8" fillId="0" borderId="17" xfId="18" applyFont="1" applyFill="1" applyBorder="1" applyAlignment="1" applyProtection="1">
      <alignment vertical="center"/>
      <protection/>
    </xf>
    <xf numFmtId="164" fontId="8" fillId="0" borderId="14" xfId="18" applyFont="1" applyFill="1" applyBorder="1" applyAlignment="1" applyProtection="1">
      <alignment vertical="center"/>
      <protection/>
    </xf>
    <xf numFmtId="10" fontId="8" fillId="0" borderId="31" xfId="0" applyNumberFormat="1" applyFont="1" applyFill="1" applyBorder="1" applyAlignment="1">
      <alignment vertical="center" wrapText="1"/>
    </xf>
    <xf numFmtId="0" fontId="6" fillId="2" borderId="33" xfId="0" applyFont="1" applyFill="1" applyBorder="1" applyAlignment="1">
      <alignment horizontal="center" vertical="center"/>
    </xf>
    <xf numFmtId="4" fontId="6" fillId="2" borderId="34" xfId="0" applyNumberFormat="1" applyFont="1" applyFill="1" applyBorder="1" applyAlignment="1">
      <alignment vertical="center"/>
    </xf>
    <xf numFmtId="4" fontId="6" fillId="2" borderId="35" xfId="0" applyNumberFormat="1" applyFont="1" applyFill="1" applyBorder="1" applyAlignment="1">
      <alignment vertical="center"/>
    </xf>
    <xf numFmtId="165" fontId="6" fillId="2" borderId="35" xfId="0" applyNumberFormat="1" applyFont="1" applyFill="1" applyBorder="1" applyAlignment="1">
      <alignment vertical="center"/>
    </xf>
    <xf numFmtId="164" fontId="6" fillId="2" borderId="4" xfId="18" applyFont="1" applyFill="1" applyBorder="1" applyAlignment="1" applyProtection="1">
      <alignment vertical="center"/>
      <protection/>
    </xf>
    <xf numFmtId="4" fontId="6" fillId="2" borderId="36" xfId="0" applyNumberFormat="1" applyFont="1" applyFill="1" applyBorder="1" applyAlignment="1">
      <alignment vertical="center"/>
    </xf>
    <xf numFmtId="4" fontId="6" fillId="2" borderId="13" xfId="0" applyNumberFormat="1" applyFont="1" applyFill="1" applyBorder="1" applyAlignment="1">
      <alignment vertical="center"/>
    </xf>
    <xf numFmtId="10" fontId="6" fillId="2" borderId="37" xfId="0" applyNumberFormat="1" applyFont="1" applyFill="1" applyBorder="1" applyAlignment="1">
      <alignment vertical="center" wrapText="1"/>
    </xf>
    <xf numFmtId="10" fontId="6" fillId="2" borderId="4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BreakPreview" zoomScale="60" zoomScaleNormal="75" workbookViewId="0" topLeftCell="A1">
      <selection activeCell="C24" sqref="C24"/>
    </sheetView>
  </sheetViews>
  <sheetFormatPr defaultColWidth="9.140625" defaultRowHeight="12.75"/>
  <cols>
    <col min="1" max="1" width="37.8515625" style="77" customWidth="1"/>
    <col min="2" max="2" width="28.421875" style="77" customWidth="1"/>
    <col min="3" max="3" width="28.00390625" style="77" customWidth="1"/>
    <col min="4" max="4" width="25.7109375" style="77" customWidth="1"/>
    <col min="5" max="5" width="23.7109375" style="77" customWidth="1"/>
    <col min="6" max="6" width="22.8515625" style="77" customWidth="1"/>
    <col min="7" max="7" width="27.421875" style="77" customWidth="1"/>
    <col min="8" max="8" width="24.421875" style="77" customWidth="1"/>
    <col min="9" max="9" width="28.28125" style="77" customWidth="1"/>
    <col min="10" max="10" width="28.00390625" style="77" customWidth="1"/>
    <col min="11" max="11" width="15.57421875" style="77" customWidth="1"/>
    <col min="12" max="12" width="25.140625" style="77" customWidth="1"/>
    <col min="13" max="13" width="27.28125" style="77" customWidth="1"/>
    <col min="14" max="14" width="34.00390625" style="77" customWidth="1"/>
    <col min="15" max="15" width="19.57421875" style="77" customWidth="1"/>
    <col min="16" max="16384" width="9.140625" style="77" customWidth="1"/>
  </cols>
  <sheetData>
    <row r="1" spans="1:14" s="2" customFormat="1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26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26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3" s="2" customFormat="1" ht="18">
      <c r="A4" s="3"/>
      <c r="B4" s="3"/>
      <c r="C4" s="3"/>
      <c r="D4" s="3"/>
      <c r="E4" s="3"/>
      <c r="F4" s="3"/>
      <c r="G4" s="3"/>
      <c r="H4" s="3"/>
      <c r="I4" s="4"/>
      <c r="K4" s="4"/>
      <c r="L4" s="4"/>
      <c r="M4" s="4"/>
    </row>
    <row r="5" s="2" customFormat="1" ht="18">
      <c r="A5" s="5"/>
    </row>
    <row r="6" spans="1:13" s="2" customFormat="1" ht="61.5" customHeight="1">
      <c r="A6" s="6" t="s">
        <v>3</v>
      </c>
      <c r="B6" s="6"/>
      <c r="C6" s="6"/>
      <c r="D6" s="6"/>
      <c r="E6" s="6"/>
      <c r="F6" s="6"/>
      <c r="G6" s="6"/>
      <c r="H6" s="6"/>
      <c r="I6" s="6"/>
      <c r="K6" s="6"/>
      <c r="L6" s="6"/>
      <c r="M6" s="6"/>
    </row>
    <row r="7" spans="1:15" s="2" customFormat="1" ht="45.75" customHeight="1">
      <c r="A7" s="7" t="s">
        <v>4</v>
      </c>
      <c r="B7" s="8" t="s">
        <v>5</v>
      </c>
      <c r="C7" s="8"/>
      <c r="D7" s="8"/>
      <c r="E7" s="8"/>
      <c r="F7" s="8"/>
      <c r="G7" s="8"/>
      <c r="H7" s="9" t="s">
        <v>6</v>
      </c>
      <c r="I7" s="9"/>
      <c r="J7" s="9"/>
      <c r="K7" s="10" t="s">
        <v>7</v>
      </c>
      <c r="L7" s="11" t="s">
        <v>8</v>
      </c>
      <c r="M7" s="11"/>
      <c r="N7" s="11"/>
      <c r="O7" s="10" t="s">
        <v>9</v>
      </c>
    </row>
    <row r="8" spans="1:15" s="2" customFormat="1" ht="29.25" customHeight="1">
      <c r="A8" s="7"/>
      <c r="B8" s="12" t="s">
        <v>10</v>
      </c>
      <c r="C8" s="13" t="s">
        <v>11</v>
      </c>
      <c r="D8" s="13" t="s">
        <v>12</v>
      </c>
      <c r="E8" s="13" t="s">
        <v>13</v>
      </c>
      <c r="F8" s="13" t="s">
        <v>14</v>
      </c>
      <c r="G8" s="14" t="s">
        <v>15</v>
      </c>
      <c r="H8" s="15" t="s">
        <v>16</v>
      </c>
      <c r="I8" s="15"/>
      <c r="J8" s="16"/>
      <c r="K8" s="10"/>
      <c r="L8" s="12" t="s">
        <v>16</v>
      </c>
      <c r="M8" s="12"/>
      <c r="N8" s="17" t="s">
        <v>17</v>
      </c>
      <c r="O8" s="10"/>
    </row>
    <row r="9" spans="1:15" s="2" customFormat="1" ht="35.25" customHeight="1">
      <c r="A9" s="7"/>
      <c r="B9" s="12"/>
      <c r="C9" s="13"/>
      <c r="D9" s="13"/>
      <c r="E9" s="13"/>
      <c r="F9" s="13"/>
      <c r="G9" s="14"/>
      <c r="H9" s="18" t="s">
        <v>18</v>
      </c>
      <c r="I9" s="19" t="s">
        <v>19</v>
      </c>
      <c r="J9" s="20" t="s">
        <v>20</v>
      </c>
      <c r="K9" s="10"/>
      <c r="L9" s="21" t="s">
        <v>21</v>
      </c>
      <c r="M9" s="19" t="s">
        <v>22</v>
      </c>
      <c r="N9" s="19" t="s">
        <v>23</v>
      </c>
      <c r="O9" s="10"/>
    </row>
    <row r="10" spans="1:15" s="2" customFormat="1" ht="118.5" customHeight="1">
      <c r="A10" s="7"/>
      <c r="B10" s="22" t="s">
        <v>24</v>
      </c>
      <c r="C10" s="23" t="s">
        <v>25</v>
      </c>
      <c r="D10" s="23" t="s">
        <v>26</v>
      </c>
      <c r="E10" s="24" t="s">
        <v>27</v>
      </c>
      <c r="F10" s="25" t="s">
        <v>28</v>
      </c>
      <c r="G10" s="26" t="s">
        <v>29</v>
      </c>
      <c r="H10" s="27" t="s">
        <v>30</v>
      </c>
      <c r="I10" s="25" t="s">
        <v>31</v>
      </c>
      <c r="J10" s="25" t="s">
        <v>32</v>
      </c>
      <c r="K10" s="10"/>
      <c r="L10" s="28" t="s">
        <v>30</v>
      </c>
      <c r="M10" s="25" t="s">
        <v>31</v>
      </c>
      <c r="N10" s="25" t="s">
        <v>32</v>
      </c>
      <c r="O10" s="10"/>
    </row>
    <row r="11" spans="1:15" s="2" customFormat="1" ht="79.5" customHeight="1">
      <c r="A11" s="29" t="s">
        <v>33</v>
      </c>
      <c r="B11" s="30">
        <v>57362935</v>
      </c>
      <c r="C11" s="31">
        <v>0</v>
      </c>
      <c r="D11" s="32">
        <v>0</v>
      </c>
      <c r="E11" s="33">
        <v>0</v>
      </c>
      <c r="F11" s="33">
        <v>0</v>
      </c>
      <c r="G11" s="34">
        <f>B11+C11+D11+E11</f>
        <v>57362935</v>
      </c>
      <c r="H11" s="35">
        <v>0</v>
      </c>
      <c r="I11" s="36">
        <f>4584591.72+4670183.8+5138753.12+4867225.06</f>
        <v>19260753.7</v>
      </c>
      <c r="J11" s="37">
        <f>H11+I11</f>
        <v>19260753.7</v>
      </c>
      <c r="K11" s="38">
        <f>J11/G11</f>
        <v>0.33577001769522424</v>
      </c>
      <c r="L11" s="39">
        <v>0</v>
      </c>
      <c r="M11" s="40">
        <f>4584591.72+4670183.8+5138753.12+4867225.06</f>
        <v>19260753.7</v>
      </c>
      <c r="N11" s="41">
        <f>L11+M11</f>
        <v>19260753.7</v>
      </c>
      <c r="O11" s="42">
        <f>N11/G11</f>
        <v>0.33577001769522424</v>
      </c>
    </row>
    <row r="12" spans="1:15" s="2" customFormat="1" ht="79.5" customHeight="1">
      <c r="A12" s="43" t="s">
        <v>34</v>
      </c>
      <c r="B12" s="44">
        <f>188497086+1387430+2774860+14899452</f>
        <v>207558828</v>
      </c>
      <c r="C12" s="45">
        <f>161325+145935.84</f>
        <v>307260.83999999997</v>
      </c>
      <c r="D12" s="46">
        <f>1266666+65000</f>
        <v>1331666</v>
      </c>
      <c r="E12" s="47">
        <v>0</v>
      </c>
      <c r="F12" s="48">
        <f>-70000-105000+175000</f>
        <v>0</v>
      </c>
      <c r="G12" s="49">
        <f>B12+C12+D12+E12</f>
        <v>209197754.84</v>
      </c>
      <c r="H12" s="50">
        <f>49169.53+118994.6+36833.64+24351.99</f>
        <v>229349.76</v>
      </c>
      <c r="I12" s="51">
        <f>18123725.57-49169.53+14841892.99-118994.6+17910134.45-36833.64+16580342.84-24351.99</f>
        <v>67226746.09</v>
      </c>
      <c r="J12" s="52">
        <f>H12+I12</f>
        <v>67456095.85000001</v>
      </c>
      <c r="K12" s="53">
        <f>J12/G12</f>
        <v>0.32245133749925864</v>
      </c>
      <c r="L12" s="54">
        <f>49162.04+119002.09+36833.64+19985.07</f>
        <v>224982.84000000003</v>
      </c>
      <c r="M12" s="55">
        <f>18062077.82-49162.04+14899688.87-119002.09+17913914.31-36833.64+16510402.09-19985.07</f>
        <v>67161100.25</v>
      </c>
      <c r="N12" s="56">
        <f>L12+M12</f>
        <v>67386083.09</v>
      </c>
      <c r="O12" s="57">
        <f>N12/G12</f>
        <v>0.32211666488265456</v>
      </c>
    </row>
    <row r="13" spans="1:15" s="2" customFormat="1" ht="79.5" customHeight="1">
      <c r="A13" s="58" t="s">
        <v>35</v>
      </c>
      <c r="B13" s="59">
        <v>0</v>
      </c>
      <c r="C13" s="60">
        <f>174862269-17328692</f>
        <v>157533577</v>
      </c>
      <c r="D13" s="45">
        <v>0</v>
      </c>
      <c r="E13" s="45">
        <v>0</v>
      </c>
      <c r="F13" s="45">
        <v>0</v>
      </c>
      <c r="G13" s="61">
        <f>B13+C13+D13+E13</f>
        <v>157533577</v>
      </c>
      <c r="H13" s="50">
        <v>0</v>
      </c>
      <c r="I13" s="62">
        <v>0</v>
      </c>
      <c r="J13" s="52">
        <f>H13+I13</f>
        <v>0</v>
      </c>
      <c r="K13" s="63">
        <f>J13/G13</f>
        <v>0</v>
      </c>
      <c r="L13" s="64">
        <v>0</v>
      </c>
      <c r="M13" s="65">
        <v>0</v>
      </c>
      <c r="N13" s="60">
        <f>L13+M13</f>
        <v>0</v>
      </c>
      <c r="O13" s="66">
        <f>N13/G13</f>
        <v>0</v>
      </c>
    </row>
    <row r="14" spans="1:15" s="2" customFormat="1" ht="56.25" customHeight="1">
      <c r="A14" s="67" t="s">
        <v>36</v>
      </c>
      <c r="B14" s="68">
        <f aca="true" t="shared" si="0" ref="B14:J14">SUM(B11:B13)</f>
        <v>264921763</v>
      </c>
      <c r="C14" s="69">
        <f t="shared" si="0"/>
        <v>157840837.84</v>
      </c>
      <c r="D14" s="69">
        <f t="shared" si="0"/>
        <v>1331666</v>
      </c>
      <c r="E14" s="70">
        <f t="shared" si="0"/>
        <v>0</v>
      </c>
      <c r="F14" s="70">
        <f t="shared" si="0"/>
        <v>0</v>
      </c>
      <c r="G14" s="71">
        <f t="shared" si="0"/>
        <v>424094266.84000003</v>
      </c>
      <c r="H14" s="72">
        <f t="shared" si="0"/>
        <v>229349.76</v>
      </c>
      <c r="I14" s="73">
        <f t="shared" si="0"/>
        <v>86487499.79</v>
      </c>
      <c r="J14" s="69">
        <f t="shared" si="0"/>
        <v>86716849.55000001</v>
      </c>
      <c r="K14" s="74">
        <f>J14/G14</f>
        <v>0.20447541108287623</v>
      </c>
      <c r="L14" s="68">
        <f>SUM(L11:L13)</f>
        <v>224982.84000000003</v>
      </c>
      <c r="M14" s="69">
        <f>SUM(M11:M13)</f>
        <v>86421853.95</v>
      </c>
      <c r="N14" s="69">
        <f>SUM(N11:N13)</f>
        <v>86646836.79</v>
      </c>
      <c r="O14" s="75">
        <f>N14/G14</f>
        <v>0.20431032335244856</v>
      </c>
    </row>
    <row r="15" s="2" customFormat="1" ht="18">
      <c r="A15" s="2" t="s">
        <v>37</v>
      </c>
    </row>
    <row r="16" spans="1:8" s="2" customFormat="1" ht="18">
      <c r="A16" s="2" t="s">
        <v>38</v>
      </c>
      <c r="C16" s="76"/>
      <c r="F16" s="76"/>
      <c r="G16" s="76"/>
      <c r="H16" s="76"/>
    </row>
    <row r="17" s="2" customFormat="1" ht="18"/>
  </sheetData>
  <sheetProtection password="AD3D" sheet="1" objects="1" scenarios="1" selectLockedCells="1" selectUnlockedCells="1"/>
  <mergeCells count="18">
    <mergeCell ref="A1:N1"/>
    <mergeCell ref="A2:N2"/>
    <mergeCell ref="A3:N3"/>
    <mergeCell ref="A4:H4"/>
    <mergeCell ref="A7:A10"/>
    <mergeCell ref="B7:G7"/>
    <mergeCell ref="H7:J7"/>
    <mergeCell ref="K7:K10"/>
    <mergeCell ref="L7:N7"/>
    <mergeCell ref="O7:O10"/>
    <mergeCell ref="B8:B9"/>
    <mergeCell ref="C8:C9"/>
    <mergeCell ref="D8:D9"/>
    <mergeCell ref="E8:E9"/>
    <mergeCell ref="F8:F9"/>
    <mergeCell ref="G8:G9"/>
    <mergeCell ref="H8:I8"/>
    <mergeCell ref="L8:M8"/>
  </mergeCells>
  <printOptions horizontalCentered="1" verticalCentered="1"/>
  <pageMargins left="0.15763888888888888" right="0.15763888888888888" top="0.19652777777777777" bottom="0.15763888888888888" header="0.5118055555555555" footer="0.15763888888888888"/>
  <pageSetup horizontalDpi="300" verticalDpi="300" orientation="landscape" paperSize="9" scale="40" r:id="rId1"/>
  <headerFooter alignWithMargins="0">
    <oddFooter>&amp;C&amp;8execução.despesa.PROGRAMA BIMESTRAL.ago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7a Região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REGIONAL DO TRABALHO</dc:creator>
  <cp:keywords/>
  <dc:description/>
  <cp:lastModifiedBy>TRIBUNAL REGIONAL DO TRABALHO</cp:lastModifiedBy>
  <dcterms:created xsi:type="dcterms:W3CDTF">2013-05-14T14:54:06Z</dcterms:created>
  <dcterms:modified xsi:type="dcterms:W3CDTF">2013-05-14T14:54:58Z</dcterms:modified>
  <cp:category/>
  <cp:version/>
  <cp:contentType/>
  <cp:contentStatus/>
</cp:coreProperties>
</file>