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ços" sheetId="1" r:id="rId4"/>
    <sheet state="visible" name="ANEXO" sheetId="2" r:id="rId5"/>
    <sheet state="visible" name="Justificativas para amostra" sheetId="3" r:id="rId6"/>
  </sheets>
  <definedNames/>
  <calcPr/>
</workbook>
</file>

<file path=xl/sharedStrings.xml><?xml version="1.0" encoding="utf-8"?>
<sst xmlns="http://schemas.openxmlformats.org/spreadsheetml/2006/main" count="222" uniqueCount="63">
  <si>
    <t>PODER JUDICIÁRIO</t>
  </si>
  <si>
    <t>JUSTIÇA DO TRABALHO</t>
  </si>
  <si>
    <t xml:space="preserve">TRIBUNAL REGIONAL DO TRABALHO DA 7ª REGIÃO  </t>
  </si>
  <si>
    <t>OBJETO: AQUISIÇÃO DE MATERIAL DE EXPEDIENTE, ACONDICIONAMENTO E EMBALAGEM</t>
  </si>
  <si>
    <t>PLANILHA COMPARATIVA DE PREÇOS - PROAD 6885/2025</t>
  </si>
  <si>
    <t>ITEM</t>
  </si>
  <si>
    <t>ESPECIFICAÇÃO</t>
  </si>
  <si>
    <t>UNID</t>
  </si>
  <si>
    <t>PREÇO PÚBLICO 1</t>
  </si>
  <si>
    <t>PREÇO PÚBLICO 2</t>
  </si>
  <si>
    <t>PREÇO PÚBLICO 3</t>
  </si>
  <si>
    <t>PREÇO DE MERCADO 1</t>
  </si>
  <si>
    <t>PREÇO DE MERCADO 2</t>
  </si>
  <si>
    <t>PREÇO DE MERCADO 3</t>
  </si>
  <si>
    <t>PREÇO MÉDIO</t>
  </si>
  <si>
    <t>Papelão ondulado, para embalagens, bobina medindo 1,20m x 30m. Admitida uma variação de 5% na largura.</t>
  </si>
  <si>
    <t>Rolo c/ 30
Metros</t>
  </si>
  <si>
    <t>PREÇO PÚBLICO 4</t>
  </si>
  <si>
    <t>Caixa resistente para transporte de material pesado em papelão, parede dupla, medindo 25 cm de largura x 45 cm de comprimento x 30 cm de altura, colada nas laterais, cor parda. Obs.: as abas internas devem se unir para proporcionar o fechamento total da caixa.</t>
  </si>
  <si>
    <t>Papel A4, confeccionado com insumos de madeira a partir de fontes de manejo sustentável, sem timbre, gramatura de 75g/m³, branco, medindo 210 x 297mm, alcalino não reciclado, embalagem protetora contra umidade, em papel com revestimento poliestileno ou BOPP (Película de Polipropileno Bionentado).</t>
  </si>
  <si>
    <t xml:space="preserve">Resma </t>
  </si>
  <si>
    <t>GRUPO 01</t>
  </si>
  <si>
    <t>Pincel atômico, ponta grossa chanfrada, secagem rápida e resistente à água e à luz, na cor preta.</t>
  </si>
  <si>
    <t>Caneta para utilização em quadro branco/magnético, escrita 2mm a 2,5mm, ponta arredondada, não chanfrada, na cor azul.</t>
  </si>
  <si>
    <t>Caneta para utilização em quadro branco/magnético, escrita 2 mm a 2,5 mm, ponta arredondada, não chanfrada, na cor preta.</t>
  </si>
  <si>
    <t>Caneta para utilização em quadro branco/magnético, escrita 2mm a 2,5 mm, ponta arredondada, não chanfrada, na cor vermelha.</t>
  </si>
  <si>
    <t>Estojo de Lâmina segmentada para estilete estreito, material de aço com tratamento antiferrugem, tipo uso descartável, dimensões 8cm x 9mm, sem lubrificante.</t>
  </si>
  <si>
    <t>Estojo c/ 10
Unidades</t>
  </si>
  <si>
    <t>Régua em material plástico resistente, opaca, 30cm, com graduação em centímetro/milímetro, com selo expedido pelo INMETRO.</t>
  </si>
  <si>
    <t>Apagador para quadro branco, corpo plástico, anatômico, base feltro, medindo 15cm de comprimento, largura 5cm e 2,5cm de altura. As medidas poderão variar em até 10 %.</t>
  </si>
  <si>
    <t>Umedecedor para dedos (molha-dedos) em pasta, não tóxico e sem glicerina. Embalagem com 12g.</t>
  </si>
  <si>
    <t>Cola tipo líquida de secamento instantâneo, para metais, madeira, couro, plástico, papel, borracha, com tampa roscada, composição e químico responsável na embalagem.</t>
  </si>
  <si>
    <t>Apontador para lápis nº 2, material plástico, tipo escolar, cor variada, lâmina de aço temperado inclinada, e com 1 furo, sem depósito, com selo expedido pelo INMETRO</t>
  </si>
  <si>
    <t>Estilete tipo estreito, material corpo plástico, com lâmina de aço 8cm x 9mm e com tratamento Antiferrugem.</t>
  </si>
  <si>
    <t>Tesoura em tamanho médio, ponta arredondada, medindo de 13 a 18 cm (dimensão total), em aço inox, cabo em polipropileno e anatômico, para uso geral, com selo expedido pelo INMETRO.</t>
  </si>
  <si>
    <t>Pasta plástica em L, 0,15mm, tamanho A4, transparente (Pacote com 10 unidades).</t>
  </si>
  <si>
    <t xml:space="preserve">Pacote c/ 10
unidades </t>
  </si>
  <si>
    <t>Borracha para grafite, de vinil, macia, branca, com cinta plástica, medindo 42 mm x 21 mm x 11mm, com selo expedido pelo INMETRO. As medidas poderão variar em até 10%.</t>
  </si>
  <si>
    <t>Marcador de texto, fluorescente, não tóxico, à base de água, secagem rápida, com ponta chanfrada, espessura do traço 4 mm e 5 mm, na cor amarela, com selo expedido pelo INMETRO.</t>
  </si>
  <si>
    <t>Marcador de texto, fluorescente, não tóxico, à base de água, secagem rápida, com ponta chanfrada, espessura do traço 4 mm e 5 mm, na cor laranja, com selo expedido pelo INMETRO.</t>
  </si>
  <si>
    <t>Marcador de texto, fluorescente, não tóxico, à base de água, secagem rápida, com ponta chanfrada, espessura do traço 4 mm e 5 mm, na cor verde, com selo expedido pelo INMETRO.</t>
  </si>
  <si>
    <t>GRUPO 02</t>
  </si>
  <si>
    <t>Grampo para papel, galvanizado, 23/13, caixa com 1000 Unidades.</t>
  </si>
  <si>
    <t>Caixa c/ 1000
Unidades</t>
  </si>
  <si>
    <t>Grampeador de mesa, comprimento máximo de 20 cm, capacidade para grampear 30 fls, para gramp 26/6, em metal com pintura epoxi.</t>
  </si>
  <si>
    <r>
      <rPr>
        <rFont val="Calibri"/>
        <color rgb="FF000000"/>
        <sz val="11.0"/>
      </rPr>
      <t xml:space="preserve">Cinta de elástico personalizada, na cor branca, para envolver/avolumar processos, material poliéster, medindo largura de 4cm, diâmetro com a dobra: 22,5 cm, com costura nas extremidades e acabamento em “overlock”, impressão em serigrafia na cor preta (TRT-CE). </t>
    </r>
    <r>
      <rPr>
        <rFont val="Calibri"/>
        <b/>
        <color rgb="FF000000"/>
        <sz val="11.0"/>
      </rPr>
      <t>O material deverá ser entregue em pacotes com 50 Unidades.</t>
    </r>
  </si>
  <si>
    <t>Para o cálculo do preço estimado foi utilizada a média aritmética dos preços coletados em sites e os preços públicos colhido pelo servidor LUIZ ADALBERTO BRAGA no período de 06 a 10 de outubro de 2025.</t>
  </si>
  <si>
    <t>Fortaleza, 14 de outubro de 2025</t>
  </si>
  <si>
    <t>DIVANIA MARIA ALCANTARA SOARES</t>
  </si>
  <si>
    <t>Coordenadoria de Material e Logística</t>
  </si>
  <si>
    <t>ANEXO I - ESPECIFICAÇÕES, QUANTIDADES E PREÇOS ESTIMADOS</t>
  </si>
  <si>
    <t>PROAD 6885/2025</t>
  </si>
  <si>
    <t>Quant a REGISTRAR</t>
  </si>
  <si>
    <t>PEDIDO MÍNIMO</t>
  </si>
  <si>
    <t>CATMAT</t>
  </si>
  <si>
    <t>PREÇO MÉDIO unitário</t>
  </si>
  <si>
    <t>PREÇO MÉDIO total</t>
  </si>
  <si>
    <t>Apontador para lápis nº 2, material plástico, tipo escolar, cor variada, lâmina de aço temperado inclinada, e com 1 furo, sem depósito, com selo expedido pelo INMETRO.</t>
  </si>
  <si>
    <t>Valor total do Grupo 1</t>
  </si>
  <si>
    <t>Valor total do Grupo 2</t>
  </si>
  <si>
    <t>Cinta de elástico personalizada, na cor branca, para envolver/avolumar processos, material poliéster, medindo largura de 4cm, diâmetro com a dobra: 22,5 cm, com costura nas extremidades e acabamento em “overlock”, impressão em serigrafia na cor preta (TRT-CE). O material deverá ser entregue em pacotes com 50 Unidades.</t>
  </si>
  <si>
    <t>Valor total estimado da contratação</t>
  </si>
  <si>
    <t>Data do orçamento: 10 de outubro de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</si>
</sst>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-416]\ #,##0.00;[RED]\-[$R$-416]\ #,##0.00"/>
    <numFmt numFmtId="165" formatCode="&quot; R$ &quot;#,##0.00\ ;&quot;-R$ &quot;#,##0.00\ ;&quot; R$ -&quot;#\ ;@\ "/>
    <numFmt numFmtId="166" formatCode="[$R$-416]\ #,##0.00;[RED][$R$-416]\ #,##0.00"/>
  </numFmts>
  <fonts count="9">
    <font>
      <sz val="11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/>
    <font>
      <color theme="1"/>
      <name val="Arial"/>
      <scheme val="minor"/>
    </font>
    <font>
      <sz val="10.0"/>
      <color rgb="FF000000"/>
      <name val="Calibri"/>
    </font>
    <font>
      <b/>
      <sz val="10.0"/>
      <color rgb="FF000000"/>
      <name val="Calibri"/>
    </font>
    <font>
      <b/>
      <sz val="12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top" wrapText="1"/>
    </xf>
    <xf borderId="1" fillId="0" fontId="3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top" wrapText="1"/>
    </xf>
    <xf borderId="2" fillId="0" fontId="3" numFmtId="0" xfId="0" applyAlignment="1" applyBorder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0"/>
    </xf>
    <xf borderId="1" fillId="0" fontId="1" numFmtId="164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horizontal="left" readingOrder="0" shrinkToFit="0" vertical="top" wrapText="1"/>
    </xf>
    <xf borderId="1" fillId="0" fontId="2" numFmtId="164" xfId="0" applyAlignment="1" applyBorder="1" applyFont="1" applyNumberFormat="1">
      <alignment horizontal="center"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right" shrinkToFit="0" vertical="center" wrapText="1"/>
    </xf>
    <xf borderId="0" fillId="0" fontId="3" numFmtId="0" xfId="0" applyAlignment="1" applyFont="1">
      <alignment horizontal="left" shrinkToFit="0" vertical="top" wrapText="0"/>
    </xf>
    <xf borderId="2" fillId="0" fontId="2" numFmtId="0" xfId="0" applyAlignment="1" applyBorder="1" applyFont="1">
      <alignment horizontal="center" shrinkToFit="0" vertical="center" wrapText="1"/>
    </xf>
    <xf borderId="2" fillId="0" fontId="2" numFmtId="164" xfId="0" applyAlignment="1" applyBorder="1" applyFont="1" applyNumberFormat="1">
      <alignment horizontal="center" shrinkToFit="0" vertical="center" wrapText="0"/>
    </xf>
    <xf borderId="3" fillId="0" fontId="1" numFmtId="0" xfId="0" applyAlignment="1" applyBorder="1" applyFont="1">
      <alignment horizontal="center" shrinkToFit="0" vertical="center" wrapText="0"/>
    </xf>
    <xf borderId="4" fillId="0" fontId="4" numFmtId="0" xfId="0" applyBorder="1" applyFont="1"/>
    <xf borderId="5" fillId="0" fontId="4" numFmtId="0" xfId="0" applyBorder="1" applyFont="1"/>
    <xf borderId="1" fillId="0" fontId="5" numFmtId="0" xfId="0" applyBorder="1" applyFont="1"/>
    <xf borderId="1" fillId="0" fontId="2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left" shrinkToFit="0" vertical="top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3" fillId="0" fontId="1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center" shrinkToFit="0" vertical="center" wrapText="1"/>
    </xf>
    <xf borderId="6" fillId="0" fontId="2" numFmtId="164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horizontal="left" shrinkToFit="0" vertical="bottom" wrapText="1"/>
    </xf>
    <xf borderId="0" fillId="0" fontId="2" numFmtId="0" xfId="0" applyAlignment="1" applyFont="1">
      <alignment readingOrder="0"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center" shrinkToFit="0" vertical="center" wrapText="0"/>
    </xf>
    <xf borderId="1" fillId="2" fontId="3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165" xfId="0" applyAlignment="1" applyBorder="1" applyFont="1" applyNumberFormat="1">
      <alignment horizontal="center" shrinkToFit="0" vertical="center" wrapText="0"/>
    </xf>
    <xf borderId="2" fillId="2" fontId="3" numFmtId="0" xfId="0" applyAlignment="1" applyBorder="1" applyFont="1">
      <alignment horizontal="center" shrinkToFit="0" vertical="center" wrapText="1"/>
    </xf>
    <xf borderId="0" fillId="0" fontId="2" numFmtId="165" xfId="0" applyAlignment="1" applyFont="1" applyNumberFormat="1">
      <alignment horizontal="center" shrinkToFit="0" vertical="center" wrapText="0"/>
    </xf>
    <xf borderId="1" fillId="2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0"/>
    </xf>
    <xf borderId="3" fillId="0" fontId="2" numFmtId="0" xfId="0" applyAlignment="1" applyBorder="1" applyFont="1">
      <alignment horizontal="center" shrinkToFit="0" vertical="bottom" wrapText="0"/>
    </xf>
    <xf borderId="1" fillId="0" fontId="2" numFmtId="0" xfId="0" applyAlignment="1" applyBorder="1" applyFont="1">
      <alignment horizontal="left" shrinkToFit="0" vertical="top" wrapText="0"/>
    </xf>
    <xf borderId="1" fillId="0" fontId="6" numFmtId="0" xfId="0" applyAlignment="1" applyBorder="1" applyFont="1">
      <alignment horizontal="center" readingOrder="0" shrinkToFit="0" vertical="center" wrapText="1"/>
    </xf>
    <xf borderId="3" fillId="0" fontId="2" numFmtId="0" xfId="0" applyAlignment="1" applyBorder="1" applyFont="1">
      <alignment horizontal="left" readingOrder="0" shrinkToFit="0" vertical="center" wrapText="0"/>
    </xf>
    <xf borderId="1" fillId="0" fontId="2" numFmtId="0" xfId="0" applyAlignment="1" applyBorder="1" applyFont="1">
      <alignment horizontal="left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left" shrinkToFit="0" vertical="center" wrapText="0"/>
    </xf>
    <xf borderId="3" fillId="0" fontId="2" numFmtId="0" xfId="0" applyAlignment="1" applyBorder="1" applyFont="1">
      <alignment horizontal="center" readingOrder="0" shrinkToFit="0" vertical="bottom" wrapText="0"/>
    </xf>
    <xf borderId="3" fillId="0" fontId="8" numFmtId="0" xfId="0" applyAlignment="1" applyBorder="1" applyFont="1">
      <alignment horizontal="left" shrinkToFit="0" vertical="bottom" wrapText="0"/>
    </xf>
    <xf borderId="1" fillId="0" fontId="8" numFmtId="166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45.25"/>
    <col customWidth="1" min="3" max="4" width="11.13"/>
    <col customWidth="1" min="5" max="5" width="10.88"/>
    <col customWidth="1" min="6" max="6" width="11.75"/>
    <col customWidth="1" min="7" max="7" width="12.0"/>
    <col customWidth="1" min="8" max="8" width="12.63"/>
    <col customWidth="1" min="9" max="9" width="12.5"/>
    <col customWidth="1" min="10" max="10" width="11.63"/>
    <col customWidth="1" min="11" max="26" width="8.63"/>
  </cols>
  <sheetData>
    <row r="1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1" t="s">
        <v>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1" t="s">
        <v>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1" t="s">
        <v>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3" t="s">
        <v>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3" t="s">
        <v>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2.25" customHeight="1">
      <c r="A10" s="4" t="s">
        <v>5</v>
      </c>
      <c r="B10" s="5" t="s">
        <v>6</v>
      </c>
      <c r="C10" s="5" t="s">
        <v>7</v>
      </c>
      <c r="D10" s="6" t="s">
        <v>8</v>
      </c>
      <c r="E10" s="6" t="s">
        <v>9</v>
      </c>
      <c r="F10" s="6" t="s">
        <v>10</v>
      </c>
      <c r="G10" s="6" t="s">
        <v>11</v>
      </c>
      <c r="H10" s="6" t="s">
        <v>12</v>
      </c>
      <c r="I10" s="6" t="s">
        <v>13</v>
      </c>
      <c r="J10" s="5" t="s">
        <v>14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3.0" customHeight="1">
      <c r="A11" s="7">
        <v>1.0</v>
      </c>
      <c r="B11" s="8" t="s">
        <v>15</v>
      </c>
      <c r="C11" s="9" t="s">
        <v>16</v>
      </c>
      <c r="D11" s="10">
        <v>169.0</v>
      </c>
      <c r="E11" s="10"/>
      <c r="F11" s="10"/>
      <c r="G11" s="10">
        <v>135.43</v>
      </c>
      <c r="H11" s="10">
        <v>155.9</v>
      </c>
      <c r="I11" s="10">
        <v>182.45</v>
      </c>
      <c r="J11" s="10">
        <f>ROUND(AVERAGE(D11:I11),2)</f>
        <v>160.7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11"/>
      <c r="B12" s="12"/>
      <c r="C12" s="13"/>
      <c r="D12" s="14"/>
      <c r="E12" s="14"/>
      <c r="F12" s="14"/>
      <c r="G12" s="14"/>
      <c r="H12" s="14"/>
      <c r="I12" s="14"/>
      <c r="J12" s="1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1.5" customHeight="1">
      <c r="A13" s="4" t="s">
        <v>5</v>
      </c>
      <c r="B13" s="5" t="s">
        <v>6</v>
      </c>
      <c r="C13" s="5" t="s">
        <v>7</v>
      </c>
      <c r="D13" s="6" t="s">
        <v>8</v>
      </c>
      <c r="E13" s="6" t="s">
        <v>9</v>
      </c>
      <c r="F13" s="6" t="s">
        <v>10</v>
      </c>
      <c r="G13" s="15" t="s">
        <v>17</v>
      </c>
      <c r="H13" s="15" t="s">
        <v>11</v>
      </c>
      <c r="I13" s="15" t="s">
        <v>12</v>
      </c>
      <c r="J13" s="5" t="s">
        <v>14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68.25" customHeight="1">
      <c r="A14" s="7">
        <v>2.0</v>
      </c>
      <c r="B14" s="16" t="s">
        <v>18</v>
      </c>
      <c r="C14" s="7" t="s">
        <v>7</v>
      </c>
      <c r="D14" s="17">
        <v>7.52</v>
      </c>
      <c r="E14" s="17">
        <v>7.42</v>
      </c>
      <c r="F14" s="17">
        <v>6.45</v>
      </c>
      <c r="G14" s="17">
        <v>6.98</v>
      </c>
      <c r="H14" s="10"/>
      <c r="I14" s="10"/>
      <c r="J14" s="10">
        <f>ROUND(AVERAGE(D14:I14),2)</f>
        <v>7.09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4" t="s">
        <v>5</v>
      </c>
      <c r="B16" s="5" t="s">
        <v>6</v>
      </c>
      <c r="C16" s="5" t="s">
        <v>7</v>
      </c>
      <c r="D16" s="6" t="s">
        <v>8</v>
      </c>
      <c r="E16" s="6" t="s">
        <v>9</v>
      </c>
      <c r="F16" s="6" t="s">
        <v>10</v>
      </c>
      <c r="G16" s="6" t="s">
        <v>11</v>
      </c>
      <c r="H16" s="6" t="s">
        <v>12</v>
      </c>
      <c r="I16" s="6" t="s">
        <v>13</v>
      </c>
      <c r="J16" s="5" t="s">
        <v>14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81.75" customHeight="1">
      <c r="A17" s="7">
        <v>3.0</v>
      </c>
      <c r="B17" s="16" t="s">
        <v>19</v>
      </c>
      <c r="C17" s="7" t="s">
        <v>20</v>
      </c>
      <c r="D17" s="10">
        <v>24.89</v>
      </c>
      <c r="E17" s="10">
        <v>24.5</v>
      </c>
      <c r="F17" s="10">
        <v>24.0</v>
      </c>
      <c r="G17" s="10">
        <v>27.99</v>
      </c>
      <c r="H17" s="10">
        <v>25.44</v>
      </c>
      <c r="I17" s="10">
        <v>25.0</v>
      </c>
      <c r="J17" s="10">
        <f>ROUND(AVERAGE(D17:I17),2)</f>
        <v>25.3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1"/>
      <c r="B18" s="20"/>
      <c r="C18" s="21"/>
      <c r="D18" s="22"/>
      <c r="E18" s="22"/>
      <c r="F18" s="22"/>
      <c r="G18" s="22"/>
      <c r="H18" s="22"/>
      <c r="I18" s="22"/>
      <c r="J18" s="1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3" t="s">
        <v>21</v>
      </c>
      <c r="B19" s="24"/>
      <c r="C19" s="24"/>
      <c r="D19" s="24"/>
      <c r="E19" s="24"/>
      <c r="F19" s="24"/>
      <c r="G19" s="24"/>
      <c r="H19" s="24"/>
      <c r="I19" s="24"/>
      <c r="J19" s="2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0.0" customHeight="1">
      <c r="A20" s="4" t="s">
        <v>5</v>
      </c>
      <c r="B20" s="5" t="s">
        <v>6</v>
      </c>
      <c r="C20" s="5" t="s">
        <v>7</v>
      </c>
      <c r="D20" s="6" t="s">
        <v>8</v>
      </c>
      <c r="E20" s="6" t="s">
        <v>9</v>
      </c>
      <c r="F20" s="6" t="s">
        <v>10</v>
      </c>
      <c r="G20" s="6" t="s">
        <v>11</v>
      </c>
      <c r="H20" s="6" t="s">
        <v>12</v>
      </c>
      <c r="I20" s="6" t="s">
        <v>13</v>
      </c>
      <c r="J20" s="5" t="s">
        <v>14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43.5" customHeight="1">
      <c r="A21" s="7">
        <v>4.0</v>
      </c>
      <c r="B21" s="16" t="s">
        <v>22</v>
      </c>
      <c r="C21" s="7" t="s">
        <v>7</v>
      </c>
      <c r="D21" s="10">
        <v>3.69</v>
      </c>
      <c r="E21" s="10">
        <v>3.47</v>
      </c>
      <c r="F21" s="10">
        <v>3.5</v>
      </c>
      <c r="G21" s="10">
        <v>3.5</v>
      </c>
      <c r="H21" s="10"/>
      <c r="I21" s="10"/>
      <c r="J21" s="10">
        <f>ROUND(AVERAGE(D21:I21),2)</f>
        <v>3.54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45.0" customHeight="1">
      <c r="A22" s="7">
        <v>5.0</v>
      </c>
      <c r="B22" s="16" t="s">
        <v>23</v>
      </c>
      <c r="C22" s="7" t="s">
        <v>7</v>
      </c>
      <c r="D22" s="10">
        <v>2.8</v>
      </c>
      <c r="E22" s="10">
        <v>2.98</v>
      </c>
      <c r="F22" s="10">
        <v>2.85</v>
      </c>
      <c r="G22" s="10">
        <v>2.9</v>
      </c>
      <c r="H22" s="10">
        <v>3.0</v>
      </c>
      <c r="I22" s="26"/>
      <c r="J22" s="10">
        <f t="shared" ref="J22:J25" si="1">ROUND(AVERAGE(D22:I22),2)</f>
        <v>2.91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45.75" customHeight="1">
      <c r="A23" s="7">
        <v>6.0</v>
      </c>
      <c r="B23" s="8" t="s">
        <v>24</v>
      </c>
      <c r="C23" s="7" t="s">
        <v>7</v>
      </c>
      <c r="D23" s="10">
        <v>2.8</v>
      </c>
      <c r="E23" s="10">
        <v>2.98</v>
      </c>
      <c r="F23" s="10">
        <v>2.85</v>
      </c>
      <c r="G23" s="10">
        <v>2.9</v>
      </c>
      <c r="H23" s="10">
        <v>3.0</v>
      </c>
      <c r="I23" s="26"/>
      <c r="J23" s="10">
        <f t="shared" si="1"/>
        <v>2.91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44.25" customHeight="1">
      <c r="A24" s="27">
        <v>7.0</v>
      </c>
      <c r="B24" s="28" t="s">
        <v>25</v>
      </c>
      <c r="C24" s="7" t="s">
        <v>7</v>
      </c>
      <c r="D24" s="10">
        <v>2.8</v>
      </c>
      <c r="E24" s="10">
        <v>2.98</v>
      </c>
      <c r="F24" s="10">
        <v>2.85</v>
      </c>
      <c r="G24" s="10">
        <v>2.9</v>
      </c>
      <c r="H24" s="10">
        <v>3.0</v>
      </c>
      <c r="I24" s="26"/>
      <c r="J24" s="29">
        <f t="shared" si="1"/>
        <v>2.91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45.75" customHeight="1">
      <c r="A25" s="27">
        <v>8.0</v>
      </c>
      <c r="B25" s="28" t="s">
        <v>26</v>
      </c>
      <c r="C25" s="30" t="s">
        <v>27</v>
      </c>
      <c r="D25" s="29">
        <v>3.0</v>
      </c>
      <c r="E25" s="29">
        <v>3.01</v>
      </c>
      <c r="F25" s="29">
        <v>3.18</v>
      </c>
      <c r="G25" s="29">
        <v>3.2</v>
      </c>
      <c r="H25" s="29"/>
      <c r="I25" s="31"/>
      <c r="J25" s="29">
        <f t="shared" si="1"/>
        <v>3.1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43.5" customHeight="1">
      <c r="A26" s="7">
        <v>9.0</v>
      </c>
      <c r="B26" s="16" t="s">
        <v>28</v>
      </c>
      <c r="C26" s="7" t="s">
        <v>7</v>
      </c>
      <c r="D26" s="10">
        <v>2.5</v>
      </c>
      <c r="E26" s="10">
        <v>2.15</v>
      </c>
      <c r="F26" s="10"/>
      <c r="G26" s="10">
        <v>2.42</v>
      </c>
      <c r="H26" s="10">
        <v>2.4</v>
      </c>
      <c r="I26" s="10">
        <v>2.2</v>
      </c>
      <c r="J26" s="10">
        <f t="shared" ref="J26:J37" si="2">ROUND(AVERAGE(D26:I26),2)</f>
        <v>2.33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44.25" customHeight="1">
      <c r="A27" s="7">
        <v>10.0</v>
      </c>
      <c r="B27" s="8" t="s">
        <v>29</v>
      </c>
      <c r="C27" s="7" t="s">
        <v>7</v>
      </c>
      <c r="D27" s="10">
        <v>4.19</v>
      </c>
      <c r="E27" s="10">
        <v>5.25</v>
      </c>
      <c r="F27" s="10">
        <v>4.95</v>
      </c>
      <c r="G27" s="17">
        <v>4.72</v>
      </c>
      <c r="H27" s="17">
        <v>5.25</v>
      </c>
      <c r="I27" s="10"/>
      <c r="J27" s="10">
        <f t="shared" si="2"/>
        <v>4.87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7">
        <v>11.0</v>
      </c>
      <c r="B28" s="8" t="s">
        <v>30</v>
      </c>
      <c r="C28" s="7" t="s">
        <v>7</v>
      </c>
      <c r="D28" s="10">
        <v>2.9</v>
      </c>
      <c r="E28" s="10">
        <v>2.88</v>
      </c>
      <c r="F28" s="10">
        <v>3.0</v>
      </c>
      <c r="G28" s="10">
        <v>2.92</v>
      </c>
      <c r="H28" s="10">
        <v>2.61</v>
      </c>
      <c r="I28" s="10">
        <v>2.9</v>
      </c>
      <c r="J28" s="10">
        <f t="shared" si="2"/>
        <v>2.87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7">
        <v>12.0</v>
      </c>
      <c r="B29" s="16" t="s">
        <v>31</v>
      </c>
      <c r="C29" s="7" t="s">
        <v>7</v>
      </c>
      <c r="D29" s="10">
        <v>3.64</v>
      </c>
      <c r="E29" s="10">
        <v>3.57</v>
      </c>
      <c r="F29" s="10">
        <v>3.63</v>
      </c>
      <c r="G29" s="17">
        <v>3.75</v>
      </c>
      <c r="H29" s="10"/>
      <c r="I29" s="10"/>
      <c r="J29" s="10">
        <f t="shared" si="2"/>
        <v>3.65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7">
        <v>13.0</v>
      </c>
      <c r="B30" s="16" t="s">
        <v>32</v>
      </c>
      <c r="C30" s="7" t="s">
        <v>7</v>
      </c>
      <c r="D30" s="10">
        <v>0.65</v>
      </c>
      <c r="E30" s="10">
        <v>0.58</v>
      </c>
      <c r="F30" s="10">
        <v>0.7</v>
      </c>
      <c r="G30" s="10">
        <v>0.5</v>
      </c>
      <c r="H30" s="10">
        <v>0.7</v>
      </c>
      <c r="I30" s="10"/>
      <c r="J30" s="10">
        <f t="shared" si="2"/>
        <v>0.63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7">
        <v>14.0</v>
      </c>
      <c r="B31" s="16" t="s">
        <v>33</v>
      </c>
      <c r="C31" s="7" t="s">
        <v>7</v>
      </c>
      <c r="D31" s="10">
        <v>1.9</v>
      </c>
      <c r="E31" s="10">
        <v>1.95</v>
      </c>
      <c r="F31" s="10">
        <v>1.85</v>
      </c>
      <c r="G31" s="17">
        <v>1.8</v>
      </c>
      <c r="H31" s="10"/>
      <c r="I31" s="10"/>
      <c r="J31" s="10">
        <f t="shared" si="2"/>
        <v>1.88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7">
        <v>15.0</v>
      </c>
      <c r="B32" s="16" t="s">
        <v>34</v>
      </c>
      <c r="C32" s="7" t="s">
        <v>7</v>
      </c>
      <c r="D32" s="10">
        <v>5.43</v>
      </c>
      <c r="E32" s="10">
        <v>5.0</v>
      </c>
      <c r="F32" s="10">
        <v>4.99</v>
      </c>
      <c r="G32" s="10">
        <v>5.9</v>
      </c>
      <c r="H32" s="17">
        <v>6.1</v>
      </c>
      <c r="I32" s="10"/>
      <c r="J32" s="10">
        <f t="shared" si="2"/>
        <v>5.48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7">
        <v>16.0</v>
      </c>
      <c r="B33" s="16" t="s">
        <v>35</v>
      </c>
      <c r="C33" s="7" t="s">
        <v>36</v>
      </c>
      <c r="D33" s="10">
        <v>12.5</v>
      </c>
      <c r="E33" s="10">
        <v>11.0</v>
      </c>
      <c r="F33" s="10">
        <v>12.0</v>
      </c>
      <c r="G33" s="10">
        <v>11.0</v>
      </c>
      <c r="H33" s="10">
        <v>12.4</v>
      </c>
      <c r="I33" s="10">
        <v>13.9</v>
      </c>
      <c r="J33" s="10">
        <f t="shared" si="2"/>
        <v>12.13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7">
        <v>17.0</v>
      </c>
      <c r="B34" s="16" t="s">
        <v>37</v>
      </c>
      <c r="C34" s="7" t="s">
        <v>7</v>
      </c>
      <c r="D34" s="10">
        <v>1.69</v>
      </c>
      <c r="E34" s="10">
        <v>1.68</v>
      </c>
      <c r="F34" s="10">
        <v>1.47</v>
      </c>
      <c r="G34" s="10">
        <v>1.49</v>
      </c>
      <c r="H34" s="10">
        <v>1.9</v>
      </c>
      <c r="I34" s="10">
        <v>1.62</v>
      </c>
      <c r="J34" s="10">
        <f t="shared" si="2"/>
        <v>1.64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42.0" customHeight="1">
      <c r="A35" s="7">
        <v>18.0</v>
      </c>
      <c r="B35" s="8" t="s">
        <v>38</v>
      </c>
      <c r="C35" s="7" t="s">
        <v>7</v>
      </c>
      <c r="D35" s="10">
        <v>1.45</v>
      </c>
      <c r="E35" s="10">
        <v>1.39</v>
      </c>
      <c r="F35" s="10">
        <v>1.4</v>
      </c>
      <c r="G35" s="17">
        <v>1.25</v>
      </c>
      <c r="H35" s="10"/>
      <c r="I35" s="10"/>
      <c r="J35" s="10">
        <f t="shared" si="2"/>
        <v>1.37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7">
        <v>19.0</v>
      </c>
      <c r="B36" s="8" t="s">
        <v>39</v>
      </c>
      <c r="C36" s="7" t="s">
        <v>7</v>
      </c>
      <c r="D36" s="10">
        <v>1.45</v>
      </c>
      <c r="E36" s="10">
        <v>1.39</v>
      </c>
      <c r="F36" s="10">
        <v>1.4</v>
      </c>
      <c r="G36" s="17">
        <v>1.25</v>
      </c>
      <c r="H36" s="10"/>
      <c r="I36" s="10"/>
      <c r="J36" s="10">
        <f t="shared" si="2"/>
        <v>1.37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7">
        <v>20.0</v>
      </c>
      <c r="B37" s="8" t="s">
        <v>40</v>
      </c>
      <c r="C37" s="7" t="s">
        <v>7</v>
      </c>
      <c r="D37" s="10">
        <v>1.45</v>
      </c>
      <c r="E37" s="10">
        <v>1.39</v>
      </c>
      <c r="F37" s="10">
        <v>1.4</v>
      </c>
      <c r="G37" s="17">
        <v>1.25</v>
      </c>
      <c r="H37" s="10"/>
      <c r="I37" s="10"/>
      <c r="J37" s="10">
        <f t="shared" si="2"/>
        <v>1.37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11"/>
      <c r="B38" s="12"/>
      <c r="C38" s="21"/>
      <c r="D38" s="22"/>
      <c r="E38" s="22"/>
      <c r="F38" s="22"/>
      <c r="G38" s="22"/>
      <c r="H38" s="22"/>
      <c r="I38" s="22"/>
      <c r="J38" s="1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32" t="s">
        <v>41</v>
      </c>
      <c r="B39" s="24"/>
      <c r="C39" s="24"/>
      <c r="D39" s="24"/>
      <c r="E39" s="24"/>
      <c r="F39" s="24"/>
      <c r="G39" s="24"/>
      <c r="H39" s="24"/>
      <c r="I39" s="24"/>
      <c r="J39" s="2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4" t="s">
        <v>5</v>
      </c>
      <c r="B40" s="5" t="s">
        <v>6</v>
      </c>
      <c r="C40" s="5" t="s">
        <v>7</v>
      </c>
      <c r="D40" s="6" t="s">
        <v>8</v>
      </c>
      <c r="E40" s="6" t="s">
        <v>9</v>
      </c>
      <c r="F40" s="6" t="s">
        <v>10</v>
      </c>
      <c r="G40" s="6" t="s">
        <v>11</v>
      </c>
      <c r="H40" s="6" t="s">
        <v>12</v>
      </c>
      <c r="I40" s="6" t="s">
        <v>13</v>
      </c>
      <c r="J40" s="5" t="s">
        <v>14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7">
        <v>21.0</v>
      </c>
      <c r="B41" s="8" t="s">
        <v>42</v>
      </c>
      <c r="C41" s="7" t="s">
        <v>43</v>
      </c>
      <c r="D41" s="10">
        <v>1.35</v>
      </c>
      <c r="E41" s="10">
        <v>1.5</v>
      </c>
      <c r="F41" s="10">
        <v>1.4</v>
      </c>
      <c r="G41" s="10">
        <v>1.59</v>
      </c>
      <c r="H41" s="17">
        <v>1.5</v>
      </c>
      <c r="I41" s="10"/>
      <c r="J41" s="10">
        <f t="shared" ref="J41:J42" si="3">ROUND(AVERAGE(D41:I41),2)</f>
        <v>1.47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7">
        <v>22.0</v>
      </c>
      <c r="B42" s="8" t="s">
        <v>44</v>
      </c>
      <c r="C42" s="7" t="s">
        <v>7</v>
      </c>
      <c r="D42" s="10">
        <v>24.79</v>
      </c>
      <c r="E42" s="10">
        <v>22.5</v>
      </c>
      <c r="F42" s="10">
        <v>23.7</v>
      </c>
      <c r="G42" s="17">
        <v>29.9</v>
      </c>
      <c r="H42" s="17">
        <v>28.09</v>
      </c>
      <c r="I42" s="10"/>
      <c r="J42" s="10">
        <f t="shared" si="3"/>
        <v>25.8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11"/>
      <c r="B43" s="12"/>
      <c r="C43" s="21"/>
      <c r="D43" s="22"/>
      <c r="E43" s="22"/>
      <c r="F43" s="22"/>
      <c r="G43" s="22"/>
      <c r="H43" s="22"/>
      <c r="I43" s="22"/>
      <c r="J43" s="1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4" t="s">
        <v>5</v>
      </c>
      <c r="B44" s="5" t="s">
        <v>6</v>
      </c>
      <c r="C44" s="5" t="s">
        <v>7</v>
      </c>
      <c r="D44" s="6" t="s">
        <v>8</v>
      </c>
      <c r="E44" s="6" t="s">
        <v>9</v>
      </c>
      <c r="F44" s="6" t="s">
        <v>10</v>
      </c>
      <c r="G44" s="6" t="s">
        <v>11</v>
      </c>
      <c r="H44" s="6" t="s">
        <v>12</v>
      </c>
      <c r="I44" s="6" t="s">
        <v>13</v>
      </c>
      <c r="J44" s="5" t="s">
        <v>14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7">
        <v>23.0</v>
      </c>
      <c r="B45" s="16" t="s">
        <v>45</v>
      </c>
      <c r="C45" s="7" t="s">
        <v>7</v>
      </c>
      <c r="D45" s="10">
        <v>1.9</v>
      </c>
      <c r="E45" s="10">
        <v>1.99</v>
      </c>
      <c r="F45" s="10">
        <v>2.0</v>
      </c>
      <c r="G45" s="10"/>
      <c r="H45" s="10"/>
      <c r="I45" s="10"/>
      <c r="J45" s="10">
        <f>ROUND(AVERAGE(D45:I45),2)</f>
        <v>1.96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11"/>
      <c r="B46" s="12"/>
      <c r="C46" s="33"/>
      <c r="D46" s="34"/>
      <c r="E46" s="34"/>
      <c r="F46" s="34"/>
      <c r="G46" s="34"/>
      <c r="H46" s="34"/>
      <c r="I46" s="34"/>
      <c r="J46" s="1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7.0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7.0" customHeight="1">
      <c r="A48" s="35" t="s">
        <v>46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36" t="s">
        <v>47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 t="s">
        <v>48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 t="s">
        <v>49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8">
    <mergeCell ref="A3:J3"/>
    <mergeCell ref="A4:J4"/>
    <mergeCell ref="A5:J5"/>
    <mergeCell ref="A6:J6"/>
    <mergeCell ref="A7:J7"/>
    <mergeCell ref="A19:J19"/>
    <mergeCell ref="A39:J39"/>
    <mergeCell ref="A48:J48"/>
  </mergeCells>
  <printOptions/>
  <pageMargins bottom="0.75" footer="0.0" header="0.0" left="0.7" right="0.7" top="0.75"/>
  <pageSetup paperSize="9" orientation="landscape"/>
  <rowBreaks count="2" manualBreakCount="2">
    <brk id="34" man="1"/>
    <brk id="18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7.5"/>
    <col customWidth="1" min="2" max="2" width="75.5"/>
    <col customWidth="1" min="3" max="4" width="12.38"/>
    <col customWidth="1" min="5" max="5" width="10.0"/>
    <col customWidth="1" min="6" max="6" width="9.38"/>
    <col customWidth="1" min="7" max="7" width="12.25"/>
    <col customWidth="1" min="8" max="8" width="14.38"/>
    <col customWidth="1" min="9" max="26" width="8.63"/>
  </cols>
  <sheetData>
    <row r="1" ht="13.5" customHeight="1">
      <c r="A1" s="37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37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37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38" t="s">
        <v>50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38" t="s">
        <v>51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27" t="s">
        <v>5</v>
      </c>
      <c r="B7" s="7" t="s">
        <v>6</v>
      </c>
      <c r="C7" s="7" t="s">
        <v>7</v>
      </c>
      <c r="D7" s="7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7">
        <v>1.0</v>
      </c>
      <c r="B8" s="8" t="s">
        <v>15</v>
      </c>
      <c r="C8" s="39" t="s">
        <v>16</v>
      </c>
      <c r="D8" s="7">
        <v>5.0</v>
      </c>
      <c r="E8" s="40">
        <v>2.0</v>
      </c>
      <c r="F8" s="40">
        <v>449386.0</v>
      </c>
      <c r="G8" s="41">
        <f>'Preços'!J11</f>
        <v>160.7</v>
      </c>
      <c r="H8" s="41">
        <f>ROUND((D8*G8),2)</f>
        <v>803.5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11"/>
      <c r="B9" s="12"/>
      <c r="C9" s="42"/>
      <c r="D9" s="11"/>
      <c r="E9" s="11"/>
      <c r="F9" s="11"/>
      <c r="G9" s="43"/>
      <c r="H9" s="4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27" t="s">
        <v>5</v>
      </c>
      <c r="B10" s="7" t="s">
        <v>6</v>
      </c>
      <c r="C10" s="7" t="s">
        <v>7</v>
      </c>
      <c r="D10" s="7" t="s">
        <v>52</v>
      </c>
      <c r="E10" s="7" t="s">
        <v>53</v>
      </c>
      <c r="F10" s="9" t="s">
        <v>54</v>
      </c>
      <c r="G10" s="7" t="s">
        <v>55</v>
      </c>
      <c r="H10" s="7" t="s">
        <v>56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27">
        <v>2.0</v>
      </c>
      <c r="B11" s="16" t="s">
        <v>18</v>
      </c>
      <c r="C11" s="27" t="s">
        <v>7</v>
      </c>
      <c r="D11" s="7">
        <v>180.0</v>
      </c>
      <c r="E11" s="40">
        <v>40.0</v>
      </c>
      <c r="F11" s="40">
        <v>297922.0</v>
      </c>
      <c r="G11" s="41">
        <f>'Preços'!J14</f>
        <v>7.09</v>
      </c>
      <c r="H11" s="41">
        <f>ROUND((D11*G11),2)</f>
        <v>1276.2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7" t="s">
        <v>5</v>
      </c>
      <c r="B13" s="7" t="s">
        <v>6</v>
      </c>
      <c r="C13" s="7" t="s">
        <v>7</v>
      </c>
      <c r="D13" s="7" t="s">
        <v>52</v>
      </c>
      <c r="E13" s="7" t="s">
        <v>53</v>
      </c>
      <c r="F13" s="9" t="s">
        <v>54</v>
      </c>
      <c r="G13" s="7" t="s">
        <v>55</v>
      </c>
      <c r="H13" s="7" t="s">
        <v>56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57.75" customHeight="1">
      <c r="A14" s="7">
        <v>3.0</v>
      </c>
      <c r="B14" s="16" t="s">
        <v>19</v>
      </c>
      <c r="C14" s="44" t="s">
        <v>20</v>
      </c>
      <c r="D14" s="7">
        <v>1500.0</v>
      </c>
      <c r="E14" s="40">
        <v>300.0</v>
      </c>
      <c r="F14" s="40">
        <v>254199.0</v>
      </c>
      <c r="G14" s="41">
        <f>'Preços'!J17</f>
        <v>25.3</v>
      </c>
      <c r="H14" s="41">
        <f>ROUND((D14*G14),2)</f>
        <v>37950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1"/>
      <c r="B15" s="20"/>
      <c r="C15" s="45"/>
      <c r="D15" s="11"/>
      <c r="E15" s="11"/>
      <c r="F15" s="11"/>
      <c r="G15" s="43"/>
      <c r="H15" s="4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46" t="s">
        <v>21</v>
      </c>
      <c r="B16" s="24"/>
      <c r="C16" s="24"/>
      <c r="D16" s="24"/>
      <c r="E16" s="24"/>
      <c r="F16" s="24"/>
      <c r="G16" s="24"/>
      <c r="H16" s="2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7" t="s">
        <v>5</v>
      </c>
      <c r="B17" s="7" t="s">
        <v>6</v>
      </c>
      <c r="C17" s="7" t="s">
        <v>7</v>
      </c>
      <c r="D17" s="7" t="s">
        <v>52</v>
      </c>
      <c r="E17" s="7" t="s">
        <v>53</v>
      </c>
      <c r="F17" s="9" t="s">
        <v>54</v>
      </c>
      <c r="G17" s="7" t="s">
        <v>55</v>
      </c>
      <c r="H17" s="7" t="s">
        <v>56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4.0</v>
      </c>
      <c r="B18" s="47" t="s">
        <v>22</v>
      </c>
      <c r="C18" s="27" t="s">
        <v>7</v>
      </c>
      <c r="D18" s="7">
        <v>60.0</v>
      </c>
      <c r="E18" s="40">
        <v>20.0</v>
      </c>
      <c r="F18" s="40">
        <v>257033.0</v>
      </c>
      <c r="G18" s="41">
        <f>'Preços'!J21</f>
        <v>3.54</v>
      </c>
      <c r="H18" s="41">
        <f t="shared" ref="H18:H34" si="1">ROUND((D18*G18),2)</f>
        <v>212.4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5.0</v>
      </c>
      <c r="B19" s="8" t="s">
        <v>23</v>
      </c>
      <c r="C19" s="27" t="s">
        <v>7</v>
      </c>
      <c r="D19" s="7">
        <v>80.0</v>
      </c>
      <c r="E19" s="40">
        <v>20.0</v>
      </c>
      <c r="F19" s="40">
        <v>447943.0</v>
      </c>
      <c r="G19" s="41">
        <f>'Preços'!J22</f>
        <v>2.91</v>
      </c>
      <c r="H19" s="41">
        <f t="shared" si="1"/>
        <v>232.8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6.0</v>
      </c>
      <c r="B20" s="8" t="s">
        <v>24</v>
      </c>
      <c r="C20" s="27" t="s">
        <v>7</v>
      </c>
      <c r="D20" s="7">
        <v>40.0</v>
      </c>
      <c r="E20" s="40">
        <v>20.0</v>
      </c>
      <c r="F20" s="40">
        <v>447944.0</v>
      </c>
      <c r="G20" s="41">
        <f>'Preços'!J23</f>
        <v>2.91</v>
      </c>
      <c r="H20" s="41">
        <f t="shared" si="1"/>
        <v>116.4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7.0</v>
      </c>
      <c r="B21" s="28" t="s">
        <v>25</v>
      </c>
      <c r="C21" s="48" t="s">
        <v>7</v>
      </c>
      <c r="D21" s="7">
        <v>30.0</v>
      </c>
      <c r="E21" s="40">
        <v>10.0</v>
      </c>
      <c r="F21" s="40">
        <v>447945.0</v>
      </c>
      <c r="G21" s="41">
        <f>'Preços'!J24</f>
        <v>2.91</v>
      </c>
      <c r="H21" s="41">
        <f t="shared" si="1"/>
        <v>87.3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8.0</v>
      </c>
      <c r="B22" s="28" t="s">
        <v>26</v>
      </c>
      <c r="C22" s="30" t="s">
        <v>27</v>
      </c>
      <c r="D22" s="7">
        <v>10.0</v>
      </c>
      <c r="E22" s="40">
        <v>2.0</v>
      </c>
      <c r="F22" s="40">
        <v>321251.0</v>
      </c>
      <c r="G22" s="41">
        <f>'Preços'!J25</f>
        <v>3.1</v>
      </c>
      <c r="H22" s="41">
        <f t="shared" si="1"/>
        <v>31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9.0</v>
      </c>
      <c r="B23" s="16" t="s">
        <v>28</v>
      </c>
      <c r="C23" s="27" t="s">
        <v>7</v>
      </c>
      <c r="D23" s="7">
        <v>50.0</v>
      </c>
      <c r="E23" s="40">
        <v>20.0</v>
      </c>
      <c r="F23" s="40">
        <v>233586.0</v>
      </c>
      <c r="G23" s="41">
        <f>'Preços'!J26</f>
        <v>2.33</v>
      </c>
      <c r="H23" s="41">
        <f t="shared" si="1"/>
        <v>116.5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10.0</v>
      </c>
      <c r="B24" s="8" t="s">
        <v>29</v>
      </c>
      <c r="C24" s="27" t="s">
        <v>7</v>
      </c>
      <c r="D24" s="7">
        <v>10.0</v>
      </c>
      <c r="E24" s="7">
        <v>2.0</v>
      </c>
      <c r="F24" s="40">
        <v>204691.0</v>
      </c>
      <c r="G24" s="41">
        <f>'Preços'!J27</f>
        <v>4.87</v>
      </c>
      <c r="H24" s="41">
        <f t="shared" si="1"/>
        <v>48.7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11.0</v>
      </c>
      <c r="B25" s="8" t="s">
        <v>30</v>
      </c>
      <c r="C25" s="27" t="s">
        <v>7</v>
      </c>
      <c r="D25" s="7">
        <v>20.0</v>
      </c>
      <c r="E25" s="40">
        <v>5.0</v>
      </c>
      <c r="F25" s="40">
        <v>386807.0</v>
      </c>
      <c r="G25" s="41">
        <f>'Preços'!J28</f>
        <v>2.87</v>
      </c>
      <c r="H25" s="41">
        <f t="shared" si="1"/>
        <v>57.4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12.0</v>
      </c>
      <c r="B26" s="8" t="s">
        <v>31</v>
      </c>
      <c r="C26" s="27" t="s">
        <v>7</v>
      </c>
      <c r="D26" s="7">
        <v>25.0</v>
      </c>
      <c r="E26" s="40">
        <v>5.0</v>
      </c>
      <c r="F26" s="40">
        <v>280789.0</v>
      </c>
      <c r="G26" s="41">
        <f>'Preços'!J29</f>
        <v>3.65</v>
      </c>
      <c r="H26" s="41">
        <f t="shared" si="1"/>
        <v>91.25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13.0</v>
      </c>
      <c r="B27" s="16" t="s">
        <v>57</v>
      </c>
      <c r="C27" s="27" t="s">
        <v>7</v>
      </c>
      <c r="D27" s="7">
        <v>130.0</v>
      </c>
      <c r="E27" s="7">
        <v>25.0</v>
      </c>
      <c r="F27" s="40">
        <v>289332.0</v>
      </c>
      <c r="G27" s="41">
        <f>'Preços'!J30</f>
        <v>0.63</v>
      </c>
      <c r="H27" s="41">
        <f t="shared" si="1"/>
        <v>81.9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1.5" customHeight="1">
      <c r="A28" s="7">
        <v>14.0</v>
      </c>
      <c r="B28" s="8" t="s">
        <v>33</v>
      </c>
      <c r="C28" s="27" t="s">
        <v>7</v>
      </c>
      <c r="D28" s="7">
        <v>90.0</v>
      </c>
      <c r="E28" s="40">
        <v>20.0</v>
      </c>
      <c r="F28" s="40">
        <v>343563.0</v>
      </c>
      <c r="G28" s="41">
        <f>'Preços'!J31</f>
        <v>1.88</v>
      </c>
      <c r="H28" s="41">
        <f t="shared" si="1"/>
        <v>169.2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15.0</v>
      </c>
      <c r="B29" s="8" t="s">
        <v>34</v>
      </c>
      <c r="C29" s="27" t="s">
        <v>7</v>
      </c>
      <c r="D29" s="7">
        <v>120.0</v>
      </c>
      <c r="E29" s="40">
        <v>30.0</v>
      </c>
      <c r="F29" s="40">
        <v>483879.0</v>
      </c>
      <c r="G29" s="41">
        <f>'Preços'!J32</f>
        <v>5.48</v>
      </c>
      <c r="H29" s="41">
        <f t="shared" si="1"/>
        <v>657.6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16.0</v>
      </c>
      <c r="B30" s="8" t="s">
        <v>35</v>
      </c>
      <c r="C30" s="44" t="s">
        <v>36</v>
      </c>
      <c r="D30" s="7">
        <v>12.0</v>
      </c>
      <c r="E30" s="40">
        <v>3.0</v>
      </c>
      <c r="F30" s="40">
        <v>609140.0</v>
      </c>
      <c r="G30" s="41">
        <f>'Preços'!J33</f>
        <v>12.13</v>
      </c>
      <c r="H30" s="41">
        <f t="shared" si="1"/>
        <v>145.56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7">
        <v>17.0</v>
      </c>
      <c r="B31" s="8" t="s">
        <v>37</v>
      </c>
      <c r="C31" s="27" t="s">
        <v>7</v>
      </c>
      <c r="D31" s="7">
        <v>150.0</v>
      </c>
      <c r="E31" s="40">
        <v>50.0</v>
      </c>
      <c r="F31" s="40">
        <v>329158.0</v>
      </c>
      <c r="G31" s="41">
        <f>'Preços'!J34</f>
        <v>1.64</v>
      </c>
      <c r="H31" s="41">
        <f t="shared" si="1"/>
        <v>246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7">
        <v>18.0</v>
      </c>
      <c r="B32" s="8" t="s">
        <v>38</v>
      </c>
      <c r="C32" s="27" t="s">
        <v>7</v>
      </c>
      <c r="D32" s="7">
        <v>700.0</v>
      </c>
      <c r="E32" s="40">
        <v>150.0</v>
      </c>
      <c r="F32" s="40">
        <v>477113.0</v>
      </c>
      <c r="G32" s="41">
        <f>'Preços'!J35</f>
        <v>1.37</v>
      </c>
      <c r="H32" s="41">
        <f t="shared" si="1"/>
        <v>959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7">
        <v>19.0</v>
      </c>
      <c r="B33" s="8" t="s">
        <v>39</v>
      </c>
      <c r="C33" s="27" t="s">
        <v>7</v>
      </c>
      <c r="D33" s="7">
        <v>230.0</v>
      </c>
      <c r="E33" s="40">
        <v>50.0</v>
      </c>
      <c r="F33" s="40">
        <v>435084.0</v>
      </c>
      <c r="G33" s="41">
        <f>'Preços'!J36</f>
        <v>1.37</v>
      </c>
      <c r="H33" s="41">
        <f t="shared" si="1"/>
        <v>315.1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7">
        <v>20.0</v>
      </c>
      <c r="B34" s="8" t="s">
        <v>40</v>
      </c>
      <c r="C34" s="27" t="s">
        <v>7</v>
      </c>
      <c r="D34" s="7">
        <v>280.0</v>
      </c>
      <c r="E34" s="40">
        <v>70.0</v>
      </c>
      <c r="F34" s="40">
        <v>428784.0</v>
      </c>
      <c r="G34" s="41">
        <f>'Preços'!J37</f>
        <v>1.37</v>
      </c>
      <c r="H34" s="41">
        <f t="shared" si="1"/>
        <v>383.6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49" t="s">
        <v>58</v>
      </c>
      <c r="B35" s="25"/>
      <c r="C35" s="27"/>
      <c r="D35" s="50"/>
      <c r="E35" s="50"/>
      <c r="F35" s="50"/>
      <c r="G35" s="50"/>
      <c r="H35" s="10">
        <f>round(SUM(H18:H34),2)</f>
        <v>3951.71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51"/>
      <c r="B36" s="2"/>
      <c r="C36" s="45"/>
      <c r="D36" s="51"/>
      <c r="E36" s="51"/>
      <c r="F36" s="52"/>
      <c r="G36" s="51"/>
      <c r="H36" s="1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53" t="s">
        <v>41</v>
      </c>
      <c r="B37" s="24"/>
      <c r="C37" s="24"/>
      <c r="D37" s="24"/>
      <c r="E37" s="24"/>
      <c r="F37" s="24"/>
      <c r="G37" s="24"/>
      <c r="H37" s="2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7" t="s">
        <v>5</v>
      </c>
      <c r="B38" s="7" t="s">
        <v>6</v>
      </c>
      <c r="C38" s="7" t="s">
        <v>7</v>
      </c>
      <c r="D38" s="7" t="s">
        <v>52</v>
      </c>
      <c r="E38" s="7" t="s">
        <v>53</v>
      </c>
      <c r="F38" s="9" t="s">
        <v>54</v>
      </c>
      <c r="G38" s="7" t="s">
        <v>55</v>
      </c>
      <c r="H38" s="7" t="s">
        <v>56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7">
        <v>21.0</v>
      </c>
      <c r="B39" s="47" t="s">
        <v>42</v>
      </c>
      <c r="C39" s="44" t="s">
        <v>43</v>
      </c>
      <c r="D39" s="7">
        <v>15.0</v>
      </c>
      <c r="E39" s="40">
        <v>5.0</v>
      </c>
      <c r="F39" s="40">
        <v>332121.0</v>
      </c>
      <c r="G39" s="41">
        <f>'Preços'!J41</f>
        <v>1.47</v>
      </c>
      <c r="H39" s="41">
        <f t="shared" ref="H39:H40" si="2">ROUND((D39*G39),2)</f>
        <v>22.05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7">
        <v>22.0</v>
      </c>
      <c r="B40" s="16" t="s">
        <v>44</v>
      </c>
      <c r="C40" s="27" t="s">
        <v>7</v>
      </c>
      <c r="D40" s="7">
        <v>125.0</v>
      </c>
      <c r="E40" s="40">
        <v>20.0</v>
      </c>
      <c r="F40" s="40">
        <v>288921.0</v>
      </c>
      <c r="G40" s="41">
        <f>'Preços'!J42</f>
        <v>25.8</v>
      </c>
      <c r="H40" s="41">
        <f t="shared" si="2"/>
        <v>3225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49" t="s">
        <v>59</v>
      </c>
      <c r="B41" s="25"/>
      <c r="C41" s="27"/>
      <c r="D41" s="50"/>
      <c r="E41" s="50"/>
      <c r="F41" s="50"/>
      <c r="G41" s="50"/>
      <c r="H41" s="10">
        <f>ROUND(SUM(H39:H40),2)</f>
        <v>3247.05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51"/>
      <c r="B42" s="2"/>
      <c r="C42" s="45"/>
      <c r="D42" s="51"/>
      <c r="E42" s="51"/>
      <c r="F42" s="52"/>
      <c r="G42" s="51"/>
      <c r="H42" s="1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27" t="s">
        <v>5</v>
      </c>
      <c r="B43" s="7" t="s">
        <v>6</v>
      </c>
      <c r="C43" s="7" t="s">
        <v>7</v>
      </c>
      <c r="D43" s="7" t="s">
        <v>52</v>
      </c>
      <c r="E43" s="7" t="s">
        <v>53</v>
      </c>
      <c r="F43" s="9" t="s">
        <v>54</v>
      </c>
      <c r="G43" s="7" t="s">
        <v>55</v>
      </c>
      <c r="H43" s="7" t="s">
        <v>56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60.75" customHeight="1">
      <c r="A44" s="27">
        <v>23.0</v>
      </c>
      <c r="B44" s="16" t="s">
        <v>60</v>
      </c>
      <c r="C44" s="27" t="s">
        <v>7</v>
      </c>
      <c r="D44" s="7">
        <v>4800.0</v>
      </c>
      <c r="E44" s="40">
        <v>1000.0</v>
      </c>
      <c r="F44" s="40">
        <v>464788.0</v>
      </c>
      <c r="G44" s="41">
        <f>'Preços'!J45</f>
        <v>1.96</v>
      </c>
      <c r="H44" s="41">
        <f>ROUND((D44*G44),2)</f>
        <v>9408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51"/>
      <c r="B45" s="2"/>
      <c r="C45" s="45"/>
      <c r="D45" s="51"/>
      <c r="E45" s="51"/>
      <c r="F45" s="52"/>
      <c r="G45" s="51"/>
      <c r="H45" s="1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54" t="s">
        <v>61</v>
      </c>
      <c r="B46" s="24"/>
      <c r="C46" s="24"/>
      <c r="D46" s="24"/>
      <c r="E46" s="24"/>
      <c r="F46" s="24"/>
      <c r="G46" s="25"/>
      <c r="H46" s="55">
        <f>H8+H11+H14+H35+H41+H44</f>
        <v>56636.46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 t="s">
        <v>62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10">
    <mergeCell ref="A35:B35"/>
    <mergeCell ref="A41:B41"/>
    <mergeCell ref="A46:G46"/>
    <mergeCell ref="A1:H1"/>
    <mergeCell ref="A2:H2"/>
    <mergeCell ref="A3:H3"/>
    <mergeCell ref="A4:H4"/>
    <mergeCell ref="A5:H5"/>
    <mergeCell ref="A16:H16"/>
    <mergeCell ref="A37:H37"/>
  </mergeCells>
  <printOptions horizontalCentered="1" verticalCentered="1"/>
  <pageMargins bottom="0.3062992125984252" footer="0.0" header="0.0" left="0.04133858267716535" right="0.04133858267716535" top="0.306299212598425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