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435" activeTab="2"/>
  </bookViews>
  <sheets>
    <sheet name="PLANILHA" sheetId="1" r:id="rId1"/>
    <sheet name="ANEXO I  - 1 ANO" sheetId="2" r:id="rId2"/>
    <sheet name="ANEXO I  - 5 ANOS" sheetId="3" r:id="rId3"/>
  </sheets>
  <calcPr calcId="125725"/>
</workbook>
</file>

<file path=xl/calcChain.xml><?xml version="1.0" encoding="utf-8"?>
<calcChain xmlns="http://schemas.openxmlformats.org/spreadsheetml/2006/main">
  <c r="I5" i="1"/>
  <c r="F5" i="3" s="1"/>
  <c r="F4" i="1"/>
  <c r="I4" s="1"/>
  <c r="F3"/>
  <c r="E3"/>
  <c r="I3" s="1"/>
  <c r="J4" l="1"/>
  <c r="F4" i="2"/>
  <c r="F4" i="3"/>
  <c r="F3" i="2"/>
  <c r="F3" i="3"/>
  <c r="J3" i="1"/>
  <c r="J6" s="1"/>
  <c r="H5" i="3"/>
  <c r="G5"/>
  <c r="J5" i="1"/>
  <c r="F5" i="2"/>
  <c r="G3" l="1"/>
  <c r="H3"/>
  <c r="H4" i="3"/>
  <c r="G4"/>
  <c r="H5" i="2"/>
  <c r="G5"/>
  <c r="H4"/>
  <c r="G4"/>
  <c r="H3" i="3"/>
  <c r="G3"/>
  <c r="G6" l="1"/>
  <c r="H6" i="2"/>
  <c r="H6" i="3"/>
  <c r="G6" i="2"/>
</calcChain>
</file>

<file path=xl/sharedStrings.xml><?xml version="1.0" encoding="utf-8"?>
<sst xmlns="http://schemas.openxmlformats.org/spreadsheetml/2006/main" count="70" uniqueCount="38">
  <si>
    <t>PLANILHA DE FORMAÇÃO DE PREÇOS</t>
  </si>
  <si>
    <t>ITEM</t>
  </si>
  <si>
    <t>ESPECIFICAÇÕES</t>
  </si>
  <si>
    <t>UND</t>
  </si>
  <si>
    <t>QUANT.</t>
  </si>
  <si>
    <t>COMPUCARD</t>
  </si>
  <si>
    <t>EXPRESS CRACHÁ</t>
  </si>
  <si>
    <t>ESPAÇO DO CRACHÁ</t>
  </si>
  <si>
    <t>MÉDIA DE PREÇOS PÚBLICOS</t>
  </si>
  <si>
    <t>PREÇO MÉDIO UNITÁRIO</t>
  </si>
  <si>
    <t>PREÇO MÉDIO TOTAL</t>
  </si>
  <si>
    <t>Crachá em tamanho padrão conforme imagem e informações cadastrais fornecidas pelo Tribunal em arquivo no formato .pdf; Cartão confeccionado em PVC laminado de dimensões 0,76 x 54 x 86mm; impressão digital colorida em HD 4x4; fotografias digitais coloridas; personalização de dados e fotos impressos na superfície do PVC; cartão 100% laminado após impressão dos dados; Protetor para crachá rígido transparente, encaixe 54 x 86mm.</t>
  </si>
  <si>
    <t>UM</t>
  </si>
  <si>
    <t xml:space="preserve">Cordão em tecido 100% em poliéster preto personalizado com impressão digital branca, textura macia, largura de 15mm e comprimento de 85 cm (as medidas podem variar até 5% para mais ou para menos), contendo argola, chapa metálica e/ou jacaré. </t>
  </si>
  <si>
    <t>Suporte retrátil de crachá, cor preta, com o brasão da República Federativa do Brasil impresso e resinado; presilha em clip leitoso.</t>
  </si>
  <si>
    <t>TOTAL ESTIMADO AO ANO</t>
  </si>
  <si>
    <t xml:space="preserve">a) Realizamos a média simples dos preços válidos, tendo em vista que os valores são similares e entendemos que a média representa de forma satisfatória os preços encontrados. </t>
  </si>
  <si>
    <t xml:space="preserve">b) Os itens não constam em Catálogo Eletrônico de Padronização. </t>
  </si>
  <si>
    <t xml:space="preserve">c) As empresas consultadas foram localizadas no mercado através de consulta simples na internet. Também foi consultada a empresa que atualmente fornece esse material para o órgão. </t>
  </si>
  <si>
    <t>Fortaleza, 10 de abril de 2024</t>
  </si>
  <si>
    <t>Lenívia de Castro e Silva Mendes</t>
  </si>
  <si>
    <t>Seção de Apoio às Contratações de Bens e Serviços</t>
  </si>
  <si>
    <t>ANEXO I - VALOR ESTIMADO</t>
  </si>
  <si>
    <t>QUANT. ESTIMADA NO 1º ANO DE CONTRATO</t>
  </si>
  <si>
    <t>QUANT. ESTIMADA A PARTIR DO 2º ANO DE CONTRATO</t>
  </si>
  <si>
    <t>PREÇO MÉDIO TOTAL NO 1º ANO DE CONTRATO</t>
  </si>
  <si>
    <t>PREÇO MÉDIO TOTAL A PARTIR DO 2º ANO DE CONTRATO</t>
  </si>
  <si>
    <t>VALOR ANUAL ESTIMADO</t>
  </si>
  <si>
    <t>Data do orçamento estimado: 05.04.24</t>
  </si>
  <si>
    <t>PREÇO MÉDIO TOTAL NO 2º ANO DE CONTRATO</t>
  </si>
  <si>
    <t>PREÇO MÉDIO TOTAL NO 3º ANO DE CONTRATO</t>
  </si>
  <si>
    <t>PREÇO MÉDIO TOTAL NO 4º ANO DE CONTRATO</t>
  </si>
  <si>
    <t>PREÇO MÉDIO TOTAL NO 5º ANO DE CONTRATO</t>
  </si>
  <si>
    <t>SOMATÓRIO DE 5 ANOS DE CONTRATO</t>
  </si>
  <si>
    <t>R$ 3.354,00</t>
  </si>
  <si>
    <t>R$ 1.746,00</t>
  </si>
  <si>
    <t>R$ 1.872,00</t>
  </si>
  <si>
    <t>R$ 6.972,00</t>
  </si>
</sst>
</file>

<file path=xl/styles.xml><?xml version="1.0" encoding="utf-8"?>
<styleSheet xmlns="http://schemas.openxmlformats.org/spreadsheetml/2006/main">
  <numFmts count="1">
    <numFmt numFmtId="164" formatCode="[$R$ -416]#,##0.00"/>
  </numFmts>
  <fonts count="14">
    <font>
      <sz val="10"/>
      <color rgb="FF000000"/>
      <name val="Arial"/>
      <scheme val="minor"/>
    </font>
    <font>
      <b/>
      <sz val="9"/>
      <color rgb="FF000000"/>
      <name val="Verdana"/>
    </font>
    <font>
      <sz val="9"/>
      <color theme="1"/>
      <name val="Verdana"/>
    </font>
    <font>
      <sz val="9"/>
      <color rgb="FF000000"/>
      <name val="Verdana"/>
    </font>
    <font>
      <b/>
      <sz val="9"/>
      <color theme="1"/>
      <name val="Verdana"/>
    </font>
    <font>
      <sz val="10"/>
      <name val="Arial"/>
    </font>
    <font>
      <sz val="9"/>
      <color theme="1"/>
      <name val="Arial"/>
      <scheme val="minor"/>
    </font>
    <font>
      <b/>
      <sz val="9"/>
      <color rgb="FFFF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Verdana"/>
    </font>
    <font>
      <sz val="10"/>
      <color theme="1"/>
      <name val="Verdana"/>
    </font>
    <font>
      <sz val="10"/>
      <color rgb="FF000000"/>
      <name val="Verdana"/>
    </font>
    <font>
      <b/>
      <sz val="10"/>
      <color theme="1"/>
      <name val="Verdana"/>
    </font>
    <font>
      <sz val="10"/>
      <color theme="1"/>
      <name val="Verdana"/>
    </font>
  </fonts>
  <fills count="8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EFEFEF"/>
        <bgColor rgb="FFEFEFEF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/>
    </xf>
    <xf numFmtId="0" fontId="6" fillId="0" borderId="0" xfId="0" applyFont="1"/>
    <xf numFmtId="0" fontId="2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7" fillId="0" borderId="0" xfId="0" applyFont="1" applyAlignment="1"/>
    <xf numFmtId="9" fontId="8" fillId="0" borderId="0" xfId="0" applyNumberFormat="1" applyFont="1" applyAlignment="1"/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/>
    </xf>
    <xf numFmtId="0" fontId="13" fillId="0" borderId="0" xfId="0" applyFont="1" applyAlignment="1"/>
    <xf numFmtId="164" fontId="9" fillId="7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/>
    </xf>
    <xf numFmtId="0" fontId="5" fillId="0" borderId="3" xfId="0" applyFont="1" applyBorder="1" applyAlignment="1"/>
    <xf numFmtId="0" fontId="5" fillId="0" borderId="4" xfId="0" applyFont="1" applyBorder="1" applyAlignment="1"/>
    <xf numFmtId="0" fontId="1" fillId="2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4" fillId="4" borderId="2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9" fillId="2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J18"/>
  <sheetViews>
    <sheetView workbookViewId="0">
      <selection activeCell="M5" sqref="M5"/>
    </sheetView>
  </sheetViews>
  <sheetFormatPr defaultColWidth="12.5703125" defaultRowHeight="15.75" customHeight="1"/>
  <cols>
    <col min="1" max="1" width="5.85546875" customWidth="1"/>
    <col min="2" max="2" width="51" customWidth="1"/>
    <col min="3" max="3" width="5.140625" customWidth="1"/>
    <col min="4" max="4" width="9" customWidth="1"/>
    <col min="5" max="5" width="13.5703125" customWidth="1"/>
    <col min="6" max="6" width="15.28515625" customWidth="1"/>
    <col min="7" max="7" width="12" customWidth="1"/>
    <col min="10" max="10" width="18" customWidth="1"/>
  </cols>
  <sheetData>
    <row r="1" spans="1:10" ht="12.7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50.25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108" customHeight="1">
      <c r="A3" s="2">
        <v>1</v>
      </c>
      <c r="B3" s="3" t="s">
        <v>11</v>
      </c>
      <c r="C3" s="4" t="s">
        <v>12</v>
      </c>
      <c r="D3" s="5">
        <v>600</v>
      </c>
      <c r="E3" s="6">
        <f>5.49</f>
        <v>5.49</v>
      </c>
      <c r="F3" s="6">
        <f>5.38</f>
        <v>5.38</v>
      </c>
      <c r="G3" s="6">
        <v>4.4000000000000004</v>
      </c>
      <c r="H3" s="7">
        <v>5.91</v>
      </c>
      <c r="I3" s="6">
        <f>ROUND(AVERAGE(E3,F3,H3),2)</f>
        <v>5.59</v>
      </c>
      <c r="J3" s="6">
        <f t="shared" ref="J3:J5" si="0">I3*D3</f>
        <v>3354</v>
      </c>
    </row>
    <row r="4" spans="1:10" ht="78.75" customHeight="1">
      <c r="A4" s="2">
        <v>2</v>
      </c>
      <c r="B4" s="3" t="s">
        <v>13</v>
      </c>
      <c r="C4" s="4" t="s">
        <v>12</v>
      </c>
      <c r="D4" s="8">
        <v>600</v>
      </c>
      <c r="E4" s="7">
        <v>3.49</v>
      </c>
      <c r="F4" s="6">
        <f>1.86</f>
        <v>1.86</v>
      </c>
      <c r="G4" s="7">
        <v>2.75</v>
      </c>
      <c r="H4" s="7">
        <v>3.53</v>
      </c>
      <c r="I4" s="6">
        <f t="shared" ref="I4:I5" si="1">ROUND(AVERAGE(E4:H4),2)</f>
        <v>2.91</v>
      </c>
      <c r="J4" s="6">
        <f t="shared" si="0"/>
        <v>1746</v>
      </c>
    </row>
    <row r="5" spans="1:10" ht="59.25" customHeight="1">
      <c r="A5" s="2">
        <v>3</v>
      </c>
      <c r="B5" s="3" t="s">
        <v>14</v>
      </c>
      <c r="C5" s="4" t="s">
        <v>12</v>
      </c>
      <c r="D5" s="8">
        <v>600</v>
      </c>
      <c r="E5" s="7">
        <v>2.65</v>
      </c>
      <c r="F5" s="7">
        <v>3.71</v>
      </c>
      <c r="G5" s="7">
        <v>2.6</v>
      </c>
      <c r="H5" s="6">
        <v>3.5</v>
      </c>
      <c r="I5" s="6">
        <f t="shared" si="1"/>
        <v>3.12</v>
      </c>
      <c r="J5" s="6">
        <f t="shared" si="0"/>
        <v>1872</v>
      </c>
    </row>
    <row r="6" spans="1:10" ht="12.75">
      <c r="A6" s="35" t="s">
        <v>15</v>
      </c>
      <c r="B6" s="36"/>
      <c r="C6" s="36"/>
      <c r="D6" s="36"/>
      <c r="E6" s="36"/>
      <c r="F6" s="36"/>
      <c r="G6" s="36"/>
      <c r="H6" s="36"/>
      <c r="I6" s="37"/>
      <c r="J6" s="9">
        <f>J3+J4+J5</f>
        <v>6972</v>
      </c>
    </row>
    <row r="7" spans="1:10" ht="12.7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0" ht="12.75">
      <c r="A8" s="11" t="s">
        <v>16</v>
      </c>
      <c r="B8" s="12"/>
      <c r="C8" s="10"/>
      <c r="D8" s="10"/>
      <c r="E8" s="10"/>
      <c r="F8" s="10"/>
      <c r="G8" s="10"/>
      <c r="H8" s="10"/>
      <c r="I8" s="10"/>
      <c r="J8" s="10"/>
    </row>
    <row r="9" spans="1:10" ht="12.75">
      <c r="A9" s="11" t="s">
        <v>17</v>
      </c>
      <c r="B9" s="12"/>
      <c r="C9" s="10"/>
      <c r="D9" s="10"/>
      <c r="E9" s="10"/>
      <c r="F9" s="10"/>
      <c r="G9" s="10"/>
      <c r="H9" s="10"/>
      <c r="I9" s="10"/>
      <c r="J9" s="10"/>
    </row>
    <row r="10" spans="1:10" ht="12.75">
      <c r="A10" s="13" t="s">
        <v>18</v>
      </c>
      <c r="B10" s="12"/>
      <c r="C10" s="10"/>
      <c r="D10" s="10"/>
      <c r="E10" s="10"/>
      <c r="F10" s="10"/>
      <c r="G10" s="10"/>
      <c r="H10" s="10"/>
      <c r="I10" s="10"/>
      <c r="J10" s="10"/>
    </row>
    <row r="11" spans="1:10" ht="12.75">
      <c r="A11" s="12"/>
      <c r="B11" s="12"/>
      <c r="C11" s="10"/>
      <c r="D11" s="10"/>
      <c r="E11" s="10"/>
      <c r="F11" s="10"/>
      <c r="G11" s="10"/>
      <c r="H11" s="10"/>
      <c r="I11" s="10"/>
      <c r="J11" s="10"/>
    </row>
    <row r="12" spans="1:10" ht="12.75">
      <c r="A12" s="11" t="s">
        <v>19</v>
      </c>
      <c r="B12" s="12"/>
      <c r="C12" s="10"/>
      <c r="D12" s="10"/>
      <c r="E12" s="10"/>
      <c r="F12" s="14"/>
      <c r="G12" s="10"/>
      <c r="H12" s="10"/>
      <c r="I12" s="10"/>
      <c r="J12" s="10"/>
    </row>
    <row r="13" spans="1:10" ht="12.75">
      <c r="A13" s="12"/>
      <c r="B13" s="12"/>
      <c r="C13" s="10"/>
      <c r="D13" s="10"/>
      <c r="E13" s="10"/>
      <c r="F13" s="10"/>
      <c r="G13" s="10"/>
      <c r="H13" s="10"/>
      <c r="I13" s="10"/>
      <c r="J13" s="10"/>
    </row>
    <row r="14" spans="1:10" ht="12.75">
      <c r="A14" s="11" t="s">
        <v>20</v>
      </c>
      <c r="B14" s="12"/>
      <c r="C14" s="10"/>
      <c r="D14" s="10"/>
      <c r="E14" s="10"/>
      <c r="F14" s="10"/>
      <c r="G14" s="10"/>
      <c r="H14" s="10"/>
      <c r="I14" s="10"/>
      <c r="J14" s="10"/>
    </row>
    <row r="15" spans="1:10" ht="12.75">
      <c r="A15" s="11" t="s">
        <v>21</v>
      </c>
      <c r="B15" s="12"/>
      <c r="C15" s="10"/>
      <c r="D15" s="10"/>
      <c r="E15" s="10"/>
      <c r="F15" s="10"/>
      <c r="G15" s="10"/>
      <c r="H15" s="10"/>
      <c r="I15" s="10"/>
      <c r="J15" s="10"/>
    </row>
    <row r="16" spans="1:10" ht="12.75">
      <c r="A16" s="12"/>
      <c r="B16" s="12"/>
      <c r="C16" s="10"/>
      <c r="D16" s="10"/>
      <c r="E16" s="10"/>
      <c r="F16" s="10"/>
      <c r="G16" s="10"/>
      <c r="H16" s="10"/>
      <c r="I16" s="10"/>
      <c r="J16" s="10"/>
    </row>
    <row r="17" spans="9:9" ht="12.75">
      <c r="I17" s="15"/>
    </row>
    <row r="18" spans="9:9" ht="12.75">
      <c r="I18" s="15"/>
    </row>
  </sheetData>
  <mergeCells count="2">
    <mergeCell ref="A1:J1"/>
    <mergeCell ref="A6:I6"/>
  </mergeCells>
  <printOptions horizontalCentered="1"/>
  <pageMargins left="0.7" right="0.7" top="0.75" bottom="0.75" header="0" footer="0"/>
  <pageSetup paperSize="9" fitToHeight="0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H8"/>
  <sheetViews>
    <sheetView workbookViewId="0">
      <selection activeCell="D12" sqref="D12"/>
    </sheetView>
  </sheetViews>
  <sheetFormatPr defaultColWidth="12.5703125" defaultRowHeight="15.75" customHeight="1"/>
  <cols>
    <col min="1" max="1" width="8.140625" customWidth="1"/>
    <col min="2" max="2" width="51" customWidth="1"/>
    <col min="3" max="3" width="6.7109375" customWidth="1"/>
    <col min="4" max="4" width="16.85546875" customWidth="1"/>
    <col min="5" max="5" width="17.140625" customWidth="1"/>
    <col min="7" max="7" width="17" customWidth="1"/>
    <col min="8" max="8" width="19.140625" customWidth="1"/>
  </cols>
  <sheetData>
    <row r="1" spans="1:8" ht="12.75">
      <c r="A1" s="38" t="s">
        <v>22</v>
      </c>
      <c r="B1" s="36"/>
      <c r="C1" s="36"/>
      <c r="D1" s="36"/>
      <c r="E1" s="36"/>
      <c r="F1" s="36"/>
      <c r="G1" s="36"/>
      <c r="H1" s="37"/>
    </row>
    <row r="2" spans="1:8" ht="55.5" customHeight="1">
      <c r="A2" s="16" t="s">
        <v>1</v>
      </c>
      <c r="B2" s="16" t="s">
        <v>2</v>
      </c>
      <c r="C2" s="16" t="s">
        <v>3</v>
      </c>
      <c r="D2" s="17" t="s">
        <v>23</v>
      </c>
      <c r="E2" s="1" t="s">
        <v>24</v>
      </c>
      <c r="F2" s="1" t="s">
        <v>9</v>
      </c>
      <c r="G2" s="1" t="s">
        <v>25</v>
      </c>
      <c r="H2" s="1" t="s">
        <v>26</v>
      </c>
    </row>
    <row r="3" spans="1:8" ht="144" customHeight="1">
      <c r="A3" s="18">
        <v>1</v>
      </c>
      <c r="B3" s="19" t="s">
        <v>11</v>
      </c>
      <c r="C3" s="20" t="s">
        <v>12</v>
      </c>
      <c r="D3" s="18">
        <v>600</v>
      </c>
      <c r="E3" s="20">
        <v>600</v>
      </c>
      <c r="F3" s="21">
        <f>PLANILHA!I3</f>
        <v>5.59</v>
      </c>
      <c r="G3" s="22">
        <f t="shared" ref="G3:G5" si="0">F3*D3</f>
        <v>3354</v>
      </c>
      <c r="H3" s="23">
        <f t="shared" ref="H3:H5" si="1">F3*E3</f>
        <v>3354</v>
      </c>
    </row>
    <row r="4" spans="1:8" ht="80.25" customHeight="1">
      <c r="A4" s="18">
        <v>2</v>
      </c>
      <c r="B4" s="19" t="s">
        <v>13</v>
      </c>
      <c r="C4" s="20" t="s">
        <v>12</v>
      </c>
      <c r="D4" s="24">
        <v>1600</v>
      </c>
      <c r="E4" s="25">
        <v>600</v>
      </c>
      <c r="F4" s="21">
        <f>PLANILHA!I4</f>
        <v>2.91</v>
      </c>
      <c r="G4" s="22">
        <f t="shared" si="0"/>
        <v>4656</v>
      </c>
      <c r="H4" s="23">
        <f t="shared" si="1"/>
        <v>1746</v>
      </c>
    </row>
    <row r="5" spans="1:8" ht="90.75" customHeight="1">
      <c r="A5" s="18">
        <v>3</v>
      </c>
      <c r="B5" s="19" t="s">
        <v>14</v>
      </c>
      <c r="C5" s="20" t="s">
        <v>12</v>
      </c>
      <c r="D5" s="24">
        <v>1600</v>
      </c>
      <c r="E5" s="25">
        <v>600</v>
      </c>
      <c r="F5" s="21">
        <f>PLANILHA!I5</f>
        <v>3.12</v>
      </c>
      <c r="G5" s="22">
        <f t="shared" si="0"/>
        <v>4992</v>
      </c>
      <c r="H5" s="23">
        <f t="shared" si="1"/>
        <v>1872</v>
      </c>
    </row>
    <row r="6" spans="1:8" ht="12.75">
      <c r="A6" s="39" t="s">
        <v>27</v>
      </c>
      <c r="B6" s="36"/>
      <c r="C6" s="36"/>
      <c r="D6" s="36"/>
      <c r="E6" s="36"/>
      <c r="F6" s="37"/>
      <c r="G6" s="26">
        <f t="shared" ref="G6:H6" si="2">G3+G4+G5</f>
        <v>13002</v>
      </c>
      <c r="H6" s="26">
        <f t="shared" si="2"/>
        <v>6972</v>
      </c>
    </row>
    <row r="8" spans="1:8" ht="12.75">
      <c r="A8" s="27" t="s">
        <v>28</v>
      </c>
    </row>
  </sheetData>
  <mergeCells count="2">
    <mergeCell ref="A1:H1"/>
    <mergeCell ref="A6:F6"/>
  </mergeCells>
  <printOptions horizontalCentered="1"/>
  <pageMargins left="0.7" right="0.7" top="0.75" bottom="0.75" header="0" footer="0"/>
  <pageSetup paperSize="9" fitToHeight="0" pageOrder="overThenDown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P8"/>
  <sheetViews>
    <sheetView tabSelected="1" topLeftCell="C1" workbookViewId="0">
      <selection activeCell="N4" sqref="N4"/>
    </sheetView>
  </sheetViews>
  <sheetFormatPr defaultColWidth="12.5703125" defaultRowHeight="15.75" customHeight="1"/>
  <cols>
    <col min="1" max="1" width="5.85546875" customWidth="1"/>
    <col min="2" max="2" width="51" customWidth="1"/>
    <col min="3" max="3" width="6.7109375" customWidth="1"/>
    <col min="4" max="4" width="16.85546875" customWidth="1"/>
    <col min="5" max="5" width="17.140625" customWidth="1"/>
    <col min="7" max="7" width="17" customWidth="1"/>
    <col min="8" max="12" width="19.140625" customWidth="1"/>
  </cols>
  <sheetData>
    <row r="1" spans="1:16" ht="24.75" customHeight="1">
      <c r="A1" s="38" t="s">
        <v>22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31"/>
      <c r="N1" s="31"/>
      <c r="O1" s="31"/>
      <c r="P1" s="32"/>
    </row>
    <row r="2" spans="1:16" ht="62.25" customHeight="1">
      <c r="A2" s="16" t="s">
        <v>1</v>
      </c>
      <c r="B2" s="16" t="s">
        <v>2</v>
      </c>
      <c r="C2" s="16" t="s">
        <v>3</v>
      </c>
      <c r="D2" s="17" t="s">
        <v>23</v>
      </c>
      <c r="E2" s="1" t="s">
        <v>24</v>
      </c>
      <c r="F2" s="1" t="s">
        <v>9</v>
      </c>
      <c r="G2" s="1" t="s">
        <v>25</v>
      </c>
      <c r="H2" s="1" t="s">
        <v>29</v>
      </c>
      <c r="I2" s="1" t="s">
        <v>30</v>
      </c>
      <c r="J2" s="1" t="s">
        <v>31</v>
      </c>
      <c r="K2" s="1" t="s">
        <v>32</v>
      </c>
      <c r="L2" s="1" t="s">
        <v>33</v>
      </c>
    </row>
    <row r="3" spans="1:16" ht="134.25" customHeight="1">
      <c r="A3" s="18">
        <v>1</v>
      </c>
      <c r="B3" s="19" t="s">
        <v>11</v>
      </c>
      <c r="C3" s="20" t="s">
        <v>12</v>
      </c>
      <c r="D3" s="18">
        <v>600</v>
      </c>
      <c r="E3" s="20">
        <v>600</v>
      </c>
      <c r="F3" s="21">
        <f>PLANILHA!I3</f>
        <v>5.59</v>
      </c>
      <c r="G3" s="22">
        <f t="shared" ref="G3:G5" si="0">F3*D3</f>
        <v>3354</v>
      </c>
      <c r="H3" s="28">
        <f t="shared" ref="H3:H5" si="1">F3*E3</f>
        <v>3354</v>
      </c>
      <c r="I3" s="28">
        <v>3354</v>
      </c>
      <c r="J3" s="28" t="s">
        <v>34</v>
      </c>
      <c r="K3" s="28" t="s">
        <v>34</v>
      </c>
      <c r="L3" s="29">
        <v>16770</v>
      </c>
    </row>
    <row r="4" spans="1:16" ht="81" customHeight="1">
      <c r="A4" s="18">
        <v>2</v>
      </c>
      <c r="B4" s="19" t="s">
        <v>13</v>
      </c>
      <c r="C4" s="20" t="s">
        <v>12</v>
      </c>
      <c r="D4" s="24">
        <v>1600</v>
      </c>
      <c r="E4" s="25">
        <v>600</v>
      </c>
      <c r="F4" s="21">
        <f>PLANILHA!I4</f>
        <v>2.91</v>
      </c>
      <c r="G4" s="22">
        <f t="shared" si="0"/>
        <v>4656</v>
      </c>
      <c r="H4" s="28">
        <f t="shared" si="1"/>
        <v>1746</v>
      </c>
      <c r="I4" s="28">
        <v>1746</v>
      </c>
      <c r="J4" s="28" t="s">
        <v>35</v>
      </c>
      <c r="K4" s="28" t="s">
        <v>35</v>
      </c>
      <c r="L4" s="29">
        <v>11640</v>
      </c>
    </row>
    <row r="5" spans="1:16" ht="67.5" customHeight="1">
      <c r="A5" s="18">
        <v>3</v>
      </c>
      <c r="B5" s="19" t="s">
        <v>14</v>
      </c>
      <c r="C5" s="20" t="s">
        <v>12</v>
      </c>
      <c r="D5" s="24">
        <v>1600</v>
      </c>
      <c r="E5" s="25">
        <v>600</v>
      </c>
      <c r="F5" s="21">
        <f>PLANILHA!I5</f>
        <v>3.12</v>
      </c>
      <c r="G5" s="22">
        <f t="shared" si="0"/>
        <v>4992</v>
      </c>
      <c r="H5" s="28">
        <f t="shared" si="1"/>
        <v>1872</v>
      </c>
      <c r="I5" s="28">
        <v>1872</v>
      </c>
      <c r="J5" s="28" t="s">
        <v>36</v>
      </c>
      <c r="K5" s="28" t="s">
        <v>36</v>
      </c>
      <c r="L5" s="29">
        <v>12480</v>
      </c>
    </row>
    <row r="6" spans="1:16" ht="12.75">
      <c r="A6" s="39" t="s">
        <v>27</v>
      </c>
      <c r="B6" s="36"/>
      <c r="C6" s="36"/>
      <c r="D6" s="36"/>
      <c r="E6" s="36"/>
      <c r="F6" s="37"/>
      <c r="G6" s="26">
        <f t="shared" ref="G6:H6" si="2">G3+G4+G5</f>
        <v>13002</v>
      </c>
      <c r="H6" s="26">
        <f t="shared" si="2"/>
        <v>6972</v>
      </c>
      <c r="I6" s="26">
        <v>6972</v>
      </c>
      <c r="J6" s="26" t="s">
        <v>37</v>
      </c>
      <c r="K6" s="26" t="s">
        <v>37</v>
      </c>
      <c r="L6" s="30">
        <v>40890</v>
      </c>
    </row>
    <row r="8" spans="1:16" ht="12.75">
      <c r="A8" s="27" t="s">
        <v>28</v>
      </c>
    </row>
  </sheetData>
  <mergeCells count="2">
    <mergeCell ref="A6:F6"/>
    <mergeCell ref="A1:L1"/>
  </mergeCells>
  <printOptions horizontalCentered="1"/>
  <pageMargins left="0.7" right="0.7" top="0.75" bottom="0.75" header="0" footer="0"/>
  <pageSetup paperSize="9" scale="4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</vt:lpstr>
      <vt:lpstr>ANEXO I  - 1 ANO</vt:lpstr>
      <vt:lpstr>ANEXO I  - 5 ANOS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Raquel Vieira Ribeiro Lopes</dc:creator>
  <cp:lastModifiedBy>Usuário do Windows</cp:lastModifiedBy>
  <cp:lastPrinted>2024-07-11T12:36:51Z</cp:lastPrinted>
  <dcterms:created xsi:type="dcterms:W3CDTF">2024-07-11T12:34:43Z</dcterms:created>
  <dcterms:modified xsi:type="dcterms:W3CDTF">2024-07-22T18:51:09Z</dcterms:modified>
</cp:coreProperties>
</file>