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lemento Tribunal" sheetId="1" r:id="rId4"/>
    <sheet state="visible" name="Complemento Fórum" sheetId="2" r:id="rId5"/>
    <sheet state="visible" name="Complemento ARACATI" sheetId="3" r:id="rId6"/>
    <sheet state="visible" name="Complemento BATURITÉ" sheetId="4" r:id="rId7"/>
    <sheet state="visible" name="Complemento Fórum Cariri " sheetId="5" r:id="rId8"/>
    <sheet state="visible" name="Complemento CAUCAIA" sheetId="6" r:id="rId9"/>
    <sheet state="visible" name="Complemento CRATEÚS" sheetId="7" r:id="rId10"/>
    <sheet state="visible" name="Complemento EUSÉBIO" sheetId="8" r:id="rId11"/>
    <sheet state="visible" name="Complemento IGUATU" sheetId="9" r:id="rId12"/>
    <sheet state="visible" name="Complemento LIMOEIRO" sheetId="10" r:id="rId13"/>
    <sheet state="visible" name="Complemento MARACANAÚ" sheetId="11" r:id="rId14"/>
    <sheet state="visible" name="Complemento PACAJUS" sheetId="12" r:id="rId15"/>
    <sheet state="visible" name="Complemento QUIXADÁ" sheetId="13" r:id="rId16"/>
    <sheet state="visible" name="Complemento SÃO GONÇALO" sheetId="14" r:id="rId17"/>
    <sheet state="visible" name="Complemento SOBRAL" sheetId="15" r:id="rId18"/>
    <sheet state="visible" name="Complemento TIANGUÁ" sheetId="16" r:id="rId19"/>
  </sheets>
  <externalReferences>
    <externalReference r:id="rId20"/>
  </externalReferences>
  <definedNames/>
  <calcPr/>
  <extLst>
    <ext uri="GoogleSheetsCustomDataVersion1">
      <go:sheetsCustomData xmlns:go="http://customooxmlschemas.google.com/" r:id="rId21" roundtripDataSignature="AMtx7mie/2xrVWq6q8j7U6xPVHAXeuuk6Q=="/>
    </ext>
  </extLst>
</workbook>
</file>

<file path=xl/sharedStrings.xml><?xml version="1.0" encoding="utf-8"?>
<sst xmlns="http://schemas.openxmlformats.org/spreadsheetml/2006/main" count="2273" uniqueCount="252">
  <si>
    <t>ANEXO VI - B</t>
  </si>
  <si>
    <t>COMPLEMENTO TRIBUNAL</t>
  </si>
  <si>
    <t>I. PREÇO MENSAL UNITÁRIO POR METRO QUADRADO</t>
  </si>
  <si>
    <t>1. ÁREA INTERNA</t>
  </si>
  <si>
    <t>1.1 PISOS ACARPETADOS E FRIOS</t>
  </si>
  <si>
    <t>MÃO-DE-OBRA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</si>
  <si>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</si>
  <si>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(2) PREÇO HOMEM-MÊS</t>
  </si>
  <si>
    <t>(1x2) SUBTOTAL (R$/M²)</t>
  </si>
  <si>
    <t>Servente</t>
  </si>
  <si>
    <t>Encarregado</t>
  </si>
  <si>
    <t>PREÇO UNITÁRIO MENSAL POR M²</t>
  </si>
  <si>
    <t>1.2 LABORATÓRIOS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</si>
  <si>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</si>
  <si>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1.3 ALMOXARIFADOS /GALPÕES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</si>
  <si>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</si>
  <si>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1.4 OFICINAS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</si>
  <si>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</si>
  <si>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1.5 ESPAÇOS LIVRES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</si>
  <si>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</si>
  <si>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1.6 BANHEIROS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</si>
  <si>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</si>
  <si>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2. ÁREAS EXTERNAS</t>
  </si>
  <si>
    <t>2.1 PASSEIOS E ARRUAMENTOS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</si>
  <si>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</si>
  <si>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2.1 PÁTIOS EXTERNOS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</si>
  <si>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</si>
  <si>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2.2 JARDINS (Apenas coleta de detritos)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</si>
  <si>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</si>
  <si>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3. ESQUADRIAS DE VIDRO  E PASSARELAS</t>
  </si>
  <si>
    <t xml:space="preserve">3.1 ESQUADRIAS DE VIDRO FACES EXTERNAS </t>
  </si>
  <si>
    <t>(1) PRODUTIVIDADE (1/M²)</t>
  </si>
  <si>
    <t>(2) FREQUÊNCIA NO MÊS (HORAS)</t>
  </si>
  <si>
    <t>(3) JORNADA DE TRABALHO NO MÊS (HORAS)</t>
  </si>
  <si>
    <t>(4) =  (1x2x3) ki</t>
  </si>
  <si>
    <t xml:space="preserve">(5) PREÇO POSTO-MÊS </t>
  </si>
  <si>
    <t>(4x5) SUBTOTAL (R4/M²)</t>
  </si>
  <si>
    <t>3.2 ESQUADRIAS DE VIDRO FACES INTERNAS</t>
  </si>
  <si>
    <t>4. FACHADAS ENVIDRAÇADAS</t>
  </si>
  <si>
    <t>(2) FREQUÊNCIA NO SEMESTRE (HORAS)</t>
  </si>
  <si>
    <t>(3) JORNADA DE TRABALHO NO SEMESTRE (HORAS)</t>
  </si>
  <si>
    <t>5. DIVISÓRIAS</t>
  </si>
  <si>
    <t>6. ÁREAS HOSPITALARES/ASSEMELHADAS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</si>
  <si>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</si>
  <si>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II. QUANTIDADE ESTIMADA DE POSTOS</t>
  </si>
  <si>
    <t>TIPO DE ÁREA</t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</si>
  <si>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</si>
  <si>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PRODUTIVIDADE</t>
  </si>
  <si>
    <t>ki</t>
  </si>
  <si>
    <t>Q</t>
  </si>
  <si>
    <t>Área Interna - Pisos acarpetados e frios</t>
  </si>
  <si>
    <t>Área Interna - Laboratórios</t>
  </si>
  <si>
    <t>Área Interna - Almoxarifaos/galpões</t>
  </si>
  <si>
    <t>Área Interna - Oficinas</t>
  </si>
  <si>
    <t>Área Interna - Espaços livres</t>
  </si>
  <si>
    <t>Área Interna - Banheiros</t>
  </si>
  <si>
    <t>Área Externa - Passeios e arruamentos</t>
  </si>
  <si>
    <t>Área Externa - Pátios externos</t>
  </si>
  <si>
    <t>Área Externa - Jardins</t>
  </si>
  <si>
    <t>Esquadrias de vidro faces externas</t>
  </si>
  <si>
    <t>Esquadrias de vidro faces internas</t>
  </si>
  <si>
    <t>Fachadas envidraçadas</t>
  </si>
  <si>
    <t>Divisórias</t>
  </si>
  <si>
    <t>Áreas hospitalares/assemelhadas</t>
  </si>
  <si>
    <t>Quantidade estimada de postos</t>
  </si>
  <si>
    <t>Em 06.01.2023</t>
  </si>
  <si>
    <t>Divania Maria Alcantara Soares</t>
  </si>
  <si>
    <t>Técnico Judiciário</t>
  </si>
  <si>
    <t xml:space="preserve">ANEXO VI - B </t>
  </si>
  <si>
    <t>COMPLEMENTO FÓRUM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</si>
  <si>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</si>
  <si>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</si>
  <si>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</si>
  <si>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</si>
  <si>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</si>
  <si>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</si>
  <si>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</si>
  <si>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</si>
  <si>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</si>
  <si>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</si>
  <si>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</si>
  <si>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OBS. 1 As áreas PISOS FRIOS e BANHEIROS do Depósito do Arquivo (Paupina) foram somadas aos mesmos tipos do Complexo Fórum Autran Nunes em virtude de serem gerenciadas pela Diretoria do Fórum.</t>
  </si>
  <si>
    <t>COMPLEMENTO ARACATI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</si>
  <si>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</si>
  <si>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</si>
  <si>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</si>
  <si>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</si>
  <si>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</si>
  <si>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</si>
  <si>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</si>
  <si>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</si>
  <si>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</si>
  <si>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</si>
  <si>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</si>
  <si>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Em 30.09.2022</t>
  </si>
  <si>
    <t>COMPLEMENTO BATURITÉ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</si>
  <si>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</si>
  <si>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</si>
  <si>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</si>
  <si>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</si>
  <si>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</si>
  <si>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</si>
  <si>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</si>
  <si>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</si>
  <si>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</si>
  <si>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</si>
  <si>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</si>
  <si>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CARIRI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</si>
  <si>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</si>
  <si>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</si>
  <si>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</si>
  <si>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</si>
  <si>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</si>
  <si>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</si>
  <si>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</si>
  <si>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</si>
  <si>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</si>
  <si>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</si>
  <si>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</si>
  <si>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 xml:space="preserve">Para os Fóruns do interior (Cariri, Caucaia, Maracanaú e Sobral) dobramos a área dos banheiros em virtude do grande movimento e da quantidade de vezes que os serviços deverão ser realizados nos referidos locais. </t>
  </si>
  <si>
    <t>COMPLEMENTO CAUCAIA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</si>
  <si>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</si>
  <si>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</si>
  <si>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</si>
  <si>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</si>
  <si>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</si>
  <si>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</si>
  <si>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</si>
  <si>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</si>
  <si>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</si>
  <si>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</si>
  <si>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</si>
  <si>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CRATEÚS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</si>
  <si>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</si>
  <si>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</si>
  <si>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</si>
  <si>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</si>
  <si>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</si>
  <si>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</si>
  <si>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</si>
  <si>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</si>
  <si>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</si>
  <si>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</si>
  <si>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</si>
  <si>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EUSÉBIO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</si>
  <si>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</si>
  <si>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</si>
  <si>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</si>
  <si>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</si>
  <si>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</si>
  <si>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</si>
  <si>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</si>
  <si>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</si>
  <si>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</si>
  <si>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</si>
  <si>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</si>
  <si>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IGUATU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</si>
  <si>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</si>
  <si>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</si>
  <si>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</si>
  <si>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</si>
  <si>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</si>
  <si>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</si>
  <si>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</si>
  <si>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</si>
  <si>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</si>
  <si>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</si>
  <si>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</si>
  <si>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LIMOEIRO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</si>
  <si>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</si>
  <si>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</si>
  <si>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</si>
  <si>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</si>
  <si>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</si>
  <si>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</si>
  <si>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</si>
  <si>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</si>
  <si>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</si>
  <si>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</si>
  <si>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</si>
  <si>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MARACANAÚ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</si>
  <si>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</si>
  <si>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</si>
  <si>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</si>
  <si>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</si>
  <si>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</si>
  <si>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</si>
  <si>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</si>
  <si>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</si>
  <si>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</si>
  <si>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</si>
  <si>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</si>
  <si>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PACAJUS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</si>
  <si>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</si>
  <si>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</si>
  <si>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</si>
  <si>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</si>
  <si>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</si>
  <si>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</si>
  <si>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</si>
  <si>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</si>
  <si>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</si>
  <si>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</si>
  <si>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</si>
  <si>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QUIXADÁ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</si>
  <si>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</si>
  <si>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</si>
  <si>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</si>
  <si>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</si>
  <si>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</si>
  <si>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</si>
  <si>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</si>
  <si>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</si>
  <si>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</si>
  <si>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</si>
  <si>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</si>
  <si>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SÃO GONÇALO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</si>
  <si>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</si>
  <si>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</si>
  <si>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</si>
  <si>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</si>
  <si>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</si>
  <si>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</si>
  <si>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</si>
  <si>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</si>
  <si>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</si>
  <si>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</si>
  <si>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</si>
  <si>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SOBRAL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</si>
  <si>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</si>
  <si>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</si>
  <si>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</si>
  <si>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</si>
  <si>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</si>
  <si>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</si>
  <si>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</si>
  <si>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</si>
  <si>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</si>
  <si>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</si>
  <si>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</si>
  <si>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t>COMPLEMENTO TIANGUÁ</t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</si>
  <si>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</si>
  <si>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</si>
  <si>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</si>
  <si>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</si>
  <si>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</si>
  <si>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</si>
  <si>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</si>
  <si>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</si>
  <si>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</si>
  <si>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(1) PRODUTIVIDADE (1/M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</si>
  <si>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ÁREA (m</t>
    </r>
    <r>
      <rPr>
        <rFont val="Arial"/>
        <color theme="1"/>
        <sz val="10.0"/>
      </rPr>
      <t>²</t>
    </r>
    <r>
      <rPr>
        <rFont val="Arial"/>
        <color theme="1"/>
        <sz val="10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</si>
</sst>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&quot;R$ &quot;* #,##0.00_);_(&quot;R$ &quot;* \(#,##0.00\);_(&quot;R$ &quot;* &quot;-&quot;??_);_(@_)"/>
    <numFmt numFmtId="165" formatCode="_(&quot;R$ &quot;* #,##0.00000_);_(&quot;R$ &quot;* \(#,##0.00000\);_(&quot;R$ &quot;* &quot;-&quot;??_);_(@_)"/>
    <numFmt numFmtId="166" formatCode="_(* #,##0.00_);_(* \(#,##0.00\);_(* &quot;-&quot;??_);_(@_)"/>
    <numFmt numFmtId="167" formatCode="_(* #,##0_);_(* \(#,##0\);_(* &quot;-&quot;??_);_(@_)"/>
    <numFmt numFmtId="168" formatCode="0.0000000"/>
    <numFmt numFmtId="169" formatCode="0.00000"/>
    <numFmt numFmtId="170" formatCode="#,##0.0000000"/>
  </numFmts>
  <fonts count="7">
    <font>
      <sz val="10.0"/>
      <color rgb="FF000000"/>
      <name val="Arial"/>
      <scheme val="minor"/>
    </font>
    <font>
      <b/>
      <sz val="10.0"/>
      <color theme="1"/>
      <name val="Arial"/>
    </font>
    <font>
      <color theme="1"/>
      <name val="Arial"/>
      <scheme val="minor"/>
    </font>
    <font/>
    <font>
      <sz val="10.0"/>
      <color theme="1"/>
      <name val="Arial"/>
    </font>
    <font>
      <sz val="8.0"/>
      <color theme="1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Font="1"/>
    <xf borderId="1" fillId="0" fontId="1" numFmtId="0" xfId="0" applyAlignment="1" applyBorder="1" applyFont="1">
      <alignment horizontal="center" shrinkToFit="0" vertical="bottom" wrapText="0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shrinkToFit="0" vertical="bottom" wrapText="1"/>
    </xf>
    <xf borderId="4" fillId="0" fontId="1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center" shrinkToFit="0" vertical="bottom" wrapText="0"/>
    </xf>
    <xf borderId="8" fillId="0" fontId="3" numFmtId="0" xfId="0" applyBorder="1" applyFont="1"/>
    <xf borderId="4" fillId="0" fontId="4" numFmtId="164" xfId="0" applyAlignment="1" applyBorder="1" applyFont="1" applyNumberFormat="1">
      <alignment horizontal="center" readingOrder="0" shrinkToFit="0" vertical="center" wrapText="0"/>
    </xf>
    <xf borderId="4" fillId="0" fontId="4" numFmtId="165" xfId="0" applyAlignment="1" applyBorder="1" applyFont="1" applyNumberFormat="1">
      <alignment horizontal="center" shrinkToFit="0" vertical="bottom" wrapText="0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4" numFmtId="3" xfId="0" applyAlignment="1" applyBorder="1" applyFont="1" applyNumberFormat="1">
      <alignment horizontal="center" shrinkToFit="0" vertical="bottom" wrapText="0"/>
    </xf>
    <xf borderId="13" fillId="0" fontId="3" numFmtId="0" xfId="0" applyBorder="1" applyFont="1"/>
    <xf borderId="0" fillId="0" fontId="4" numFmtId="166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14" fillId="0" fontId="4" numFmtId="167" xfId="0" applyAlignment="1" applyBorder="1" applyFont="1" applyNumberFormat="1">
      <alignment horizontal="center" shrinkToFit="0" vertical="center" wrapText="0"/>
    </xf>
    <xf borderId="15" fillId="0" fontId="4" numFmtId="3" xfId="0" applyAlignment="1" applyBorder="1" applyFont="1" applyNumberFormat="1">
      <alignment horizontal="center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4" numFmtId="165" xfId="0" applyAlignment="1" applyBorder="1" applyFont="1" applyNumberFormat="1">
      <alignment horizontal="center" shrinkToFit="0" vertical="bottom" wrapText="0"/>
    </xf>
    <xf borderId="4" fillId="0" fontId="4" numFmtId="164" xfId="0" applyAlignment="1" applyBorder="1" applyFont="1" applyNumberFormat="1">
      <alignment horizontal="center" shrinkToFit="0" vertical="center" wrapText="0"/>
    </xf>
    <xf borderId="14" fillId="0" fontId="4" numFmtId="167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4" numFmtId="165" xfId="0" applyAlignment="1" applyFont="1" applyNumberForma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6" fillId="0" fontId="4" numFmtId="167" xfId="0" applyAlignment="1" applyBorder="1" applyFont="1" applyNumberFormat="1">
      <alignment horizontal="center" shrinkToFit="0" vertical="bottom" wrapText="0"/>
    </xf>
    <xf borderId="16" fillId="0" fontId="4" numFmtId="3" xfId="0" applyAlignment="1" applyBorder="1" applyFont="1" applyNumberForma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center" shrinkToFit="0" vertical="bottom" wrapText="1"/>
    </xf>
    <xf borderId="16" fillId="0" fontId="5" numFmtId="0" xfId="0" applyAlignment="1" applyBorder="1" applyFont="1">
      <alignment horizontal="center" shrinkToFit="0" vertical="bottom" wrapText="1"/>
    </xf>
    <xf borderId="7" fillId="0" fontId="5" numFmtId="0" xfId="0" applyAlignment="1" applyBorder="1" applyFont="1">
      <alignment horizontal="center" shrinkToFit="0" vertical="bottom" wrapText="1"/>
    </xf>
    <xf borderId="17" fillId="0" fontId="4" numFmtId="1" xfId="0" applyAlignment="1" applyBorder="1" applyFont="1" applyNumberFormat="1">
      <alignment horizontal="center" shrinkToFit="0" vertical="center" wrapText="1"/>
    </xf>
    <xf borderId="18" fillId="0" fontId="5" numFmtId="0" xfId="0" applyAlignment="1" applyBorder="1" applyFont="1">
      <alignment horizontal="center" shrinkToFit="0" vertical="bottom" wrapText="1"/>
    </xf>
    <xf borderId="17" fillId="0" fontId="4" numFmtId="168" xfId="0" applyAlignment="1" applyBorder="1" applyFont="1" applyNumberFormat="1">
      <alignment horizontal="center" shrinkToFit="0" vertical="center" wrapText="0"/>
    </xf>
    <xf borderId="17" fillId="0" fontId="4" numFmtId="164" xfId="0" applyAlignment="1" applyBorder="1" applyFont="1" applyNumberFormat="1">
      <alignment horizontal="center" shrinkToFit="0" vertical="center" wrapText="0"/>
    </xf>
    <xf borderId="17" fillId="0" fontId="4" numFmtId="169" xfId="0" applyAlignment="1" applyBorder="1" applyFont="1" applyNumberFormat="1">
      <alignment shrinkToFit="0" vertical="center" wrapText="0"/>
    </xf>
    <xf borderId="19" fillId="0" fontId="4" numFmtId="1" xfId="0" applyAlignment="1" applyBorder="1" applyFont="1" applyNumberFormat="1">
      <alignment horizontal="center" shrinkToFit="0" vertical="bottom" wrapText="1"/>
    </xf>
    <xf borderId="20" fillId="0" fontId="3" numFmtId="0" xfId="0" applyBorder="1" applyFont="1"/>
    <xf borderId="21" fillId="0" fontId="3" numFmtId="0" xfId="0" applyBorder="1" applyFont="1"/>
    <xf borderId="21" fillId="0" fontId="4" numFmtId="2" xfId="0" applyAlignment="1" applyBorder="1" applyFont="1" applyNumberFormat="1">
      <alignment horizontal="center" shrinkToFit="0" vertical="bottom" wrapText="1"/>
    </xf>
    <xf borderId="17" fillId="0" fontId="4" numFmtId="0" xfId="0" applyAlignment="1" applyBorder="1" applyFont="1">
      <alignment horizontal="center" shrinkToFit="0" vertical="center" wrapText="1"/>
    </xf>
    <xf borderId="18" fillId="0" fontId="4" numFmtId="1" xfId="0" applyAlignment="1" applyBorder="1" applyFont="1" applyNumberFormat="1">
      <alignment horizontal="center" shrinkToFit="0" vertical="bottom" wrapText="1"/>
    </xf>
    <xf borderId="9" fillId="0" fontId="4" numFmtId="167" xfId="0" applyAlignment="1" applyBorder="1" applyFont="1" applyNumberFormat="1">
      <alignment horizontal="center" shrinkToFit="0" vertical="bottom" wrapText="0"/>
    </xf>
    <xf borderId="15" fillId="0" fontId="4" numFmtId="1" xfId="0" applyAlignment="1" applyBorder="1" applyFont="1" applyNumberFormat="1">
      <alignment horizontal="center" shrinkToFit="0" vertical="bottom" wrapText="1"/>
    </xf>
    <xf borderId="16" fillId="0" fontId="4" numFmtId="169" xfId="0" applyAlignment="1" applyBorder="1" applyFont="1" applyNumberForma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10" fillId="0" fontId="4" numFmtId="0" xfId="0" applyAlignment="1" applyBorder="1" applyFont="1">
      <alignment horizontal="left" shrinkToFit="0" vertical="bottom" wrapText="0"/>
    </xf>
    <xf borderId="16" fillId="0" fontId="4" numFmtId="0" xfId="0" applyAlignment="1" applyBorder="1" applyFont="1">
      <alignment horizontal="center" shrinkToFit="0" vertical="bottom" wrapText="1"/>
    </xf>
    <xf borderId="0" fillId="0" fontId="4" numFmtId="2" xfId="0" applyAlignment="1" applyFont="1" applyNumberFormat="1">
      <alignment shrinkToFit="0" vertical="bottom" wrapText="0"/>
    </xf>
    <xf borderId="1" fillId="0" fontId="4" numFmtId="0" xfId="0" applyAlignment="1" applyBorder="1" applyFont="1">
      <alignment horizontal="left" shrinkToFit="0" vertical="bottom" wrapText="0"/>
    </xf>
    <xf borderId="16" fillId="0" fontId="4" numFmtId="4" xfId="0" applyAlignment="1" applyBorder="1" applyFont="1" applyNumberFormat="1">
      <alignment shrinkToFit="0" vertical="bottom" wrapText="0"/>
    </xf>
    <xf borderId="16" fillId="0" fontId="6" numFmtId="3" xfId="0" applyAlignment="1" applyBorder="1" applyFont="1" applyNumberFormat="1">
      <alignment readingOrder="0" shrinkToFit="0" vertical="bottom" wrapText="0"/>
    </xf>
    <xf borderId="16" fillId="0" fontId="4" numFmtId="166" xfId="0" applyAlignment="1" applyBorder="1" applyFont="1" applyNumberFormat="1">
      <alignment shrinkToFit="0" vertical="bottom" wrapText="0"/>
    </xf>
    <xf borderId="16" fillId="0" fontId="4" numFmtId="3" xfId="0" applyAlignment="1" applyBorder="1" applyFont="1" applyNumberFormat="1">
      <alignment shrinkToFit="0" vertical="bottom" wrapText="0"/>
    </xf>
    <xf borderId="16" fillId="0" fontId="4" numFmtId="4" xfId="0" applyAlignment="1" applyBorder="1" applyFont="1" applyNumberFormat="1">
      <alignment readingOrder="0" shrinkToFit="0" vertical="bottom" wrapText="0"/>
    </xf>
    <xf borderId="1" fillId="0" fontId="4" numFmtId="0" xfId="0" applyAlignment="1" applyBorder="1" applyFont="1">
      <alignment horizontal="left" shrinkToFit="0" vertical="bottom" wrapText="1"/>
    </xf>
    <xf borderId="16" fillId="0" fontId="4" numFmtId="170" xfId="0" applyAlignment="1" applyBorder="1" applyFont="1" applyNumberFormat="1">
      <alignment shrinkToFit="0" vertical="bottom" wrapText="0"/>
    </xf>
    <xf borderId="16" fillId="0" fontId="1" numFmtId="166" xfId="0" applyAlignment="1" applyBorder="1" applyFont="1" applyNumberFormat="1">
      <alignment shrinkToFit="0" vertical="bottom" wrapText="0"/>
    </xf>
    <xf borderId="0" fillId="0" fontId="4" numFmtId="167" xfId="0" applyAlignment="1" applyFont="1" applyNumberFormat="1">
      <alignment shrinkToFit="0" vertical="bottom" wrapText="0"/>
    </xf>
    <xf borderId="0" fillId="0" fontId="4" numFmtId="0" xfId="0" applyAlignment="1" applyFont="1">
      <alignment horizontal="left" readingOrder="0" shrinkToFit="0" vertical="bottom" wrapText="1"/>
    </xf>
    <xf borderId="14" fillId="0" fontId="4" numFmtId="167" xfId="0" applyAlignment="1" applyBorder="1" applyFont="1" applyNumberFormat="1">
      <alignment horizontal="center" readingOrder="0" shrinkToFit="0" vertical="center" wrapText="0"/>
    </xf>
    <xf borderId="0" fillId="0" fontId="4" numFmtId="4" xfId="0" applyAlignment="1" applyFont="1" applyNumberFormat="1">
      <alignment shrinkToFit="0" vertical="bottom" wrapText="0"/>
    </xf>
    <xf borderId="16" fillId="0" fontId="4" numFmtId="3" xfId="0" applyAlignment="1" applyBorder="1" applyFont="1" applyNumberFormat="1">
      <alignment readingOrder="0"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right" readingOrder="0" shrinkToFit="0" vertical="bottom" wrapText="1"/>
    </xf>
    <xf borderId="0" fillId="0" fontId="4" numFmtId="167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externalLink" Target="externalLinks/externalLink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divania/AppData/Local/Temp/Anexo VI - B - PCFP 2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ENCARREGADOS"/>
      <sheetName val="Tribunal"/>
      <sheetName val="Fórum Autran Nunes"/>
      <sheetName val="Fórum A. Nunes - INSALUBRIDADE"/>
      <sheetName val="Fórum Manoel Arízio"/>
      <sheetName val="Fórum Cariri"/>
      <sheetName val="ARACATI"/>
      <sheetName val="BATURITÉ"/>
      <sheetName val="CAUCAIA"/>
      <sheetName val="CRATEÚS"/>
      <sheetName val="EUSÉBIO"/>
      <sheetName val="IGUATU"/>
      <sheetName val="LIMOEIRO"/>
      <sheetName val="MARACANAÚ"/>
      <sheetName val="PACAJUS"/>
      <sheetName val="QUIXADÁ"/>
      <sheetName val="SÃO GONÇALO"/>
      <sheetName val="SOBRAL"/>
      <sheetName val="TIANGUÁ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0</v>
      </c>
    </row>
    <row r="2" ht="12.75" customHeight="1">
      <c r="A2" s="2" t="s">
        <v>1</v>
      </c>
    </row>
    <row r="3" ht="12.75" customHeight="1"/>
    <row r="4" ht="12.75" customHeight="1">
      <c r="A4" s="3" t="s">
        <v>2</v>
      </c>
    </row>
    <row r="5" ht="12.75" customHeight="1"/>
    <row r="6" ht="12.75" customHeight="1">
      <c r="A6" s="3" t="s">
        <v>3</v>
      </c>
    </row>
    <row r="7" ht="12.75" customHeight="1"/>
    <row r="8" ht="12.75" customHeight="1">
      <c r="A8" s="3" t="s">
        <v>4</v>
      </c>
    </row>
    <row r="9" ht="12.75" customHeight="1"/>
    <row r="10" ht="12.75" customHeight="1">
      <c r="A10" s="4" t="s">
        <v>5</v>
      </c>
      <c r="B10" s="5"/>
      <c r="C10" s="6"/>
      <c r="D10" s="7" t="s">
        <v>6</v>
      </c>
      <c r="E10" s="6"/>
      <c r="F10" s="7" t="s">
        <v>7</v>
      </c>
      <c r="G10" s="6"/>
      <c r="H10" s="7" t="s">
        <v>8</v>
      </c>
      <c r="I10" s="5"/>
      <c r="J10" s="6"/>
    </row>
    <row r="11" ht="12.75" customHeight="1">
      <c r="A11" s="8" t="s">
        <v>9</v>
      </c>
      <c r="B11" s="9"/>
      <c r="C11" s="10"/>
      <c r="D11" s="11">
        <v>1.0</v>
      </c>
      <c r="E11" s="12"/>
      <c r="F11" s="13">
        <v>4493.37</v>
      </c>
      <c r="G11" s="10"/>
      <c r="H11" s="14">
        <f>(D11/D12)*F11</f>
        <v>5.6167125</v>
      </c>
      <c r="I11" s="9"/>
      <c r="J11" s="10"/>
    </row>
    <row r="12" ht="12.75" customHeight="1">
      <c r="A12" s="15"/>
      <c r="B12" s="16"/>
      <c r="C12" s="17"/>
      <c r="D12" s="18">
        <v>800.0</v>
      </c>
      <c r="E12" s="19"/>
      <c r="F12" s="15"/>
      <c r="G12" s="17"/>
      <c r="H12" s="15"/>
      <c r="I12" s="16"/>
      <c r="J12" s="17"/>
      <c r="L12" s="20"/>
    </row>
    <row r="13" ht="12.75" customHeight="1">
      <c r="A13" s="8" t="s">
        <v>10</v>
      </c>
      <c r="B13" s="9"/>
      <c r="C13" s="10"/>
      <c r="D13" s="11">
        <v>1.0</v>
      </c>
      <c r="E13" s="12"/>
      <c r="F13" s="13">
        <v>3915.38</v>
      </c>
      <c r="G13" s="10"/>
      <c r="H13" s="14">
        <f>(D13/(D14*E14))*F13</f>
        <v>0.3764788462</v>
      </c>
      <c r="I13" s="9"/>
      <c r="J13" s="10"/>
      <c r="L13" s="21"/>
    </row>
    <row r="14" ht="12.75" customHeight="1">
      <c r="A14" s="15"/>
      <c r="B14" s="16"/>
      <c r="C14" s="17"/>
      <c r="D14" s="22">
        <f>I174</f>
        <v>13</v>
      </c>
      <c r="E14" s="23">
        <f>D12</f>
        <v>800</v>
      </c>
      <c r="F14" s="15"/>
      <c r="G14" s="17"/>
      <c r="H14" s="15"/>
      <c r="I14" s="16"/>
      <c r="J14" s="17"/>
      <c r="L14" s="21"/>
    </row>
    <row r="15" ht="12.75" customHeight="1">
      <c r="A15" s="24" t="s">
        <v>11</v>
      </c>
      <c r="B15" s="5"/>
      <c r="C15" s="5"/>
      <c r="D15" s="5"/>
      <c r="E15" s="5"/>
      <c r="F15" s="5"/>
      <c r="G15" s="6"/>
      <c r="H15" s="25">
        <f>SUM(H11:J14)</f>
        <v>5.993191346</v>
      </c>
      <c r="I15" s="5"/>
      <c r="J15" s="6"/>
      <c r="L15" s="20"/>
    </row>
    <row r="16" ht="12.75" customHeight="1"/>
    <row r="17" ht="12.75" customHeight="1"/>
    <row r="18" ht="12.75" customHeight="1">
      <c r="A18" s="3" t="s">
        <v>12</v>
      </c>
    </row>
    <row r="19" ht="12.75" customHeight="1"/>
    <row r="20" ht="12.75" customHeight="1">
      <c r="A20" s="4" t="s">
        <v>5</v>
      </c>
      <c r="B20" s="5"/>
      <c r="C20" s="6"/>
      <c r="D20" s="7" t="s">
        <v>13</v>
      </c>
      <c r="E20" s="6"/>
      <c r="F20" s="7" t="s">
        <v>7</v>
      </c>
      <c r="G20" s="6"/>
      <c r="H20" s="7" t="s">
        <v>8</v>
      </c>
      <c r="I20" s="5"/>
      <c r="J20" s="6"/>
    </row>
    <row r="21" ht="12.75" customHeight="1">
      <c r="A21" s="8" t="s">
        <v>9</v>
      </c>
      <c r="B21" s="9"/>
      <c r="C21" s="10"/>
      <c r="D21" s="11">
        <v>1.0</v>
      </c>
      <c r="E21" s="12"/>
      <c r="F21" s="26">
        <f>F11</f>
        <v>4493.37</v>
      </c>
      <c r="G21" s="10"/>
      <c r="H21" s="14">
        <f>(D21/D22)*F21</f>
        <v>12.48158333</v>
      </c>
      <c r="I21" s="9"/>
      <c r="J21" s="10"/>
    </row>
    <row r="22" ht="12.75" customHeight="1">
      <c r="A22" s="15"/>
      <c r="B22" s="16"/>
      <c r="C22" s="17"/>
      <c r="D22" s="18">
        <v>360.0</v>
      </c>
      <c r="E22" s="19"/>
      <c r="F22" s="15"/>
      <c r="G22" s="17"/>
      <c r="H22" s="15"/>
      <c r="I22" s="16"/>
      <c r="J22" s="17"/>
      <c r="L22" s="20"/>
    </row>
    <row r="23" ht="12.75" customHeight="1">
      <c r="A23" s="8" t="s">
        <v>10</v>
      </c>
      <c r="B23" s="9"/>
      <c r="C23" s="10"/>
      <c r="D23" s="11">
        <f t="shared" ref="D23:D24" si="1">D13</f>
        <v>1</v>
      </c>
      <c r="E23" s="12"/>
      <c r="F23" s="26">
        <f>F13</f>
        <v>3915.38</v>
      </c>
      <c r="G23" s="10"/>
      <c r="H23" s="14">
        <f>(D23/(D24*E24))*F23</f>
        <v>0.8366196581</v>
      </c>
      <c r="I23" s="9"/>
      <c r="J23" s="10"/>
      <c r="L23" s="21"/>
    </row>
    <row r="24" ht="12.75" customHeight="1">
      <c r="A24" s="15"/>
      <c r="B24" s="16"/>
      <c r="C24" s="17"/>
      <c r="D24" s="27">
        <f t="shared" si="1"/>
        <v>13</v>
      </c>
      <c r="E24" s="23">
        <f>D22</f>
        <v>360</v>
      </c>
      <c r="F24" s="15"/>
      <c r="G24" s="17"/>
      <c r="H24" s="15"/>
      <c r="I24" s="16"/>
      <c r="J24" s="17"/>
      <c r="L24" s="21"/>
    </row>
    <row r="25" ht="12.75" customHeight="1">
      <c r="A25" s="24" t="s">
        <v>11</v>
      </c>
      <c r="B25" s="5"/>
      <c r="C25" s="5"/>
      <c r="D25" s="5"/>
      <c r="E25" s="5"/>
      <c r="F25" s="5"/>
      <c r="G25" s="6"/>
      <c r="H25" s="25">
        <f>SUM(H21:J24)</f>
        <v>13.31820299</v>
      </c>
      <c r="I25" s="5"/>
      <c r="J25" s="6"/>
      <c r="L25" s="20"/>
    </row>
    <row r="26" ht="12.75" customHeight="1"/>
    <row r="27" ht="12.75" customHeight="1"/>
    <row r="28" ht="12.75" customHeight="1">
      <c r="A28" s="3" t="s">
        <v>14</v>
      </c>
    </row>
    <row r="29" ht="12.75" customHeight="1"/>
    <row r="30" ht="12.75" customHeight="1">
      <c r="A30" s="4" t="s">
        <v>5</v>
      </c>
      <c r="B30" s="5"/>
      <c r="C30" s="6"/>
      <c r="D30" s="7" t="s">
        <v>15</v>
      </c>
      <c r="E30" s="6"/>
      <c r="F30" s="7" t="s">
        <v>7</v>
      </c>
      <c r="G30" s="6"/>
      <c r="H30" s="7" t="s">
        <v>8</v>
      </c>
      <c r="I30" s="5"/>
      <c r="J30" s="6"/>
    </row>
    <row r="31" ht="12.75" customHeight="1">
      <c r="A31" s="8" t="s">
        <v>9</v>
      </c>
      <c r="B31" s="9"/>
      <c r="C31" s="10"/>
      <c r="D31" s="11">
        <v>1.0</v>
      </c>
      <c r="E31" s="12"/>
      <c r="F31" s="26">
        <f>F11</f>
        <v>4493.37</v>
      </c>
      <c r="G31" s="10"/>
      <c r="H31" s="14">
        <f>(D31/D32)*F31</f>
        <v>2.99558</v>
      </c>
      <c r="I31" s="9"/>
      <c r="J31" s="10"/>
    </row>
    <row r="32" ht="12.75" customHeight="1">
      <c r="A32" s="15"/>
      <c r="B32" s="16"/>
      <c r="C32" s="17"/>
      <c r="D32" s="18">
        <v>1500.0</v>
      </c>
      <c r="E32" s="19"/>
      <c r="F32" s="15"/>
      <c r="G32" s="17"/>
      <c r="H32" s="15"/>
      <c r="I32" s="16"/>
      <c r="J32" s="17"/>
      <c r="L32" s="20"/>
    </row>
    <row r="33" ht="12.75" customHeight="1">
      <c r="A33" s="8" t="s">
        <v>10</v>
      </c>
      <c r="B33" s="9"/>
      <c r="C33" s="10"/>
      <c r="D33" s="11">
        <f t="shared" ref="D33:D34" si="2">D13</f>
        <v>1</v>
      </c>
      <c r="E33" s="12"/>
      <c r="F33" s="26">
        <f>F13</f>
        <v>3915.38</v>
      </c>
      <c r="G33" s="10"/>
      <c r="H33" s="14">
        <f>(D33/(D34*E34))*F33</f>
        <v>0.2007887179</v>
      </c>
      <c r="I33" s="9"/>
      <c r="J33" s="10"/>
      <c r="L33" s="21"/>
    </row>
    <row r="34" ht="12.75" customHeight="1">
      <c r="A34" s="15"/>
      <c r="B34" s="16"/>
      <c r="C34" s="17"/>
      <c r="D34" s="27">
        <f t="shared" si="2"/>
        <v>13</v>
      </c>
      <c r="E34" s="23">
        <f>D32</f>
        <v>1500</v>
      </c>
      <c r="F34" s="15"/>
      <c r="G34" s="17"/>
      <c r="H34" s="15"/>
      <c r="I34" s="16"/>
      <c r="J34" s="17"/>
      <c r="L34" s="21"/>
    </row>
    <row r="35" ht="12.75" customHeight="1">
      <c r="A35" s="24" t="s">
        <v>11</v>
      </c>
      <c r="B35" s="5"/>
      <c r="C35" s="5"/>
      <c r="D35" s="5"/>
      <c r="E35" s="5"/>
      <c r="F35" s="5"/>
      <c r="G35" s="6"/>
      <c r="H35" s="25">
        <f>SUM(H31:J34)</f>
        <v>3.196368718</v>
      </c>
      <c r="I35" s="5"/>
      <c r="J35" s="6"/>
      <c r="L35" s="20"/>
    </row>
    <row r="36" ht="12.75" customHeight="1">
      <c r="A36" s="28"/>
      <c r="B36" s="28"/>
      <c r="C36" s="28"/>
      <c r="D36" s="28"/>
      <c r="E36" s="28"/>
      <c r="F36" s="28"/>
      <c r="G36" s="28"/>
      <c r="H36" s="29"/>
      <c r="I36" s="29"/>
      <c r="J36" s="29"/>
      <c r="L36" s="20"/>
    </row>
    <row r="37" ht="12.75" customHeight="1">
      <c r="A37" s="28"/>
      <c r="B37" s="28"/>
      <c r="C37" s="28"/>
      <c r="D37" s="28"/>
      <c r="E37" s="28"/>
      <c r="F37" s="28"/>
      <c r="G37" s="28"/>
      <c r="H37" s="29"/>
      <c r="I37" s="29"/>
      <c r="J37" s="29"/>
      <c r="L37" s="20"/>
    </row>
    <row r="38" ht="12.75" customHeight="1">
      <c r="A38" s="28"/>
      <c r="B38" s="28"/>
      <c r="C38" s="28"/>
      <c r="D38" s="28"/>
      <c r="E38" s="28"/>
      <c r="F38" s="28"/>
      <c r="G38" s="28"/>
      <c r="H38" s="29"/>
      <c r="I38" s="29"/>
      <c r="J38" s="29"/>
      <c r="L38" s="20"/>
    </row>
    <row r="39" ht="12.75" customHeight="1"/>
    <row r="40" ht="12.75" customHeight="1"/>
    <row r="41" ht="12.75" customHeight="1">
      <c r="A41" s="3" t="s">
        <v>16</v>
      </c>
    </row>
    <row r="42" ht="12.75" customHeight="1"/>
    <row r="43" ht="12.75" customHeight="1">
      <c r="A43" s="4" t="s">
        <v>5</v>
      </c>
      <c r="B43" s="5"/>
      <c r="C43" s="6"/>
      <c r="D43" s="7" t="s">
        <v>17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F31</f>
        <v>4493.37</v>
      </c>
      <c r="G44" s="10"/>
      <c r="H44" s="14">
        <f>(D44/D45)*F44</f>
        <v>3.744475</v>
      </c>
      <c r="I44" s="9"/>
      <c r="J44" s="10"/>
    </row>
    <row r="45" ht="12.75" customHeight="1">
      <c r="A45" s="15"/>
      <c r="B45" s="16"/>
      <c r="C45" s="17"/>
      <c r="D45" s="18">
        <v>1200.0</v>
      </c>
      <c r="E45" s="19"/>
      <c r="F45" s="15"/>
      <c r="G45" s="17"/>
      <c r="H45" s="15"/>
      <c r="I45" s="16"/>
      <c r="J45" s="17"/>
      <c r="L45" s="20"/>
    </row>
    <row r="46" ht="12.75" customHeight="1">
      <c r="A46" s="8" t="s">
        <v>10</v>
      </c>
      <c r="B46" s="9"/>
      <c r="C46" s="10"/>
      <c r="D46" s="11">
        <f>D13</f>
        <v>1</v>
      </c>
      <c r="E46" s="12"/>
      <c r="F46" s="26">
        <f>F33</f>
        <v>3915.38</v>
      </c>
      <c r="G46" s="10"/>
      <c r="H46" s="14">
        <f>(D46/(D47*E47))*F46</f>
        <v>0.2509858974</v>
      </c>
      <c r="I46" s="9"/>
      <c r="J46" s="10"/>
      <c r="L46" s="21"/>
    </row>
    <row r="47" ht="12.75" customHeight="1">
      <c r="A47" s="15"/>
      <c r="B47" s="16"/>
      <c r="C47" s="17"/>
      <c r="D47" s="27">
        <f>D34</f>
        <v>13</v>
      </c>
      <c r="E47" s="23">
        <f>D45</f>
        <v>1200</v>
      </c>
      <c r="F47" s="15"/>
      <c r="G47" s="17"/>
      <c r="H47" s="15"/>
      <c r="I47" s="16"/>
      <c r="J47" s="17"/>
      <c r="L47" s="21"/>
    </row>
    <row r="48" ht="12.75" customHeight="1">
      <c r="A48" s="24" t="s">
        <v>11</v>
      </c>
      <c r="B48" s="5"/>
      <c r="C48" s="5"/>
      <c r="D48" s="5"/>
      <c r="E48" s="5"/>
      <c r="F48" s="5"/>
      <c r="G48" s="6"/>
      <c r="H48" s="25">
        <f>SUM(H44:J47)</f>
        <v>3.995460897</v>
      </c>
      <c r="I48" s="5"/>
      <c r="J48" s="6"/>
      <c r="L48" s="20"/>
    </row>
    <row r="49" ht="12.75" customHeight="1"/>
    <row r="50" ht="12.75" customHeight="1"/>
    <row r="51" ht="12.75" customHeight="1">
      <c r="A51" s="3" t="s">
        <v>18</v>
      </c>
    </row>
    <row r="52" ht="12.75" customHeight="1"/>
    <row r="53" ht="12.75" customHeight="1">
      <c r="A53" s="4" t="s">
        <v>5</v>
      </c>
      <c r="B53" s="5"/>
      <c r="C53" s="6"/>
      <c r="D53" s="7" t="s">
        <v>19</v>
      </c>
      <c r="E53" s="6"/>
      <c r="F53" s="7" t="s">
        <v>7</v>
      </c>
      <c r="G53" s="6"/>
      <c r="H53" s="7" t="s">
        <v>8</v>
      </c>
      <c r="I53" s="5"/>
      <c r="J53" s="6"/>
    </row>
    <row r="54" ht="12.75" customHeight="1">
      <c r="A54" s="8" t="s">
        <v>9</v>
      </c>
      <c r="B54" s="9"/>
      <c r="C54" s="10"/>
      <c r="D54" s="11">
        <v>1.0</v>
      </c>
      <c r="E54" s="12"/>
      <c r="F54" s="26">
        <f>F44</f>
        <v>4493.37</v>
      </c>
      <c r="G54" s="10"/>
      <c r="H54" s="14">
        <f>(D54/D55)*F54</f>
        <v>4.49337</v>
      </c>
      <c r="I54" s="9"/>
      <c r="J54" s="10"/>
    </row>
    <row r="55" ht="12.75" customHeight="1">
      <c r="A55" s="15"/>
      <c r="B55" s="16"/>
      <c r="C55" s="17"/>
      <c r="D55" s="18">
        <v>1000.0</v>
      </c>
      <c r="E55" s="19"/>
      <c r="F55" s="15"/>
      <c r="G55" s="17"/>
      <c r="H55" s="15"/>
      <c r="I55" s="16"/>
      <c r="J55" s="17"/>
      <c r="L55" s="20"/>
    </row>
    <row r="56" ht="12.75" customHeight="1">
      <c r="A56" s="8" t="s">
        <v>10</v>
      </c>
      <c r="B56" s="9"/>
      <c r="C56" s="10"/>
      <c r="D56" s="30">
        <f>D13</f>
        <v>1</v>
      </c>
      <c r="E56" s="6"/>
      <c r="F56" s="26">
        <f>F46</f>
        <v>3915.38</v>
      </c>
      <c r="G56" s="10"/>
      <c r="H56" s="14">
        <f>(D56/(D57*E57))*F56</f>
        <v>0.3011830769</v>
      </c>
      <c r="I56" s="9"/>
      <c r="J56" s="10"/>
      <c r="L56" s="21"/>
    </row>
    <row r="57" ht="12.75" customHeight="1">
      <c r="A57" s="15"/>
      <c r="B57" s="16"/>
      <c r="C57" s="17"/>
      <c r="D57" s="31">
        <f>D47</f>
        <v>13</v>
      </c>
      <c r="E57" s="32">
        <f>D55</f>
        <v>1000</v>
      </c>
      <c r="F57" s="15"/>
      <c r="G57" s="17"/>
      <c r="H57" s="15"/>
      <c r="I57" s="16"/>
      <c r="J57" s="17"/>
      <c r="L57" s="21"/>
    </row>
    <row r="58" ht="12.75" customHeight="1">
      <c r="A58" s="24" t="s">
        <v>11</v>
      </c>
      <c r="B58" s="5"/>
      <c r="C58" s="5"/>
      <c r="D58" s="5"/>
      <c r="E58" s="5"/>
      <c r="F58" s="5"/>
      <c r="G58" s="6"/>
      <c r="H58" s="25">
        <f>SUM(H54:J57)</f>
        <v>4.794553077</v>
      </c>
      <c r="I58" s="5"/>
      <c r="J58" s="6"/>
      <c r="L58" s="20"/>
    </row>
    <row r="59" ht="12.75" customHeight="1">
      <c r="A59" s="28"/>
      <c r="B59" s="28"/>
      <c r="C59" s="28"/>
      <c r="D59" s="28"/>
      <c r="E59" s="28"/>
      <c r="F59" s="28"/>
      <c r="G59" s="28"/>
      <c r="H59" s="29"/>
      <c r="I59" s="29"/>
      <c r="J59" s="29"/>
      <c r="K59" s="21"/>
      <c r="L59" s="2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28"/>
      <c r="B60" s="28"/>
      <c r="C60" s="28"/>
      <c r="D60" s="28"/>
      <c r="E60" s="28"/>
      <c r="F60" s="28"/>
      <c r="G60" s="28"/>
      <c r="H60" s="29"/>
      <c r="I60" s="29"/>
      <c r="J60" s="29"/>
      <c r="K60" s="21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3" t="s">
        <v>20</v>
      </c>
    </row>
    <row r="62" ht="12.75" customHeight="1">
      <c r="A62" s="28"/>
      <c r="B62" s="28"/>
      <c r="C62" s="28"/>
      <c r="D62" s="28"/>
      <c r="E62" s="28"/>
      <c r="F62" s="28"/>
      <c r="G62" s="28"/>
      <c r="H62" s="29"/>
      <c r="I62" s="29"/>
      <c r="J62" s="29"/>
      <c r="K62" s="21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4" t="s">
        <v>5</v>
      </c>
      <c r="B63" s="5"/>
      <c r="C63" s="6"/>
      <c r="D63" s="7" t="s">
        <v>21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F54</f>
        <v>4493.37</v>
      </c>
      <c r="G64" s="10"/>
      <c r="H64" s="14">
        <f>(D64/D65)*F64</f>
        <v>22.46685</v>
      </c>
      <c r="I64" s="9"/>
      <c r="J64" s="10"/>
    </row>
    <row r="65" ht="12.75" customHeight="1">
      <c r="A65" s="15"/>
      <c r="B65" s="16"/>
      <c r="C65" s="17"/>
      <c r="D65" s="18">
        <v>200.0</v>
      </c>
      <c r="E65" s="19"/>
      <c r="F65" s="15"/>
      <c r="G65" s="17"/>
      <c r="H65" s="15"/>
      <c r="I65" s="16"/>
      <c r="J65" s="17"/>
      <c r="L65" s="20"/>
    </row>
    <row r="66" ht="12.75" customHeight="1">
      <c r="A66" s="8" t="s">
        <v>10</v>
      </c>
      <c r="B66" s="9"/>
      <c r="C66" s="10"/>
      <c r="D66" s="11">
        <f>D13</f>
        <v>1</v>
      </c>
      <c r="E66" s="12"/>
      <c r="F66" s="26">
        <f>F56</f>
        <v>3915.38</v>
      </c>
      <c r="G66" s="10"/>
      <c r="H66" s="14">
        <f>(D66/(D67*E67))*F66</f>
        <v>1.505915385</v>
      </c>
      <c r="I66" s="9"/>
      <c r="J66" s="10"/>
      <c r="L66" s="21"/>
    </row>
    <row r="67" ht="12.75" customHeight="1">
      <c r="A67" s="15"/>
      <c r="B67" s="16"/>
      <c r="C67" s="17"/>
      <c r="D67" s="27">
        <f>D57</f>
        <v>13</v>
      </c>
      <c r="E67" s="23">
        <f>D65</f>
        <v>200</v>
      </c>
      <c r="F67" s="15"/>
      <c r="G67" s="17"/>
      <c r="H67" s="15"/>
      <c r="I67" s="16"/>
      <c r="J67" s="17"/>
      <c r="L67" s="21"/>
    </row>
    <row r="68" ht="12.75" customHeight="1">
      <c r="A68" s="24" t="s">
        <v>11</v>
      </c>
      <c r="B68" s="5"/>
      <c r="C68" s="5"/>
      <c r="D68" s="5"/>
      <c r="E68" s="5"/>
      <c r="F68" s="5"/>
      <c r="G68" s="6"/>
      <c r="H68" s="25">
        <f>SUM(H64:J67)</f>
        <v>23.97276538</v>
      </c>
      <c r="I68" s="5"/>
      <c r="J68" s="6"/>
      <c r="L68" s="20"/>
    </row>
    <row r="69" ht="12.75" customHeight="1">
      <c r="A69" s="28"/>
      <c r="B69" s="28"/>
      <c r="C69" s="28"/>
      <c r="D69" s="28"/>
      <c r="E69" s="28"/>
      <c r="F69" s="28"/>
      <c r="G69" s="28"/>
      <c r="H69" s="29"/>
      <c r="I69" s="29"/>
      <c r="J69" s="29"/>
    </row>
    <row r="70" ht="12.75" customHeight="1">
      <c r="A70" s="28"/>
      <c r="B70" s="28"/>
      <c r="C70" s="28"/>
      <c r="D70" s="28"/>
      <c r="E70" s="28"/>
      <c r="F70" s="28"/>
      <c r="G70" s="28"/>
      <c r="H70" s="29"/>
      <c r="I70" s="29"/>
      <c r="J70" s="29"/>
    </row>
    <row r="71" ht="12.75" customHeight="1">
      <c r="A71" s="28"/>
      <c r="B71" s="28"/>
      <c r="C71" s="28"/>
      <c r="D71" s="28"/>
      <c r="E71" s="28"/>
      <c r="F71" s="28"/>
      <c r="G71" s="28"/>
      <c r="H71" s="29"/>
      <c r="I71" s="29"/>
      <c r="J71" s="29"/>
    </row>
    <row r="72" ht="12.75" customHeight="1"/>
    <row r="73" ht="12.75" customHeight="1">
      <c r="A73" s="3" t="s">
        <v>22</v>
      </c>
    </row>
    <row r="74" ht="12.75" customHeight="1"/>
    <row r="75" ht="12.75" customHeight="1">
      <c r="A75" s="3" t="s">
        <v>23</v>
      </c>
    </row>
    <row r="76" ht="12.75" customHeight="1"/>
    <row r="77" ht="12.75" customHeight="1">
      <c r="A77" s="4" t="s">
        <v>5</v>
      </c>
      <c r="B77" s="5"/>
      <c r="C77" s="6"/>
      <c r="D77" s="7" t="s">
        <v>24</v>
      </c>
      <c r="E77" s="6"/>
      <c r="F77" s="7" t="s">
        <v>7</v>
      </c>
      <c r="G77" s="6"/>
      <c r="H77" s="7" t="s">
        <v>8</v>
      </c>
      <c r="I77" s="5"/>
      <c r="J77" s="6"/>
    </row>
    <row r="78" ht="12.75" customHeight="1">
      <c r="A78" s="8" t="s">
        <v>9</v>
      </c>
      <c r="B78" s="9"/>
      <c r="C78" s="10"/>
      <c r="D78" s="11">
        <v>1.0</v>
      </c>
      <c r="E78" s="12"/>
      <c r="F78" s="26">
        <f>F64</f>
        <v>4493.37</v>
      </c>
      <c r="G78" s="10"/>
      <c r="H78" s="14">
        <f>(D78/D79)*F78</f>
        <v>0.748895</v>
      </c>
      <c r="I78" s="9"/>
      <c r="J78" s="10"/>
    </row>
    <row r="79" ht="12.75" customHeight="1">
      <c r="A79" s="15"/>
      <c r="B79" s="16"/>
      <c r="C79" s="17"/>
      <c r="D79" s="18">
        <v>6000.0</v>
      </c>
      <c r="E79" s="19"/>
      <c r="F79" s="15"/>
      <c r="G79" s="17"/>
      <c r="H79" s="15"/>
      <c r="I79" s="16"/>
      <c r="J79" s="17"/>
    </row>
    <row r="80" ht="12.75" customHeight="1">
      <c r="A80" s="8" t="s">
        <v>10</v>
      </c>
      <c r="B80" s="9"/>
      <c r="C80" s="10"/>
      <c r="D80" s="11">
        <f>D13</f>
        <v>1</v>
      </c>
      <c r="E80" s="12"/>
      <c r="F80" s="26">
        <f>F66</f>
        <v>3915.38</v>
      </c>
      <c r="G80" s="10"/>
      <c r="H80" s="14">
        <f>(D80/(D81*E81))*F80</f>
        <v>0.05019717949</v>
      </c>
      <c r="I80" s="9"/>
      <c r="J80" s="10"/>
    </row>
    <row r="81" ht="12.75" customHeight="1">
      <c r="A81" s="15"/>
      <c r="B81" s="16"/>
      <c r="C81" s="17"/>
      <c r="D81" s="27">
        <f>D67</f>
        <v>13</v>
      </c>
      <c r="E81" s="23">
        <f>D79</f>
        <v>6000</v>
      </c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SUM(H78:J81)</f>
        <v>0.7990921795</v>
      </c>
      <c r="I82" s="5"/>
      <c r="J82" s="6"/>
    </row>
    <row r="83" ht="12.75" customHeight="1"/>
    <row r="84" ht="12.75" customHeight="1"/>
    <row r="85" ht="12.75" customHeight="1">
      <c r="A85" s="3" t="s">
        <v>25</v>
      </c>
    </row>
    <row r="86" ht="12.75" customHeight="1"/>
    <row r="87" ht="12.75" customHeight="1">
      <c r="A87" s="4" t="s">
        <v>5</v>
      </c>
      <c r="B87" s="5"/>
      <c r="C87" s="6"/>
      <c r="D87" s="7" t="s">
        <v>26</v>
      </c>
      <c r="E87" s="6"/>
      <c r="F87" s="7" t="s">
        <v>7</v>
      </c>
      <c r="G87" s="6"/>
      <c r="H87" s="7" t="s">
        <v>8</v>
      </c>
      <c r="I87" s="5"/>
      <c r="J87" s="6"/>
    </row>
    <row r="88" ht="12.75" customHeight="1">
      <c r="A88" s="8" t="s">
        <v>9</v>
      </c>
      <c r="B88" s="9"/>
      <c r="C88" s="10"/>
      <c r="D88" s="11">
        <v>1.0</v>
      </c>
      <c r="E88" s="12"/>
      <c r="F88" s="26">
        <f>F78</f>
        <v>4493.37</v>
      </c>
      <c r="G88" s="10"/>
      <c r="H88" s="14">
        <f>(D88/D89)*F88</f>
        <v>2.496316667</v>
      </c>
      <c r="I88" s="9"/>
      <c r="J88" s="10"/>
    </row>
    <row r="89" ht="12.75" customHeight="1">
      <c r="A89" s="15"/>
      <c r="B89" s="16"/>
      <c r="C89" s="17"/>
      <c r="D89" s="18">
        <v>1800.0</v>
      </c>
      <c r="E89" s="19"/>
      <c r="F89" s="15"/>
      <c r="G89" s="17"/>
      <c r="H89" s="15"/>
      <c r="I89" s="16"/>
      <c r="J89" s="17"/>
    </row>
    <row r="90" ht="12.75" customHeight="1">
      <c r="A90" s="8" t="s">
        <v>10</v>
      </c>
      <c r="B90" s="9"/>
      <c r="C90" s="10"/>
      <c r="D90" s="11">
        <f>D13</f>
        <v>1</v>
      </c>
      <c r="E90" s="12"/>
      <c r="F90" s="26">
        <f>F80</f>
        <v>3915.38</v>
      </c>
      <c r="G90" s="10"/>
      <c r="H90" s="14">
        <f>(D90/(D91*E91))*F90</f>
        <v>0.1673239316</v>
      </c>
      <c r="I90" s="9"/>
      <c r="J90" s="10"/>
    </row>
    <row r="91" ht="12.75" customHeight="1">
      <c r="A91" s="15"/>
      <c r="B91" s="16"/>
      <c r="C91" s="17"/>
      <c r="D91" s="27">
        <f>D81</f>
        <v>13</v>
      </c>
      <c r="E91" s="23">
        <f>D89</f>
        <v>1800</v>
      </c>
      <c r="F91" s="15"/>
      <c r="G91" s="17"/>
      <c r="H91" s="15"/>
      <c r="I91" s="16"/>
      <c r="J91" s="17"/>
    </row>
    <row r="92" ht="12.75" customHeight="1">
      <c r="A92" s="24" t="s">
        <v>11</v>
      </c>
      <c r="B92" s="5"/>
      <c r="C92" s="5"/>
      <c r="D92" s="5"/>
      <c r="E92" s="5"/>
      <c r="F92" s="5"/>
      <c r="G92" s="6"/>
      <c r="H92" s="25">
        <f>SUM(H88:J91)</f>
        <v>2.663640598</v>
      </c>
      <c r="I92" s="5"/>
      <c r="J92" s="6"/>
    </row>
    <row r="93" ht="12.75" customHeight="1"/>
    <row r="94" ht="12.75" customHeight="1"/>
    <row r="95" ht="12.75" customHeight="1">
      <c r="A95" s="3" t="s">
        <v>27</v>
      </c>
    </row>
    <row r="96" ht="12.75" customHeight="1"/>
    <row r="97" ht="12.75" customHeight="1">
      <c r="A97" s="4" t="s">
        <v>5</v>
      </c>
      <c r="B97" s="5"/>
      <c r="C97" s="6"/>
      <c r="D97" s="7" t="s">
        <v>28</v>
      </c>
      <c r="E97" s="6"/>
      <c r="F97" s="7" t="s">
        <v>7</v>
      </c>
      <c r="G97" s="6"/>
      <c r="H97" s="7" t="s">
        <v>8</v>
      </c>
      <c r="I97" s="5"/>
      <c r="J97" s="6"/>
    </row>
    <row r="98" ht="12.75" customHeight="1">
      <c r="A98" s="8" t="s">
        <v>9</v>
      </c>
      <c r="B98" s="9"/>
      <c r="C98" s="10"/>
      <c r="D98" s="11">
        <v>1.0</v>
      </c>
      <c r="E98" s="12"/>
      <c r="F98" s="26">
        <f>F64</f>
        <v>4493.37</v>
      </c>
      <c r="G98" s="10"/>
      <c r="H98" s="14">
        <f>(D98/D99)*F98</f>
        <v>0.0449337</v>
      </c>
      <c r="I98" s="9"/>
      <c r="J98" s="10"/>
    </row>
    <row r="99" ht="12.75" customHeight="1">
      <c r="A99" s="15"/>
      <c r="B99" s="16"/>
      <c r="C99" s="17"/>
      <c r="D99" s="18">
        <v>100000.0</v>
      </c>
      <c r="E99" s="19"/>
      <c r="F99" s="15"/>
      <c r="G99" s="17"/>
      <c r="H99" s="15"/>
      <c r="I99" s="16"/>
      <c r="J99" s="17"/>
    </row>
    <row r="100" ht="12.75" customHeight="1">
      <c r="A100" s="8" t="s">
        <v>10</v>
      </c>
      <c r="B100" s="9"/>
      <c r="C100" s="10"/>
      <c r="D100" s="11">
        <f>D13</f>
        <v>1</v>
      </c>
      <c r="E100" s="12"/>
      <c r="F100" s="26">
        <f>F66</f>
        <v>3915.38</v>
      </c>
      <c r="G100" s="10"/>
      <c r="H100" s="14">
        <f>(D100/(D101*E101))*F100</f>
        <v>0.003011830769</v>
      </c>
      <c r="I100" s="9"/>
      <c r="J100" s="10"/>
    </row>
    <row r="101" ht="12.75" customHeight="1">
      <c r="A101" s="15"/>
      <c r="B101" s="16"/>
      <c r="C101" s="17"/>
      <c r="D101" s="27">
        <f>D91</f>
        <v>13</v>
      </c>
      <c r="E101" s="23">
        <f>D99</f>
        <v>100000</v>
      </c>
      <c r="F101" s="15"/>
      <c r="G101" s="17"/>
      <c r="H101" s="15"/>
      <c r="I101" s="16"/>
      <c r="J101" s="17"/>
    </row>
    <row r="102" ht="12.75" customHeight="1">
      <c r="A102" s="24" t="s">
        <v>11</v>
      </c>
      <c r="B102" s="5"/>
      <c r="C102" s="5"/>
      <c r="D102" s="5"/>
      <c r="E102" s="5"/>
      <c r="F102" s="5"/>
      <c r="G102" s="6"/>
      <c r="H102" s="25">
        <f>SUM(H98:J101)</f>
        <v>0.04794553077</v>
      </c>
      <c r="I102" s="5"/>
      <c r="J102" s="6"/>
    </row>
    <row r="103" ht="12.75" customHeight="1">
      <c r="A103" s="28"/>
      <c r="B103" s="28"/>
      <c r="C103" s="28"/>
      <c r="D103" s="28"/>
      <c r="E103" s="28"/>
      <c r="F103" s="28"/>
      <c r="G103" s="28"/>
      <c r="H103" s="29"/>
      <c r="I103" s="29"/>
      <c r="J103" s="29"/>
    </row>
    <row r="104" ht="12.75" customHeight="1">
      <c r="A104" s="28"/>
      <c r="B104" s="28"/>
      <c r="C104" s="28"/>
      <c r="D104" s="28"/>
      <c r="E104" s="28"/>
      <c r="F104" s="28"/>
      <c r="G104" s="28"/>
      <c r="H104" s="29"/>
      <c r="I104" s="29"/>
      <c r="J104" s="29"/>
    </row>
    <row r="105" ht="12.75" customHeight="1">
      <c r="A105" s="28"/>
      <c r="B105" s="28"/>
      <c r="C105" s="28"/>
      <c r="D105" s="28"/>
      <c r="E105" s="28"/>
      <c r="F105" s="28"/>
      <c r="G105" s="28"/>
      <c r="H105" s="29"/>
      <c r="I105" s="29"/>
      <c r="J105" s="29"/>
    </row>
    <row r="106" ht="12.75" customHeight="1">
      <c r="A106" s="28"/>
      <c r="B106" s="28"/>
      <c r="C106" s="28"/>
      <c r="D106" s="28"/>
      <c r="E106" s="28"/>
      <c r="F106" s="28"/>
      <c r="G106" s="28"/>
      <c r="H106" s="29"/>
      <c r="I106" s="29"/>
      <c r="J106" s="29"/>
    </row>
    <row r="107" ht="12.75" customHeight="1">
      <c r="A107" s="3" t="s">
        <v>29</v>
      </c>
    </row>
    <row r="108" ht="12.75" customHeight="1">
      <c r="A108" s="28"/>
      <c r="B108" s="28"/>
      <c r="C108" s="28"/>
      <c r="D108" s="28"/>
      <c r="E108" s="28"/>
      <c r="F108" s="28"/>
      <c r="G108" s="28"/>
      <c r="H108" s="29"/>
      <c r="I108" s="29"/>
      <c r="J108" s="29"/>
    </row>
    <row r="109" ht="12.75" customHeight="1">
      <c r="A109" s="3" t="s">
        <v>30</v>
      </c>
    </row>
    <row r="110" ht="38.25" customHeight="1">
      <c r="A110" s="33" t="s">
        <v>5</v>
      </c>
      <c r="B110" s="6"/>
      <c r="C110" s="34" t="s">
        <v>31</v>
      </c>
      <c r="D110" s="6"/>
      <c r="E110" s="35" t="s">
        <v>32</v>
      </c>
      <c r="F110" s="35" t="s">
        <v>33</v>
      </c>
      <c r="G110" s="35" t="s">
        <v>34</v>
      </c>
      <c r="H110" s="35" t="s">
        <v>35</v>
      </c>
      <c r="I110" s="35" t="s">
        <v>36</v>
      </c>
    </row>
    <row r="111" ht="12.75" customHeight="1">
      <c r="A111" s="8" t="s">
        <v>9</v>
      </c>
      <c r="B111" s="10"/>
      <c r="C111" s="36">
        <v>1.0</v>
      </c>
      <c r="D111" s="12"/>
      <c r="E111" s="37">
        <v>16.0</v>
      </c>
      <c r="F111" s="38">
        <v>1.0</v>
      </c>
      <c r="G111" s="39">
        <f>(C111/C112)*E111*(F111/F112)</f>
        <v>0.0006520286241</v>
      </c>
      <c r="H111" s="40">
        <f>F64</f>
        <v>4493.37</v>
      </c>
      <c r="I111" s="41">
        <f>SUM(G111*H111)</f>
        <v>2.929805858</v>
      </c>
    </row>
    <row r="112" ht="12.75" customHeight="1">
      <c r="A112" s="15"/>
      <c r="B112" s="17"/>
      <c r="C112" s="42">
        <v>130.0</v>
      </c>
      <c r="D112" s="43"/>
      <c r="E112" s="44"/>
      <c r="F112" s="45">
        <v>188.76</v>
      </c>
      <c r="G112" s="44"/>
      <c r="H112" s="44"/>
      <c r="I112" s="44"/>
    </row>
    <row r="113" ht="12.75" customHeight="1">
      <c r="A113" s="8" t="s">
        <v>10</v>
      </c>
      <c r="B113" s="10"/>
      <c r="C113" s="11">
        <f>D13</f>
        <v>1</v>
      </c>
      <c r="D113" s="12"/>
      <c r="E113" s="46">
        <v>16.0</v>
      </c>
      <c r="F113" s="47">
        <v>1.0</v>
      </c>
      <c r="G113" s="39">
        <f>(C113/(C114*D114))*E113*(F113/F114)</f>
        <v>0.000050156048</v>
      </c>
      <c r="H113" s="40">
        <f>F66</f>
        <v>3915.38</v>
      </c>
      <c r="I113" s="41">
        <f>SUM(G113*H113)</f>
        <v>0.1963799872</v>
      </c>
    </row>
    <row r="114" ht="12.75" customHeight="1">
      <c r="A114" s="15"/>
      <c r="B114" s="17"/>
      <c r="C114" s="48">
        <f>D101</f>
        <v>13</v>
      </c>
      <c r="D114" s="49">
        <f>C112</f>
        <v>130</v>
      </c>
      <c r="E114" s="44"/>
      <c r="F114" s="45">
        <f>F112</f>
        <v>188.76</v>
      </c>
      <c r="G114" s="44"/>
      <c r="H114" s="44"/>
      <c r="I114" s="44"/>
    </row>
    <row r="115" ht="12.75" customHeight="1">
      <c r="A115" s="24" t="s">
        <v>11</v>
      </c>
      <c r="B115" s="5"/>
      <c r="C115" s="5"/>
      <c r="D115" s="5"/>
      <c r="E115" s="5"/>
      <c r="F115" s="5"/>
      <c r="G115" s="5"/>
      <c r="H115" s="6"/>
      <c r="I115" s="50">
        <f>SUM(I111:I113)</f>
        <v>3.126185846</v>
      </c>
    </row>
    <row r="116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1"/>
    </row>
    <row r="11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1"/>
    </row>
    <row r="118" ht="12.75" customHeight="1">
      <c r="A118" s="3" t="s">
        <v>37</v>
      </c>
    </row>
    <row r="119" ht="38.25" customHeight="1">
      <c r="A119" s="33" t="s">
        <v>5</v>
      </c>
      <c r="B119" s="6"/>
      <c r="C119" s="34" t="s">
        <v>31</v>
      </c>
      <c r="D119" s="6"/>
      <c r="E119" s="35" t="s">
        <v>32</v>
      </c>
      <c r="F119" s="35" t="s">
        <v>33</v>
      </c>
      <c r="G119" s="35" t="s">
        <v>34</v>
      </c>
      <c r="H119" s="35" t="s">
        <v>35</v>
      </c>
      <c r="I119" s="35" t="s">
        <v>36</v>
      </c>
    </row>
    <row r="120" ht="12.75" customHeight="1">
      <c r="A120" s="8" t="s">
        <v>9</v>
      </c>
      <c r="B120" s="10"/>
      <c r="C120" s="36">
        <v>1.0</v>
      </c>
      <c r="D120" s="12"/>
      <c r="E120" s="37">
        <v>16.0</v>
      </c>
      <c r="F120" s="38">
        <v>1.0</v>
      </c>
      <c r="G120" s="39">
        <f>(C120/C121)*E120*(F120/F121)</f>
        <v>0.0002825457371</v>
      </c>
      <c r="H120" s="40">
        <f>H111</f>
        <v>4493.37</v>
      </c>
      <c r="I120" s="41">
        <f>SUM(G120*H120)</f>
        <v>1.269582539</v>
      </c>
    </row>
    <row r="121" ht="12.75" customHeight="1">
      <c r="A121" s="15"/>
      <c r="B121" s="17"/>
      <c r="C121" s="42">
        <v>300.0</v>
      </c>
      <c r="D121" s="43"/>
      <c r="E121" s="44"/>
      <c r="F121" s="45">
        <v>188.76</v>
      </c>
      <c r="G121" s="44"/>
      <c r="H121" s="44"/>
      <c r="I121" s="44"/>
    </row>
    <row r="122" ht="12.75" customHeight="1">
      <c r="A122" s="8" t="s">
        <v>10</v>
      </c>
      <c r="B122" s="10"/>
      <c r="C122" s="11">
        <f>D13</f>
        <v>1</v>
      </c>
      <c r="D122" s="12"/>
      <c r="E122" s="46">
        <v>16.0</v>
      </c>
      <c r="F122" s="47">
        <v>1.0</v>
      </c>
      <c r="G122" s="39">
        <f>(C122/(C123*D123))*E122*(F122/F123)</f>
        <v>0.00002173428747</v>
      </c>
      <c r="H122" s="40">
        <f>H113</f>
        <v>3915.38</v>
      </c>
      <c r="I122" s="41">
        <f>SUM(G122*H122)</f>
        <v>0.08509799447</v>
      </c>
    </row>
    <row r="123" ht="12.75" customHeight="1">
      <c r="A123" s="15"/>
      <c r="B123" s="17"/>
      <c r="C123" s="48">
        <f>C114</f>
        <v>13</v>
      </c>
      <c r="D123" s="49">
        <f>C121</f>
        <v>300</v>
      </c>
      <c r="E123" s="44"/>
      <c r="F123" s="45">
        <f>F121</f>
        <v>188.76</v>
      </c>
      <c r="G123" s="44"/>
      <c r="H123" s="44"/>
      <c r="I123" s="44"/>
    </row>
    <row r="124" ht="12.75" customHeight="1">
      <c r="A124" s="24" t="s">
        <v>11</v>
      </c>
      <c r="B124" s="5"/>
      <c r="C124" s="5"/>
      <c r="D124" s="5"/>
      <c r="E124" s="5"/>
      <c r="F124" s="5"/>
      <c r="G124" s="5"/>
      <c r="H124" s="6"/>
      <c r="I124" s="50">
        <f>SUM(I120:I122)</f>
        <v>1.354680533</v>
      </c>
    </row>
    <row r="125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1"/>
    </row>
    <row r="126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1"/>
    </row>
    <row r="127" ht="12.75" customHeight="1">
      <c r="A127" s="3" t="s">
        <v>38</v>
      </c>
    </row>
    <row r="128" ht="48.75" customHeight="1">
      <c r="A128" s="33" t="s">
        <v>5</v>
      </c>
      <c r="B128" s="6"/>
      <c r="C128" s="34" t="s">
        <v>31</v>
      </c>
      <c r="D128" s="6"/>
      <c r="E128" s="35" t="s">
        <v>39</v>
      </c>
      <c r="F128" s="35" t="s">
        <v>40</v>
      </c>
      <c r="G128" s="35" t="s">
        <v>34</v>
      </c>
      <c r="H128" s="35" t="s">
        <v>35</v>
      </c>
      <c r="I128" s="35" t="s">
        <v>36</v>
      </c>
    </row>
    <row r="129" ht="12.75" customHeight="1">
      <c r="A129" s="8" t="s">
        <v>9</v>
      </c>
      <c r="B129" s="10"/>
      <c r="C129" s="36">
        <v>1.0</v>
      </c>
      <c r="D129" s="12"/>
      <c r="E129" s="37">
        <v>16.0</v>
      </c>
      <c r="F129" s="38">
        <v>1.0</v>
      </c>
      <c r="G129" s="39">
        <f>(C129/C130)*E129*(F129/F130)</f>
        <v>0.0001086675994</v>
      </c>
      <c r="H129" s="40">
        <f>H120</f>
        <v>4493.37</v>
      </c>
      <c r="I129" s="41">
        <f>SUM(G129*H129)</f>
        <v>0.4882837311</v>
      </c>
    </row>
    <row r="130" ht="12.75" customHeight="1">
      <c r="A130" s="15"/>
      <c r="B130" s="17"/>
      <c r="C130" s="42">
        <v>130.0</v>
      </c>
      <c r="D130" s="43"/>
      <c r="E130" s="44"/>
      <c r="F130" s="45">
        <v>1132.6</v>
      </c>
      <c r="G130" s="44"/>
      <c r="H130" s="44"/>
      <c r="I130" s="44"/>
    </row>
    <row r="131" ht="12.75" customHeight="1">
      <c r="A131" s="8" t="s">
        <v>10</v>
      </c>
      <c r="B131" s="10"/>
      <c r="C131" s="11">
        <f>D13</f>
        <v>1</v>
      </c>
      <c r="D131" s="12"/>
      <c r="E131" s="46">
        <v>16.0</v>
      </c>
      <c r="F131" s="47">
        <v>1.0</v>
      </c>
      <c r="G131" s="39">
        <f>(C131/(C132*D132))*E131*(F131/F132)</f>
        <v>0.000008359046107</v>
      </c>
      <c r="H131" s="40">
        <f>H122</f>
        <v>3915.38</v>
      </c>
      <c r="I131" s="41">
        <f>SUM(G131*H131)</f>
        <v>0.03272884195</v>
      </c>
    </row>
    <row r="132" ht="12.75" customHeight="1">
      <c r="A132" s="15"/>
      <c r="B132" s="17"/>
      <c r="C132" s="48">
        <f>C123</f>
        <v>13</v>
      </c>
      <c r="D132" s="49">
        <f>C130</f>
        <v>130</v>
      </c>
      <c r="E132" s="44"/>
      <c r="F132" s="45">
        <f>F130</f>
        <v>1132.6</v>
      </c>
      <c r="G132" s="44"/>
      <c r="H132" s="44"/>
      <c r="I132" s="44"/>
    </row>
    <row r="133" ht="12.75" customHeight="1">
      <c r="A133" s="24" t="s">
        <v>11</v>
      </c>
      <c r="B133" s="5"/>
      <c r="C133" s="5"/>
      <c r="D133" s="5"/>
      <c r="E133" s="5"/>
      <c r="F133" s="5"/>
      <c r="G133" s="5"/>
      <c r="H133" s="6"/>
      <c r="I133" s="50">
        <f>SUM(I129:I131)</f>
        <v>0.5210125731</v>
      </c>
    </row>
    <row r="134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1"/>
    </row>
    <row r="135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1"/>
    </row>
    <row r="136" ht="12.75" customHeight="1">
      <c r="A136" s="3" t="s">
        <v>41</v>
      </c>
    </row>
    <row r="137" ht="48.75" customHeight="1">
      <c r="A137" s="33" t="s">
        <v>5</v>
      </c>
      <c r="B137" s="6"/>
      <c r="C137" s="34" t="s">
        <v>31</v>
      </c>
      <c r="D137" s="6"/>
      <c r="E137" s="35" t="s">
        <v>39</v>
      </c>
      <c r="F137" s="35" t="s">
        <v>40</v>
      </c>
      <c r="G137" s="35" t="s">
        <v>34</v>
      </c>
      <c r="H137" s="35" t="s">
        <v>35</v>
      </c>
      <c r="I137" s="35" t="s">
        <v>36</v>
      </c>
    </row>
    <row r="138" ht="12.75" customHeight="1">
      <c r="A138" s="8" t="s">
        <v>9</v>
      </c>
      <c r="B138" s="10"/>
      <c r="C138" s="36">
        <v>1.0</v>
      </c>
      <c r="D138" s="12"/>
      <c r="E138" s="37">
        <v>16.0</v>
      </c>
      <c r="F138" s="38">
        <v>1.0</v>
      </c>
      <c r="G138" s="39">
        <f>(C138/C139)*E138*(F138/F139)</f>
        <v>0.00003717575769</v>
      </c>
      <c r="H138" s="40">
        <f>H129</f>
        <v>4493.37</v>
      </c>
      <c r="I138" s="41">
        <f>SUM(G138*H138)</f>
        <v>0.1670444343</v>
      </c>
    </row>
    <row r="139" ht="12.75" customHeight="1">
      <c r="A139" s="15"/>
      <c r="B139" s="17"/>
      <c r="C139" s="42">
        <v>380.0</v>
      </c>
      <c r="D139" s="43"/>
      <c r="E139" s="44"/>
      <c r="F139" s="45">
        <v>1132.6</v>
      </c>
      <c r="G139" s="44"/>
      <c r="H139" s="44"/>
      <c r="I139" s="44"/>
    </row>
    <row r="140" ht="12.75" customHeight="1">
      <c r="A140" s="8" t="s">
        <v>10</v>
      </c>
      <c r="B140" s="10"/>
      <c r="C140" s="11">
        <f>D13</f>
        <v>1</v>
      </c>
      <c r="D140" s="12"/>
      <c r="E140" s="46">
        <v>16.0</v>
      </c>
      <c r="F140" s="47">
        <v>1.0</v>
      </c>
      <c r="G140" s="39">
        <f>(C140/(C141*D141))*E140*(F140/F141)</f>
        <v>0.000002859673668</v>
      </c>
      <c r="H140" s="40">
        <f>H131</f>
        <v>3915.38</v>
      </c>
      <c r="I140" s="41">
        <f>SUM(G140*H140)</f>
        <v>0.01119670909</v>
      </c>
    </row>
    <row r="141" ht="12.75" customHeight="1">
      <c r="A141" s="15"/>
      <c r="B141" s="17"/>
      <c r="C141" s="48">
        <f>C132</f>
        <v>13</v>
      </c>
      <c r="D141" s="49">
        <f>C139</f>
        <v>380</v>
      </c>
      <c r="E141" s="44"/>
      <c r="F141" s="45">
        <f>F139</f>
        <v>1132.6</v>
      </c>
      <c r="G141" s="44"/>
      <c r="H141" s="44"/>
      <c r="I141" s="44"/>
    </row>
    <row r="142" ht="12.75" customHeight="1">
      <c r="A142" s="24" t="s">
        <v>11</v>
      </c>
      <c r="B142" s="5"/>
      <c r="C142" s="5"/>
      <c r="D142" s="5"/>
      <c r="E142" s="5"/>
      <c r="F142" s="5"/>
      <c r="G142" s="5"/>
      <c r="H142" s="6"/>
      <c r="I142" s="50">
        <f>SUM(I138:I140)</f>
        <v>0.1782411434</v>
      </c>
    </row>
    <row r="143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1"/>
    </row>
    <row r="144" ht="12.75" customHeight="1">
      <c r="A144" s="28"/>
      <c r="B144" s="28"/>
      <c r="C144" s="28"/>
      <c r="D144" s="28"/>
      <c r="E144" s="28"/>
      <c r="F144" s="28"/>
      <c r="G144" s="28"/>
      <c r="H144" s="29"/>
      <c r="I144" s="29"/>
      <c r="J144" s="29"/>
    </row>
    <row r="145" ht="12.75" customHeight="1">
      <c r="A145" s="3" t="s">
        <v>42</v>
      </c>
    </row>
    <row r="146" ht="12.75" customHeight="1"/>
    <row r="147" ht="12.75" customHeight="1">
      <c r="A147" s="4" t="s">
        <v>5</v>
      </c>
      <c r="B147" s="5"/>
      <c r="C147" s="6"/>
      <c r="D147" s="7" t="s">
        <v>43</v>
      </c>
      <c r="E147" s="6"/>
      <c r="F147" s="7" t="s">
        <v>7</v>
      </c>
      <c r="G147" s="6"/>
      <c r="H147" s="7" t="s">
        <v>8</v>
      </c>
      <c r="I147" s="5"/>
      <c r="J147" s="6"/>
    </row>
    <row r="148" ht="12.75" customHeight="1">
      <c r="A148" s="8" t="s">
        <v>9</v>
      </c>
      <c r="B148" s="9"/>
      <c r="C148" s="10"/>
      <c r="D148" s="11">
        <v>1.0</v>
      </c>
      <c r="E148" s="12"/>
      <c r="F148" s="26">
        <f>H129</f>
        <v>4493.37</v>
      </c>
      <c r="G148" s="10"/>
      <c r="H148" s="14">
        <f>(D148/D149)*F148</f>
        <v>12.48158333</v>
      </c>
      <c r="I148" s="9"/>
      <c r="J148" s="10"/>
    </row>
    <row r="149" ht="12.75" customHeight="1">
      <c r="A149" s="15"/>
      <c r="B149" s="16"/>
      <c r="C149" s="17"/>
      <c r="D149" s="18">
        <f>G172</f>
        <v>360</v>
      </c>
      <c r="E149" s="19"/>
      <c r="F149" s="15"/>
      <c r="G149" s="17"/>
      <c r="H149" s="15"/>
      <c r="I149" s="16"/>
      <c r="J149" s="17"/>
    </row>
    <row r="150" ht="12.75" customHeight="1">
      <c r="A150" s="8" t="s">
        <v>10</v>
      </c>
      <c r="B150" s="9"/>
      <c r="C150" s="10"/>
      <c r="D150" s="11">
        <f>D13</f>
        <v>1</v>
      </c>
      <c r="E150" s="12"/>
      <c r="F150" s="26">
        <f>H131</f>
        <v>3915.38</v>
      </c>
      <c r="G150" s="10"/>
      <c r="H150" s="14">
        <f>(D150/(D151*E151))*F150</f>
        <v>0.8366196581</v>
      </c>
      <c r="I150" s="9"/>
      <c r="J150" s="10"/>
    </row>
    <row r="151" ht="12.75" customHeight="1">
      <c r="A151" s="15"/>
      <c r="B151" s="16"/>
      <c r="C151" s="17"/>
      <c r="D151" s="27">
        <f>I174</f>
        <v>13</v>
      </c>
      <c r="E151" s="23">
        <f>D149</f>
        <v>360</v>
      </c>
      <c r="F151" s="15"/>
      <c r="G151" s="17"/>
      <c r="H151" s="15"/>
      <c r="I151" s="16"/>
      <c r="J151" s="17"/>
    </row>
    <row r="152" ht="12.75" customHeight="1">
      <c r="A152" s="24" t="s">
        <v>11</v>
      </c>
      <c r="B152" s="5"/>
      <c r="C152" s="5"/>
      <c r="D152" s="5"/>
      <c r="E152" s="5"/>
      <c r="F152" s="5"/>
      <c r="G152" s="6"/>
      <c r="H152" s="25">
        <f>SUM(H148:J151)</f>
        <v>13.31820299</v>
      </c>
      <c r="I152" s="5"/>
      <c r="J152" s="6"/>
    </row>
    <row r="153" ht="12.75" customHeight="1"/>
    <row r="154" ht="12.75" customHeight="1"/>
    <row r="155" ht="12.75" customHeight="1"/>
    <row r="156" ht="12.75" customHeight="1">
      <c r="A156" s="51" t="s">
        <v>44</v>
      </c>
    </row>
    <row r="157" ht="12.75" customHeight="1">
      <c r="A157" s="52"/>
      <c r="B157" s="52"/>
      <c r="C157" s="52"/>
      <c r="D157" s="52"/>
      <c r="E157" s="52"/>
      <c r="F157" s="52"/>
      <c r="G157" s="52"/>
      <c r="H157" s="52"/>
      <c r="I157" s="52"/>
    </row>
    <row r="158" ht="14.25" customHeight="1">
      <c r="A158" s="30" t="s">
        <v>45</v>
      </c>
      <c r="B158" s="5"/>
      <c r="C158" s="5"/>
      <c r="D158" s="5"/>
      <c r="E158" s="6"/>
      <c r="F158" s="53" t="s">
        <v>46</v>
      </c>
      <c r="G158" s="53" t="s">
        <v>47</v>
      </c>
      <c r="H158" s="53" t="s">
        <v>48</v>
      </c>
      <c r="I158" s="53" t="s">
        <v>49</v>
      </c>
      <c r="J158" s="54"/>
    </row>
    <row r="159" ht="12.75" customHeight="1">
      <c r="A159" s="55" t="s">
        <v>50</v>
      </c>
      <c r="B159" s="5"/>
      <c r="C159" s="5"/>
      <c r="D159" s="5"/>
      <c r="E159" s="6"/>
      <c r="F159" s="56">
        <v>9268.08</v>
      </c>
      <c r="G159" s="57">
        <v>1200.0</v>
      </c>
      <c r="H159" s="56">
        <v>1.0</v>
      </c>
      <c r="I159" s="58">
        <f t="shared" ref="I159:I172" si="3">ROUND((F159/G159*H159),4)</f>
        <v>7.7234</v>
      </c>
    </row>
    <row r="160" ht="12.75" customHeight="1">
      <c r="A160" s="55" t="s">
        <v>51</v>
      </c>
      <c r="B160" s="5"/>
      <c r="C160" s="5"/>
      <c r="D160" s="5"/>
      <c r="E160" s="6"/>
      <c r="F160" s="56">
        <v>0.0</v>
      </c>
      <c r="G160" s="59">
        <v>360.0</v>
      </c>
      <c r="H160" s="56">
        <v>1.0</v>
      </c>
      <c r="I160" s="58">
        <f t="shared" si="3"/>
        <v>0</v>
      </c>
    </row>
    <row r="161" ht="12.75" customHeight="1">
      <c r="A161" s="55" t="s">
        <v>52</v>
      </c>
      <c r="B161" s="5"/>
      <c r="C161" s="5"/>
      <c r="D161" s="5"/>
      <c r="E161" s="6"/>
      <c r="F161" s="56">
        <v>260.96</v>
      </c>
      <c r="G161" s="59">
        <v>1500.0</v>
      </c>
      <c r="H161" s="56">
        <v>1.0</v>
      </c>
      <c r="I161" s="58">
        <f t="shared" si="3"/>
        <v>0.174</v>
      </c>
    </row>
    <row r="162" ht="12.75" customHeight="1">
      <c r="A162" s="55" t="s">
        <v>53</v>
      </c>
      <c r="B162" s="5"/>
      <c r="C162" s="5"/>
      <c r="D162" s="5"/>
      <c r="E162" s="6"/>
      <c r="F162" s="56">
        <v>46.27</v>
      </c>
      <c r="G162" s="59">
        <v>1200.0</v>
      </c>
      <c r="H162" s="56">
        <v>1.0</v>
      </c>
      <c r="I162" s="58">
        <f t="shared" si="3"/>
        <v>0.0386</v>
      </c>
    </row>
    <row r="163" ht="12.75" customHeight="1">
      <c r="A163" s="55" t="s">
        <v>54</v>
      </c>
      <c r="B163" s="5"/>
      <c r="C163" s="5"/>
      <c r="D163" s="5"/>
      <c r="E163" s="6"/>
      <c r="F163" s="56">
        <v>948.3</v>
      </c>
      <c r="G163" s="59">
        <v>1000.0</v>
      </c>
      <c r="H163" s="56">
        <v>1.0</v>
      </c>
      <c r="I163" s="58">
        <f t="shared" si="3"/>
        <v>0.9483</v>
      </c>
    </row>
    <row r="164" ht="12.75" customHeight="1">
      <c r="A164" s="55" t="s">
        <v>55</v>
      </c>
      <c r="B164" s="5"/>
      <c r="C164" s="5"/>
      <c r="D164" s="5"/>
      <c r="E164" s="6"/>
      <c r="F164" s="56">
        <v>581.42</v>
      </c>
      <c r="G164" s="59">
        <v>200.0</v>
      </c>
      <c r="H164" s="56">
        <v>1.0</v>
      </c>
      <c r="I164" s="58">
        <f t="shared" si="3"/>
        <v>2.9071</v>
      </c>
    </row>
    <row r="165" ht="12.75" customHeight="1">
      <c r="A165" s="55" t="s">
        <v>56</v>
      </c>
      <c r="B165" s="5"/>
      <c r="C165" s="5"/>
      <c r="D165" s="5"/>
      <c r="E165" s="6"/>
      <c r="F165" s="56">
        <v>4086.59</v>
      </c>
      <c r="G165" s="59">
        <v>6000.0</v>
      </c>
      <c r="H165" s="56">
        <v>1.0</v>
      </c>
      <c r="I165" s="58">
        <f t="shared" si="3"/>
        <v>0.6811</v>
      </c>
    </row>
    <row r="166" ht="12.75" customHeight="1">
      <c r="A166" s="55" t="s">
        <v>57</v>
      </c>
      <c r="B166" s="5"/>
      <c r="C166" s="5"/>
      <c r="D166" s="5"/>
      <c r="E166" s="6"/>
      <c r="F166" s="56">
        <v>793.96</v>
      </c>
      <c r="G166" s="59">
        <v>1800.0</v>
      </c>
      <c r="H166" s="56">
        <v>1.0</v>
      </c>
      <c r="I166" s="58">
        <f t="shared" si="3"/>
        <v>0.4411</v>
      </c>
    </row>
    <row r="167" ht="12.75" customHeight="1">
      <c r="A167" s="55" t="s">
        <v>58</v>
      </c>
      <c r="B167" s="5"/>
      <c r="C167" s="5"/>
      <c r="D167" s="5"/>
      <c r="E167" s="6"/>
      <c r="F167" s="60">
        <v>0.0</v>
      </c>
      <c r="G167" s="59">
        <v>100000.0</v>
      </c>
      <c r="H167" s="56">
        <v>1.0</v>
      </c>
      <c r="I167" s="58">
        <f t="shared" si="3"/>
        <v>0</v>
      </c>
    </row>
    <row r="168" ht="12.75" customHeight="1">
      <c r="A168" s="61" t="s">
        <v>59</v>
      </c>
      <c r="B168" s="5"/>
      <c r="C168" s="5"/>
      <c r="D168" s="5"/>
      <c r="E168" s="6"/>
      <c r="F168" s="56">
        <v>2190.47</v>
      </c>
      <c r="G168" s="59">
        <v>130.0</v>
      </c>
      <c r="H168" s="62">
        <f>G111</f>
        <v>0.0006520286241</v>
      </c>
      <c r="I168" s="58">
        <f t="shared" si="3"/>
        <v>0.011</v>
      </c>
    </row>
    <row r="169" ht="12.75" customHeight="1">
      <c r="A169" s="61" t="s">
        <v>60</v>
      </c>
      <c r="B169" s="5"/>
      <c r="C169" s="5"/>
      <c r="D169" s="5"/>
      <c r="E169" s="6"/>
      <c r="F169" s="56">
        <v>1998.47</v>
      </c>
      <c r="G169" s="59">
        <v>300.0</v>
      </c>
      <c r="H169" s="62">
        <f>G120</f>
        <v>0.0002825457371</v>
      </c>
      <c r="I169" s="58">
        <f t="shared" si="3"/>
        <v>0.0019</v>
      </c>
    </row>
    <row r="170" ht="12.75" customHeight="1">
      <c r="A170" s="61" t="s">
        <v>61</v>
      </c>
      <c r="B170" s="5"/>
      <c r="C170" s="5"/>
      <c r="D170" s="5"/>
      <c r="E170" s="6"/>
      <c r="F170" s="56">
        <v>258.23</v>
      </c>
      <c r="G170" s="59">
        <v>130.0</v>
      </c>
      <c r="H170" s="62">
        <f>G129</f>
        <v>0.0001086675994</v>
      </c>
      <c r="I170" s="58">
        <f t="shared" si="3"/>
        <v>0.0002</v>
      </c>
    </row>
    <row r="171" ht="12.75" customHeight="1">
      <c r="A171" s="61" t="s">
        <v>62</v>
      </c>
      <c r="B171" s="5"/>
      <c r="C171" s="5"/>
      <c r="D171" s="5"/>
      <c r="E171" s="6"/>
      <c r="F171" s="56">
        <v>5036.04</v>
      </c>
      <c r="G171" s="59">
        <v>380.0</v>
      </c>
      <c r="H171" s="62">
        <f>G138</f>
        <v>0.00003717575769</v>
      </c>
      <c r="I171" s="58">
        <f t="shared" si="3"/>
        <v>0.0005</v>
      </c>
    </row>
    <row r="172" ht="12.75" customHeight="1">
      <c r="A172" s="61" t="s">
        <v>63</v>
      </c>
      <c r="B172" s="5"/>
      <c r="C172" s="5"/>
      <c r="D172" s="5"/>
      <c r="E172" s="6"/>
      <c r="F172" s="56">
        <v>82.3</v>
      </c>
      <c r="G172" s="59">
        <v>360.0</v>
      </c>
      <c r="H172" s="56">
        <v>1.0</v>
      </c>
      <c r="I172" s="58">
        <f t="shared" si="3"/>
        <v>0.2286</v>
      </c>
    </row>
    <row r="173" ht="12.75" customHeight="1">
      <c r="A173" s="55" t="s">
        <v>64</v>
      </c>
      <c r="B173" s="5"/>
      <c r="C173" s="5"/>
      <c r="D173" s="5"/>
      <c r="E173" s="5"/>
      <c r="F173" s="5"/>
      <c r="G173" s="5"/>
      <c r="H173" s="6"/>
      <c r="I173" s="63">
        <f>SUM(I159:I172)</f>
        <v>13.1558</v>
      </c>
    </row>
    <row r="174" ht="12.75" customHeight="1">
      <c r="I174" s="64">
        <f>ROUND((I173),0)</f>
        <v>13</v>
      </c>
    </row>
    <row r="175" ht="12.75" customHeight="1">
      <c r="A175" s="65" t="s">
        <v>65</v>
      </c>
    </row>
    <row r="176" ht="12.75" customHeight="1">
      <c r="A176" s="3" t="s">
        <v>66</v>
      </c>
    </row>
    <row r="177" ht="12.75" customHeight="1">
      <c r="A177" s="3" t="s">
        <v>67</v>
      </c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4">
    <mergeCell ref="G140:G141"/>
    <mergeCell ref="H140:H141"/>
    <mergeCell ref="F147:G147"/>
    <mergeCell ref="H147:J147"/>
    <mergeCell ref="F148:G149"/>
    <mergeCell ref="H148:J149"/>
    <mergeCell ref="A131:B132"/>
    <mergeCell ref="A133:H133"/>
    <mergeCell ref="A137:B137"/>
    <mergeCell ref="C137:D137"/>
    <mergeCell ref="C138:D138"/>
    <mergeCell ref="C139:D139"/>
    <mergeCell ref="C140:D140"/>
    <mergeCell ref="A142:H142"/>
    <mergeCell ref="A138:B139"/>
    <mergeCell ref="A140:B141"/>
    <mergeCell ref="A147:C147"/>
    <mergeCell ref="D147:E147"/>
    <mergeCell ref="A148:C149"/>
    <mergeCell ref="D148:E148"/>
    <mergeCell ref="A150:C151"/>
    <mergeCell ref="D149:E149"/>
    <mergeCell ref="D150:E150"/>
    <mergeCell ref="F150:G151"/>
    <mergeCell ref="H150:J151"/>
    <mergeCell ref="A152:G152"/>
    <mergeCell ref="H152:J152"/>
    <mergeCell ref="A156:I156"/>
    <mergeCell ref="A158:E158"/>
    <mergeCell ref="A159:E159"/>
    <mergeCell ref="A160:E160"/>
    <mergeCell ref="A161:E161"/>
    <mergeCell ref="A162:E162"/>
    <mergeCell ref="A163:E163"/>
    <mergeCell ref="A164:E164"/>
    <mergeCell ref="A172:E172"/>
    <mergeCell ref="A173:H173"/>
    <mergeCell ref="A175:I175"/>
    <mergeCell ref="A165:E165"/>
    <mergeCell ref="A166:E166"/>
    <mergeCell ref="A167:E167"/>
    <mergeCell ref="A168:E168"/>
    <mergeCell ref="A169:E169"/>
    <mergeCell ref="A170:E170"/>
    <mergeCell ref="A171:E171"/>
    <mergeCell ref="E111:E112"/>
    <mergeCell ref="G111:G112"/>
    <mergeCell ref="G113:G114"/>
    <mergeCell ref="A111:B112"/>
    <mergeCell ref="A113:B114"/>
    <mergeCell ref="C113:D113"/>
    <mergeCell ref="E113:E114"/>
    <mergeCell ref="A115:H115"/>
    <mergeCell ref="A119:B119"/>
    <mergeCell ref="H120:H121"/>
    <mergeCell ref="A122:B123"/>
    <mergeCell ref="C122:D122"/>
    <mergeCell ref="E122:E123"/>
    <mergeCell ref="G122:G123"/>
    <mergeCell ref="H122:H123"/>
    <mergeCell ref="I122:I123"/>
    <mergeCell ref="A124:H124"/>
    <mergeCell ref="A128:B128"/>
    <mergeCell ref="C128:D128"/>
    <mergeCell ref="A129:B130"/>
    <mergeCell ref="E129:E130"/>
    <mergeCell ref="G129:G130"/>
    <mergeCell ref="H129:H130"/>
    <mergeCell ref="I129:I130"/>
    <mergeCell ref="C129:D129"/>
    <mergeCell ref="C130:D130"/>
    <mergeCell ref="C131:D131"/>
    <mergeCell ref="E131:E132"/>
    <mergeCell ref="G131:G132"/>
    <mergeCell ref="H131:H132"/>
    <mergeCell ref="I131:I132"/>
    <mergeCell ref="G138:G139"/>
    <mergeCell ref="H138:H139"/>
    <mergeCell ref="I138:I139"/>
    <mergeCell ref="I140:I141"/>
    <mergeCell ref="E138:E139"/>
    <mergeCell ref="E140:E141"/>
    <mergeCell ref="A20:C20"/>
    <mergeCell ref="A21:C22"/>
    <mergeCell ref="D21:E21"/>
    <mergeCell ref="H21:J22"/>
    <mergeCell ref="D22:E22"/>
    <mergeCell ref="D23:E23"/>
    <mergeCell ref="H23:J24"/>
    <mergeCell ref="A23:C24"/>
    <mergeCell ref="A25:G25"/>
    <mergeCell ref="H25:J25"/>
    <mergeCell ref="A30:C30"/>
    <mergeCell ref="F30:G30"/>
    <mergeCell ref="H30:J30"/>
    <mergeCell ref="D32:E32"/>
    <mergeCell ref="F31:G32"/>
    <mergeCell ref="H31:J32"/>
    <mergeCell ref="F33:G34"/>
    <mergeCell ref="H33:J34"/>
    <mergeCell ref="H35:J35"/>
    <mergeCell ref="A31:C32"/>
    <mergeCell ref="A33:C34"/>
    <mergeCell ref="A35:G35"/>
    <mergeCell ref="A43:C43"/>
    <mergeCell ref="F43:G43"/>
    <mergeCell ref="H43:J43"/>
    <mergeCell ref="A44:C45"/>
    <mergeCell ref="D45:E45"/>
    <mergeCell ref="F10:G10"/>
    <mergeCell ref="F11:G12"/>
    <mergeCell ref="F13:G14"/>
    <mergeCell ref="H13:J14"/>
    <mergeCell ref="H15:J15"/>
    <mergeCell ref="H20:J20"/>
    <mergeCell ref="A1:J1"/>
    <mergeCell ref="A2:J2"/>
    <mergeCell ref="A10:C10"/>
    <mergeCell ref="D10:E10"/>
    <mergeCell ref="H10:J10"/>
    <mergeCell ref="A11:C12"/>
    <mergeCell ref="H11:J12"/>
    <mergeCell ref="D11:E11"/>
    <mergeCell ref="D12:E12"/>
    <mergeCell ref="A13:C14"/>
    <mergeCell ref="D13:E13"/>
    <mergeCell ref="A15:G15"/>
    <mergeCell ref="D20:E20"/>
    <mergeCell ref="F20:G20"/>
    <mergeCell ref="F21:G22"/>
    <mergeCell ref="F23:G24"/>
    <mergeCell ref="D30:E30"/>
    <mergeCell ref="D31:E31"/>
    <mergeCell ref="D33:E33"/>
    <mergeCell ref="F44:G45"/>
    <mergeCell ref="H44:J45"/>
    <mergeCell ref="F46:G47"/>
    <mergeCell ref="H46:J47"/>
    <mergeCell ref="H48:J48"/>
    <mergeCell ref="H53:J53"/>
    <mergeCell ref="D43:E43"/>
    <mergeCell ref="D44:E44"/>
    <mergeCell ref="A46:C47"/>
    <mergeCell ref="D46:E46"/>
    <mergeCell ref="A48:G48"/>
    <mergeCell ref="D53:E53"/>
    <mergeCell ref="F53:G53"/>
    <mergeCell ref="F64:G65"/>
    <mergeCell ref="H64:J65"/>
    <mergeCell ref="F66:G67"/>
    <mergeCell ref="H66:J67"/>
    <mergeCell ref="H68:J68"/>
    <mergeCell ref="A64:C65"/>
    <mergeCell ref="A66:C67"/>
    <mergeCell ref="A68:G68"/>
    <mergeCell ref="A77:C77"/>
    <mergeCell ref="F77:G77"/>
    <mergeCell ref="H77:J77"/>
    <mergeCell ref="D79:E79"/>
    <mergeCell ref="F78:G79"/>
    <mergeCell ref="H78:J79"/>
    <mergeCell ref="F80:G81"/>
    <mergeCell ref="H80:J81"/>
    <mergeCell ref="H82:J82"/>
    <mergeCell ref="H87:J87"/>
    <mergeCell ref="A78:C79"/>
    <mergeCell ref="A80:C81"/>
    <mergeCell ref="A82:G82"/>
    <mergeCell ref="A87:C87"/>
    <mergeCell ref="D87:E87"/>
    <mergeCell ref="D88:E88"/>
    <mergeCell ref="D89:E89"/>
    <mergeCell ref="F54:G55"/>
    <mergeCell ref="F56:G57"/>
    <mergeCell ref="A53:C53"/>
    <mergeCell ref="A54:C55"/>
    <mergeCell ref="D54:E54"/>
    <mergeCell ref="H54:J55"/>
    <mergeCell ref="D55:E55"/>
    <mergeCell ref="D56:E56"/>
    <mergeCell ref="H56:J57"/>
    <mergeCell ref="D63:E63"/>
    <mergeCell ref="D64:E64"/>
    <mergeCell ref="D66:E66"/>
    <mergeCell ref="A56:C57"/>
    <mergeCell ref="A58:G58"/>
    <mergeCell ref="H58:J58"/>
    <mergeCell ref="A63:C63"/>
    <mergeCell ref="F63:G63"/>
    <mergeCell ref="H63:J63"/>
    <mergeCell ref="D65:E65"/>
    <mergeCell ref="D77:E77"/>
    <mergeCell ref="D78:E78"/>
    <mergeCell ref="D80:E80"/>
    <mergeCell ref="F87:G87"/>
    <mergeCell ref="F88:G89"/>
    <mergeCell ref="H88:J89"/>
    <mergeCell ref="H90:J91"/>
    <mergeCell ref="H92:J92"/>
    <mergeCell ref="H97:J97"/>
    <mergeCell ref="A88:C89"/>
    <mergeCell ref="A90:C91"/>
    <mergeCell ref="D90:E90"/>
    <mergeCell ref="F90:G91"/>
    <mergeCell ref="A92:G92"/>
    <mergeCell ref="D97:E97"/>
    <mergeCell ref="F97:G97"/>
    <mergeCell ref="F98:G99"/>
    <mergeCell ref="F100:G101"/>
    <mergeCell ref="A97:C97"/>
    <mergeCell ref="A98:C99"/>
    <mergeCell ref="D98:E98"/>
    <mergeCell ref="H98:J99"/>
    <mergeCell ref="D99:E99"/>
    <mergeCell ref="D100:E100"/>
    <mergeCell ref="H100:J101"/>
    <mergeCell ref="H111:H112"/>
    <mergeCell ref="I111:I112"/>
    <mergeCell ref="H113:H114"/>
    <mergeCell ref="I113:I114"/>
    <mergeCell ref="A100:C101"/>
    <mergeCell ref="A102:G102"/>
    <mergeCell ref="H102:J102"/>
    <mergeCell ref="A110:B110"/>
    <mergeCell ref="C110:D110"/>
    <mergeCell ref="C111:D111"/>
    <mergeCell ref="C112:D112"/>
    <mergeCell ref="C119:D119"/>
    <mergeCell ref="C120:D120"/>
    <mergeCell ref="E120:E121"/>
    <mergeCell ref="G120:G121"/>
    <mergeCell ref="I120:I121"/>
    <mergeCell ref="A120:B121"/>
    <mergeCell ref="C121:D121"/>
  </mergeCells>
  <printOptions/>
  <pageMargins bottom="0.75" footer="0.0" header="0.0" left="0.7" right="0.7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168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169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170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171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172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173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174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175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176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177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178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4260.58</v>
      </c>
      <c r="G117" s="10"/>
      <c r="H117" s="14">
        <f>(D117/D118)*F117</f>
        <v>11.83494444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11.83494444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179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268.35</v>
      </c>
      <c r="G124" s="59">
        <v>800.0</v>
      </c>
      <c r="H124" s="56">
        <v>1.0</v>
      </c>
      <c r="I124" s="58">
        <f t="shared" ref="I124:I137" si="1">ROUND((F124/G124*H124),4)</f>
        <v>0.3354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1.76</v>
      </c>
      <c r="G126" s="59">
        <v>1500.0</v>
      </c>
      <c r="H126" s="56">
        <v>1.0</v>
      </c>
      <c r="I126" s="58">
        <f t="shared" si="1"/>
        <v>0.0012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178.08</v>
      </c>
      <c r="G128" s="59">
        <v>1000.0</v>
      </c>
      <c r="H128" s="56">
        <v>1.0</v>
      </c>
      <c r="I128" s="58">
        <f t="shared" si="1"/>
        <v>0.1781</v>
      </c>
    </row>
    <row r="129" ht="12.75" customHeight="1">
      <c r="A129" s="55" t="s">
        <v>55</v>
      </c>
      <c r="B129" s="5"/>
      <c r="C129" s="5"/>
      <c r="D129" s="5"/>
      <c r="E129" s="6"/>
      <c r="F129" s="56">
        <v>26.7</v>
      </c>
      <c r="G129" s="59">
        <v>200.0</v>
      </c>
      <c r="H129" s="56">
        <v>1.0</v>
      </c>
      <c r="I129" s="58">
        <f t="shared" si="1"/>
        <v>0.1335</v>
      </c>
    </row>
    <row r="130" ht="12.75" customHeight="1">
      <c r="A130" s="55" t="s">
        <v>56</v>
      </c>
      <c r="B130" s="5"/>
      <c r="C130" s="5"/>
      <c r="D130" s="5"/>
      <c r="E130" s="6"/>
      <c r="F130" s="56">
        <v>725.36</v>
      </c>
      <c r="G130" s="59">
        <v>6000.0</v>
      </c>
      <c r="H130" s="56">
        <v>1.0</v>
      </c>
      <c r="I130" s="58">
        <f t="shared" si="1"/>
        <v>0.1209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420.98</v>
      </c>
      <c r="G132" s="59">
        <v>100000.0</v>
      </c>
      <c r="H132" s="56">
        <v>1.0</v>
      </c>
      <c r="I132" s="58">
        <f t="shared" si="1"/>
        <v>0.0042</v>
      </c>
    </row>
    <row r="133" ht="12.75" customHeight="1">
      <c r="A133" s="61" t="s">
        <v>59</v>
      </c>
      <c r="B133" s="5"/>
      <c r="C133" s="5"/>
      <c r="D133" s="5"/>
      <c r="E133" s="6"/>
      <c r="F133" s="56">
        <v>37.4</v>
      </c>
      <c r="G133" s="59">
        <v>130.0</v>
      </c>
      <c r="H133" s="62">
        <f>G89</f>
        <v>0.0006520286241</v>
      </c>
      <c r="I133" s="58">
        <f t="shared" si="1"/>
        <v>0.0002</v>
      </c>
    </row>
    <row r="134" ht="12.75" customHeight="1">
      <c r="A134" s="61" t="s">
        <v>60</v>
      </c>
      <c r="B134" s="5"/>
      <c r="C134" s="5"/>
      <c r="D134" s="5"/>
      <c r="E134" s="6"/>
      <c r="F134" s="56">
        <v>37.44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0.7735</v>
      </c>
    </row>
    <row r="139" ht="12.75" customHeight="1">
      <c r="I139" s="64">
        <v>1.0</v>
      </c>
    </row>
    <row r="140" ht="12.75" customHeight="1">
      <c r="A140" s="65" t="s">
        <v>94</v>
      </c>
      <c r="J140" s="65"/>
      <c r="K140" s="65"/>
      <c r="L140" s="65"/>
      <c r="M140" s="65"/>
      <c r="N140" s="65"/>
      <c r="O140" s="65"/>
      <c r="P140" s="65"/>
      <c r="Q140" s="65"/>
      <c r="R140" s="65"/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180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181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4050.96</v>
      </c>
      <c r="G12" s="10"/>
      <c r="H12" s="14">
        <f>(D12/D13)*F12</f>
        <v>5.0637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5.0637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182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4050.96</v>
      </c>
      <c r="G20" s="10"/>
      <c r="H20" s="14">
        <f>(D20/D21)*F20</f>
        <v>11.25266667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11.25266667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183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4050.96</v>
      </c>
      <c r="G28" s="10"/>
      <c r="H28" s="14">
        <f>(D28/D29)*F28</f>
        <v>2.70064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2.70064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184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4050.96</v>
      </c>
      <c r="G36" s="10"/>
      <c r="H36" s="14">
        <f>(D36/D37)*F36</f>
        <v>3.3758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3.3758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185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4050.96</v>
      </c>
      <c r="G44" s="10"/>
      <c r="H44" s="14">
        <f>(D44/D45)*F44</f>
        <v>4.05096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4.05096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186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4050.96</v>
      </c>
      <c r="G52" s="10"/>
      <c r="H52" s="14">
        <f>(D52/D53)*F52</f>
        <v>20.2548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20.2548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187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4050.96</v>
      </c>
      <c r="G64" s="10"/>
      <c r="H64" s="14">
        <f>(D64/D65)*F64</f>
        <v>0.67516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0.67516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188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4050.96</v>
      </c>
      <c r="G72" s="10"/>
      <c r="H72" s="14">
        <f>(D72/D73)*F72</f>
        <v>2.250533333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2.250533333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189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4050.96</v>
      </c>
      <c r="G80" s="10"/>
      <c r="H80" s="14">
        <f>(D80/D81)*F80</f>
        <v>0.0405096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0.0405096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4050.96</v>
      </c>
      <c r="I89" s="41">
        <f>SUM(G89*H89)</f>
        <v>2.641341875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2.641341875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4050.96</v>
      </c>
      <c r="I96" s="41">
        <f>SUM(G96*H96)</f>
        <v>1.144581479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1.144581479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4050.96</v>
      </c>
      <c r="I103" s="41">
        <f>SUM(G103*H103)</f>
        <v>0.4402080985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0.4402080985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36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4050.96</v>
      </c>
      <c r="I110" s="41">
        <f>SUM(G110*H110)</f>
        <v>0.1505975074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0.1505975074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190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4050.96</v>
      </c>
      <c r="G117" s="10"/>
      <c r="H117" s="14">
        <f>(D117/D118)*F117</f>
        <v>11.25266667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11.25266667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191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435.6</v>
      </c>
      <c r="G124" s="59">
        <v>800.0</v>
      </c>
      <c r="H124" s="56">
        <v>1.0</v>
      </c>
      <c r="I124" s="58">
        <f t="shared" ref="I124:I137" si="1">ROUND((F124/G124*H124),4)</f>
        <v>0.5445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0.0</v>
      </c>
      <c r="G126" s="59">
        <v>1500.0</v>
      </c>
      <c r="H126" s="56">
        <v>1.0</v>
      </c>
      <c r="I126" s="58">
        <f t="shared" si="1"/>
        <v>0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216.28</v>
      </c>
      <c r="G128" s="59">
        <v>1000.0</v>
      </c>
      <c r="H128" s="56">
        <v>1.0</v>
      </c>
      <c r="I128" s="58">
        <f t="shared" si="1"/>
        <v>0.2163</v>
      </c>
    </row>
    <row r="129" ht="12.75" customHeight="1">
      <c r="A129" s="55" t="s">
        <v>55</v>
      </c>
      <c r="B129" s="5"/>
      <c r="C129" s="5"/>
      <c r="D129" s="5"/>
      <c r="E129" s="6"/>
      <c r="F129" s="56">
        <v>90.26</v>
      </c>
      <c r="G129" s="59">
        <v>200.0</v>
      </c>
      <c r="H129" s="56">
        <v>1.0</v>
      </c>
      <c r="I129" s="58">
        <f t="shared" si="1"/>
        <v>0.4513</v>
      </c>
    </row>
    <row r="130" ht="12.75" customHeight="1">
      <c r="A130" s="55" t="s">
        <v>56</v>
      </c>
      <c r="B130" s="5"/>
      <c r="C130" s="5"/>
      <c r="D130" s="5"/>
      <c r="E130" s="6"/>
      <c r="F130" s="56">
        <v>496.01</v>
      </c>
      <c r="G130" s="59">
        <v>6000.0</v>
      </c>
      <c r="H130" s="56">
        <v>1.0</v>
      </c>
      <c r="I130" s="58">
        <f t="shared" si="1"/>
        <v>0.0827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532.31</v>
      </c>
      <c r="G132" s="59">
        <v>100000.0</v>
      </c>
      <c r="H132" s="56">
        <v>1.0</v>
      </c>
      <c r="I132" s="58">
        <f t="shared" si="1"/>
        <v>0.0053</v>
      </c>
    </row>
    <row r="133" ht="12.75" customHeight="1">
      <c r="A133" s="61" t="s">
        <v>59</v>
      </c>
      <c r="B133" s="5"/>
      <c r="C133" s="5"/>
      <c r="D133" s="5"/>
      <c r="E133" s="6"/>
      <c r="F133" s="56">
        <v>56.95</v>
      </c>
      <c r="G133" s="59">
        <v>130.0</v>
      </c>
      <c r="H133" s="62">
        <f>G89</f>
        <v>0.0006520286241</v>
      </c>
      <c r="I133" s="58">
        <f t="shared" si="1"/>
        <v>0.0003</v>
      </c>
    </row>
    <row r="134" ht="12.75" customHeight="1">
      <c r="A134" s="61" t="s">
        <v>60</v>
      </c>
      <c r="B134" s="5"/>
      <c r="C134" s="5"/>
      <c r="D134" s="5"/>
      <c r="E134" s="6"/>
      <c r="F134" s="56">
        <v>56.95</v>
      </c>
      <c r="G134" s="59">
        <v>300.0</v>
      </c>
      <c r="H134" s="62">
        <f>G96</f>
        <v>0.0002825457371</v>
      </c>
      <c r="I134" s="58">
        <f t="shared" si="1"/>
        <v>0.0001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1.3005</v>
      </c>
    </row>
    <row r="139" ht="17.25" customHeight="1">
      <c r="A139" s="69"/>
      <c r="B139" s="69"/>
      <c r="C139" s="69"/>
      <c r="D139" s="69"/>
      <c r="E139" s="69"/>
      <c r="F139" s="69"/>
      <c r="G139" s="69"/>
      <c r="H139" s="69"/>
      <c r="I139" s="70">
        <v>2.0</v>
      </c>
    </row>
    <row r="140" ht="24.0" customHeight="1">
      <c r="A140" s="69" t="s">
        <v>119</v>
      </c>
    </row>
    <row r="141" ht="12.75" customHeight="1">
      <c r="A141" s="65" t="s">
        <v>94</v>
      </c>
    </row>
    <row r="142" ht="12.75" customHeight="1">
      <c r="A142" s="3" t="s">
        <v>66</v>
      </c>
    </row>
    <row r="143" ht="12.75" customHeight="1">
      <c r="A143" s="3" t="s">
        <v>67</v>
      </c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171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41:I141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192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193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194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195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196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197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198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199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200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201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202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4260.58</v>
      </c>
      <c r="G117" s="10"/>
      <c r="H117" s="14">
        <f>(D117/D118)*F117</f>
        <v>11.83494444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11.83494444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203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237.05</v>
      </c>
      <c r="G124" s="59">
        <v>800.0</v>
      </c>
      <c r="H124" s="56">
        <v>1.0</v>
      </c>
      <c r="I124" s="58">
        <f t="shared" ref="I124:I137" si="1">ROUND((F124/G124*H124),4)</f>
        <v>0.2963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17.44</v>
      </c>
      <c r="G126" s="59">
        <v>1500.0</v>
      </c>
      <c r="H126" s="56">
        <v>1.0</v>
      </c>
      <c r="I126" s="58">
        <f t="shared" si="1"/>
        <v>0.0116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184.9</v>
      </c>
      <c r="G128" s="59">
        <v>1000.0</v>
      </c>
      <c r="H128" s="56">
        <v>1.0</v>
      </c>
      <c r="I128" s="58">
        <f t="shared" si="1"/>
        <v>0.1849</v>
      </c>
    </row>
    <row r="129" ht="12.75" customHeight="1">
      <c r="A129" s="55" t="s">
        <v>55</v>
      </c>
      <c r="B129" s="5"/>
      <c r="C129" s="5"/>
      <c r="D129" s="5"/>
      <c r="E129" s="6"/>
      <c r="F129" s="56">
        <v>27.92</v>
      </c>
      <c r="G129" s="59">
        <v>200.0</v>
      </c>
      <c r="H129" s="56">
        <v>1.0</v>
      </c>
      <c r="I129" s="58">
        <f t="shared" si="1"/>
        <v>0.1396</v>
      </c>
    </row>
    <row r="130" ht="12.75" customHeight="1">
      <c r="A130" s="55" t="s">
        <v>56</v>
      </c>
      <c r="B130" s="5"/>
      <c r="C130" s="5"/>
      <c r="D130" s="5"/>
      <c r="E130" s="6"/>
      <c r="F130" s="56">
        <v>702.08</v>
      </c>
      <c r="G130" s="59">
        <v>6000.0</v>
      </c>
      <c r="H130" s="56">
        <v>1.0</v>
      </c>
      <c r="I130" s="58">
        <f t="shared" si="1"/>
        <v>0.117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199.24</v>
      </c>
      <c r="G132" s="59">
        <v>100000.0</v>
      </c>
      <c r="H132" s="56">
        <v>1.0</v>
      </c>
      <c r="I132" s="58">
        <f t="shared" si="1"/>
        <v>0.002</v>
      </c>
    </row>
    <row r="133" ht="12.75" customHeight="1">
      <c r="A133" s="61" t="s">
        <v>59</v>
      </c>
      <c r="B133" s="5"/>
      <c r="C133" s="5"/>
      <c r="D133" s="5"/>
      <c r="E133" s="6"/>
      <c r="F133" s="56">
        <v>41.88</v>
      </c>
      <c r="G133" s="59">
        <v>130.0</v>
      </c>
      <c r="H133" s="62">
        <f>G89</f>
        <v>0.0006520286241</v>
      </c>
      <c r="I133" s="58">
        <f t="shared" si="1"/>
        <v>0.0002</v>
      </c>
    </row>
    <row r="134" ht="12.75" customHeight="1">
      <c r="A134" s="61" t="s">
        <v>60</v>
      </c>
      <c r="B134" s="5"/>
      <c r="C134" s="5"/>
      <c r="D134" s="5"/>
      <c r="E134" s="6"/>
      <c r="F134" s="56">
        <v>41.88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0.7516</v>
      </c>
    </row>
    <row r="139" ht="12.75" customHeight="1">
      <c r="I139" s="64">
        <v>1.0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204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205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206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207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208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209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210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211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212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213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214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4260.58</v>
      </c>
      <c r="G117" s="10"/>
      <c r="H117" s="14">
        <f>(D117/D118)*F117</f>
        <v>11.83494444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11.83494444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215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364.06</v>
      </c>
      <c r="G124" s="59">
        <v>800.0</v>
      </c>
      <c r="H124" s="56">
        <v>1.0</v>
      </c>
      <c r="I124" s="58">
        <f t="shared" ref="I124:I137" si="1">ROUND((F124/G124*H124),4)</f>
        <v>0.4551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14.35</v>
      </c>
      <c r="G126" s="59">
        <v>1500.0</v>
      </c>
      <c r="H126" s="56">
        <v>1.0</v>
      </c>
      <c r="I126" s="58">
        <f t="shared" si="1"/>
        <v>0.0096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271.52</v>
      </c>
      <c r="G128" s="59">
        <v>1000.0</v>
      </c>
      <c r="H128" s="56">
        <v>1.0</v>
      </c>
      <c r="I128" s="58">
        <f t="shared" si="1"/>
        <v>0.2715</v>
      </c>
    </row>
    <row r="129" ht="12.75" customHeight="1">
      <c r="A129" s="55" t="s">
        <v>55</v>
      </c>
      <c r="B129" s="5"/>
      <c r="C129" s="5"/>
      <c r="D129" s="5"/>
      <c r="E129" s="6"/>
      <c r="F129" s="56">
        <v>30.42</v>
      </c>
      <c r="G129" s="59">
        <v>200.0</v>
      </c>
      <c r="H129" s="56">
        <v>1.0</v>
      </c>
      <c r="I129" s="58">
        <f t="shared" si="1"/>
        <v>0.1521</v>
      </c>
    </row>
    <row r="130" ht="12.75" customHeight="1">
      <c r="A130" s="55" t="s">
        <v>56</v>
      </c>
      <c r="B130" s="5"/>
      <c r="C130" s="5"/>
      <c r="D130" s="5"/>
      <c r="E130" s="6"/>
      <c r="F130" s="56">
        <v>1111.9</v>
      </c>
      <c r="G130" s="59">
        <v>6000.0</v>
      </c>
      <c r="H130" s="56">
        <v>1.0</v>
      </c>
      <c r="I130" s="58">
        <f t="shared" si="1"/>
        <v>0.1853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1287.78</v>
      </c>
      <c r="G132" s="59">
        <v>100000.0</v>
      </c>
      <c r="H132" s="56">
        <v>1.0</v>
      </c>
      <c r="I132" s="58">
        <f t="shared" si="1"/>
        <v>0.0129</v>
      </c>
    </row>
    <row r="133" ht="12.75" customHeight="1">
      <c r="A133" s="61" t="s">
        <v>59</v>
      </c>
      <c r="B133" s="5"/>
      <c r="C133" s="5"/>
      <c r="D133" s="5"/>
      <c r="E133" s="6"/>
      <c r="F133" s="56">
        <v>47.2</v>
      </c>
      <c r="G133" s="59">
        <v>130.0</v>
      </c>
      <c r="H133" s="62">
        <f>G89</f>
        <v>0.0006520286241</v>
      </c>
      <c r="I133" s="58">
        <f t="shared" si="1"/>
        <v>0.0002</v>
      </c>
    </row>
    <row r="134" ht="12.75" customHeight="1">
      <c r="A134" s="61" t="s">
        <v>60</v>
      </c>
      <c r="B134" s="5"/>
      <c r="C134" s="5"/>
      <c r="D134" s="5"/>
      <c r="E134" s="6"/>
      <c r="F134" s="56">
        <v>47.2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1.0867</v>
      </c>
    </row>
    <row r="139" ht="12.75" customHeight="1">
      <c r="I139" s="64">
        <v>1.0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216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217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218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219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220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221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222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223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224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225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226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4260.58</v>
      </c>
      <c r="G117" s="10"/>
      <c r="H117" s="14">
        <f>(D117/D118)*F117</f>
        <v>11.83494444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11.83494444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227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280.09</v>
      </c>
      <c r="G124" s="59">
        <v>800.0</v>
      </c>
      <c r="H124" s="56">
        <v>1.0</v>
      </c>
      <c r="I124" s="58">
        <f t="shared" ref="I124:I137" si="1">ROUND((F124/G124*H124),4)</f>
        <v>0.3501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4.28</v>
      </c>
      <c r="G126" s="59">
        <v>1500.0</v>
      </c>
      <c r="H126" s="56">
        <v>1.0</v>
      </c>
      <c r="I126" s="58">
        <f t="shared" si="1"/>
        <v>0.0029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0.0</v>
      </c>
      <c r="G128" s="59">
        <v>1000.0</v>
      </c>
      <c r="H128" s="56">
        <v>1.0</v>
      </c>
      <c r="I128" s="58">
        <f t="shared" si="1"/>
        <v>0</v>
      </c>
    </row>
    <row r="129" ht="12.75" customHeight="1">
      <c r="A129" s="55" t="s">
        <v>55</v>
      </c>
      <c r="B129" s="5"/>
      <c r="C129" s="5"/>
      <c r="D129" s="5"/>
      <c r="E129" s="6"/>
      <c r="F129" s="56">
        <v>35.17</v>
      </c>
      <c r="G129" s="59">
        <v>200.0</v>
      </c>
      <c r="H129" s="56">
        <v>1.0</v>
      </c>
      <c r="I129" s="58">
        <f t="shared" si="1"/>
        <v>0.1759</v>
      </c>
    </row>
    <row r="130" ht="12.75" customHeight="1">
      <c r="A130" s="55" t="s">
        <v>56</v>
      </c>
      <c r="B130" s="5"/>
      <c r="C130" s="5"/>
      <c r="D130" s="5"/>
      <c r="E130" s="6"/>
      <c r="F130" s="56">
        <v>166.63</v>
      </c>
      <c r="G130" s="59">
        <v>6000.0</v>
      </c>
      <c r="H130" s="56">
        <v>1.0</v>
      </c>
      <c r="I130" s="58">
        <f t="shared" si="1"/>
        <v>0.0278</v>
      </c>
    </row>
    <row r="131" ht="12.75" customHeight="1">
      <c r="A131" s="55" t="s">
        <v>57</v>
      </c>
      <c r="B131" s="5"/>
      <c r="C131" s="5"/>
      <c r="D131" s="5"/>
      <c r="E131" s="6"/>
      <c r="F131" s="56">
        <v>499.37</v>
      </c>
      <c r="G131" s="59">
        <v>1800.0</v>
      </c>
      <c r="H131" s="56">
        <v>1.0</v>
      </c>
      <c r="I131" s="58">
        <f t="shared" si="1"/>
        <v>0.2774</v>
      </c>
    </row>
    <row r="132" ht="12.75" customHeight="1">
      <c r="A132" s="55" t="s">
        <v>58</v>
      </c>
      <c r="B132" s="5"/>
      <c r="C132" s="5"/>
      <c r="D132" s="5"/>
      <c r="E132" s="6"/>
      <c r="F132" s="56">
        <v>420.27</v>
      </c>
      <c r="G132" s="59">
        <v>100000.0</v>
      </c>
      <c r="H132" s="56">
        <v>1.0</v>
      </c>
      <c r="I132" s="58">
        <f t="shared" si="1"/>
        <v>0.0042</v>
      </c>
    </row>
    <row r="133" ht="12.75" customHeight="1">
      <c r="A133" s="61" t="s">
        <v>59</v>
      </c>
      <c r="B133" s="5"/>
      <c r="C133" s="5"/>
      <c r="D133" s="5"/>
      <c r="E133" s="6"/>
      <c r="F133" s="56">
        <v>20.52</v>
      </c>
      <c r="G133" s="59">
        <v>130.0</v>
      </c>
      <c r="H133" s="62">
        <f>G89</f>
        <v>0.0006520286241</v>
      </c>
      <c r="I133" s="58">
        <f t="shared" si="1"/>
        <v>0.0001</v>
      </c>
    </row>
    <row r="134" ht="12.75" customHeight="1">
      <c r="A134" s="61" t="s">
        <v>60</v>
      </c>
      <c r="B134" s="5"/>
      <c r="C134" s="5"/>
      <c r="D134" s="5"/>
      <c r="E134" s="6"/>
      <c r="F134" s="56">
        <v>20.52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61.48</v>
      </c>
      <c r="G135" s="59">
        <v>130.0</v>
      </c>
      <c r="H135" s="62">
        <f>G103</f>
        <v>0.0001086675994</v>
      </c>
      <c r="I135" s="58">
        <f t="shared" si="1"/>
        <v>0.0001</v>
      </c>
    </row>
    <row r="136" ht="12.75" customHeight="1">
      <c r="A136" s="61" t="s">
        <v>62</v>
      </c>
      <c r="B136" s="5"/>
      <c r="C136" s="5"/>
      <c r="D136" s="5"/>
      <c r="E136" s="6"/>
      <c r="F136" s="56">
        <v>27.95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0.8385</v>
      </c>
    </row>
    <row r="139" ht="12.75" customHeight="1">
      <c r="I139" s="64">
        <v>1.0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228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229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4050.96</v>
      </c>
      <c r="G12" s="10"/>
      <c r="H12" s="14">
        <f>(D12/D13)*F12</f>
        <v>5.0637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5.0637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230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4050.96</v>
      </c>
      <c r="G20" s="10"/>
      <c r="H20" s="14">
        <f>(D20/D21)*F20</f>
        <v>11.25266667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11.25266667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231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4050.96</v>
      </c>
      <c r="G28" s="10"/>
      <c r="H28" s="14">
        <f>(D28/D29)*F28</f>
        <v>2.70064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2.70064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232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4050.96</v>
      </c>
      <c r="G36" s="10"/>
      <c r="H36" s="14">
        <f>(D36/D37)*F36</f>
        <v>3.3758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3.3758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233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4050.96</v>
      </c>
      <c r="G44" s="10"/>
      <c r="H44" s="14">
        <f>(D44/D45)*F44</f>
        <v>4.05096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4.05096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234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4050.96</v>
      </c>
      <c r="G52" s="10"/>
      <c r="H52" s="14">
        <f>(D52/D53)*F52</f>
        <v>20.2548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20.2548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/>
    <row r="58" ht="12.75" customHeight="1">
      <c r="A58" s="3" t="s">
        <v>22</v>
      </c>
    </row>
    <row r="59" ht="12.75" customHeight="1"/>
    <row r="60" ht="12.75" customHeight="1">
      <c r="A60" s="3" t="s">
        <v>23</v>
      </c>
    </row>
    <row r="61" ht="12.75" customHeight="1"/>
    <row r="62" ht="12.75" customHeight="1">
      <c r="A62" s="4" t="s">
        <v>5</v>
      </c>
      <c r="B62" s="5"/>
      <c r="C62" s="6"/>
      <c r="D62" s="7" t="s">
        <v>235</v>
      </c>
      <c r="E62" s="6"/>
      <c r="F62" s="7" t="s">
        <v>7</v>
      </c>
      <c r="G62" s="6"/>
      <c r="H62" s="7" t="s">
        <v>8</v>
      </c>
      <c r="I62" s="5"/>
      <c r="J62" s="6"/>
    </row>
    <row r="63" ht="12.75" customHeight="1">
      <c r="A63" s="8" t="s">
        <v>9</v>
      </c>
      <c r="B63" s="9"/>
      <c r="C63" s="10"/>
      <c r="D63" s="11">
        <v>1.0</v>
      </c>
      <c r="E63" s="12"/>
      <c r="F63" s="26">
        <f>F52</f>
        <v>4050.96</v>
      </c>
      <c r="G63" s="10"/>
      <c r="H63" s="14">
        <f>(D63/D64)*F63</f>
        <v>0.67516</v>
      </c>
      <c r="I63" s="9"/>
      <c r="J63" s="10"/>
    </row>
    <row r="64" ht="12.75" customHeight="1">
      <c r="A64" s="15"/>
      <c r="B64" s="16"/>
      <c r="C64" s="17"/>
      <c r="D64" s="18">
        <v>6000.0</v>
      </c>
      <c r="E64" s="19"/>
      <c r="F64" s="15"/>
      <c r="G64" s="17"/>
      <c r="H64" s="15"/>
      <c r="I64" s="16"/>
      <c r="J64" s="17"/>
    </row>
    <row r="65" ht="12.75" customHeight="1">
      <c r="A65" s="24" t="s">
        <v>11</v>
      </c>
      <c r="B65" s="5"/>
      <c r="C65" s="5"/>
      <c r="D65" s="5"/>
      <c r="E65" s="5"/>
      <c r="F65" s="5"/>
      <c r="G65" s="6"/>
      <c r="H65" s="25">
        <f>SUM(H63:J64)</f>
        <v>0.67516</v>
      </c>
      <c r="I65" s="5"/>
      <c r="J65" s="6"/>
    </row>
    <row r="66" ht="12.75" customHeight="1"/>
    <row r="67" ht="12.75" customHeight="1"/>
    <row r="68" ht="12.75" customHeight="1">
      <c r="A68" s="3" t="s">
        <v>25</v>
      </c>
    </row>
    <row r="69" ht="12.75" customHeight="1"/>
    <row r="70" ht="12.75" customHeight="1">
      <c r="A70" s="4" t="s">
        <v>5</v>
      </c>
      <c r="B70" s="5"/>
      <c r="C70" s="6"/>
      <c r="D70" s="7" t="s">
        <v>236</v>
      </c>
      <c r="E70" s="6"/>
      <c r="F70" s="7" t="s">
        <v>7</v>
      </c>
      <c r="G70" s="6"/>
      <c r="H70" s="7" t="s">
        <v>8</v>
      </c>
      <c r="I70" s="5"/>
      <c r="J70" s="6"/>
    </row>
    <row r="71" ht="12.75" customHeight="1">
      <c r="A71" s="8" t="s">
        <v>9</v>
      </c>
      <c r="B71" s="9"/>
      <c r="C71" s="10"/>
      <c r="D71" s="11">
        <v>1.0</v>
      </c>
      <c r="E71" s="12"/>
      <c r="F71" s="26">
        <f>F63</f>
        <v>4050.96</v>
      </c>
      <c r="G71" s="10"/>
      <c r="H71" s="14">
        <f>(D71/D72)*F71</f>
        <v>2.250533333</v>
      </c>
      <c r="I71" s="9"/>
      <c r="J71" s="10"/>
    </row>
    <row r="72" ht="12.75" customHeight="1">
      <c r="A72" s="15"/>
      <c r="B72" s="16"/>
      <c r="C72" s="17"/>
      <c r="D72" s="18">
        <v>1800.0</v>
      </c>
      <c r="E72" s="19"/>
      <c r="F72" s="15"/>
      <c r="G72" s="17"/>
      <c r="H72" s="15"/>
      <c r="I72" s="16"/>
      <c r="J72" s="17"/>
    </row>
    <row r="73" ht="12.75" customHeight="1">
      <c r="A73" s="24" t="s">
        <v>11</v>
      </c>
      <c r="B73" s="5"/>
      <c r="C73" s="5"/>
      <c r="D73" s="5"/>
      <c r="E73" s="5"/>
      <c r="F73" s="5"/>
      <c r="G73" s="6"/>
      <c r="H73" s="25">
        <f>SUM(H71:J72)</f>
        <v>2.250533333</v>
      </c>
      <c r="I73" s="5"/>
      <c r="J73" s="6"/>
    </row>
    <row r="74" ht="12.75" customHeight="1"/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237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4050.96</v>
      </c>
      <c r="G80" s="10"/>
      <c r="H80" s="14">
        <f>(D80/D81)*F80</f>
        <v>0.0405096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0.0405096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4050.96</v>
      </c>
      <c r="I89" s="41">
        <f>SUM(G89*H89)</f>
        <v>2.641341875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2.641341875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4050.96</v>
      </c>
      <c r="I96" s="41">
        <f>SUM(G96*H96)</f>
        <v>1.144581479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1.144581479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4050.96</v>
      </c>
      <c r="I103" s="41">
        <f>SUM(G103*H103)</f>
        <v>0.4402080985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0.4402080985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34.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4050.96</v>
      </c>
      <c r="I110" s="41">
        <f>SUM(G110*H110)</f>
        <v>0.1505975074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0.1505975074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>
      <c r="A115" s="4" t="s">
        <v>5</v>
      </c>
      <c r="B115" s="5"/>
      <c r="C115" s="6"/>
      <c r="D115" s="7" t="s">
        <v>238</v>
      </c>
      <c r="E115" s="6"/>
      <c r="F115" s="7" t="s">
        <v>7</v>
      </c>
      <c r="G115" s="6"/>
      <c r="H115" s="7" t="s">
        <v>8</v>
      </c>
      <c r="I115" s="5"/>
      <c r="J115" s="6"/>
    </row>
    <row r="116" ht="12.75" customHeight="1">
      <c r="A116" s="8" t="s">
        <v>9</v>
      </c>
      <c r="B116" s="9"/>
      <c r="C116" s="10"/>
      <c r="D116" s="11">
        <v>1.0</v>
      </c>
      <c r="E116" s="12"/>
      <c r="F116" s="26">
        <f>H103</f>
        <v>4050.96</v>
      </c>
      <c r="G116" s="10"/>
      <c r="H116" s="14">
        <f>(D116/D117)*F116</f>
        <v>11.25266667</v>
      </c>
      <c r="I116" s="9"/>
      <c r="J116" s="10"/>
    </row>
    <row r="117" ht="12.75" customHeight="1">
      <c r="A117" s="15"/>
      <c r="B117" s="16"/>
      <c r="C117" s="17"/>
      <c r="D117" s="18">
        <f>G136</f>
        <v>360</v>
      </c>
      <c r="E117" s="19"/>
      <c r="F117" s="15"/>
      <c r="G117" s="17"/>
      <c r="H117" s="15"/>
      <c r="I117" s="16"/>
      <c r="J117" s="17"/>
    </row>
    <row r="118" ht="12.75" customHeight="1">
      <c r="A118" s="24" t="s">
        <v>11</v>
      </c>
      <c r="B118" s="5"/>
      <c r="C118" s="5"/>
      <c r="D118" s="5"/>
      <c r="E118" s="5"/>
      <c r="F118" s="5"/>
      <c r="G118" s="6"/>
      <c r="H118" s="25">
        <f>SUM(H116:J117)</f>
        <v>11.25266667</v>
      </c>
      <c r="I118" s="5"/>
      <c r="J118" s="6"/>
    </row>
    <row r="119" ht="12.75" customHeight="1"/>
    <row r="120" ht="12.75" customHeight="1">
      <c r="A120" s="51" t="s">
        <v>44</v>
      </c>
    </row>
    <row r="121" ht="12.75" customHeight="1">
      <c r="A121" s="52"/>
      <c r="B121" s="52"/>
      <c r="C121" s="52"/>
      <c r="D121" s="52"/>
      <c r="E121" s="52"/>
      <c r="F121" s="52"/>
      <c r="G121" s="52"/>
      <c r="H121" s="52"/>
      <c r="I121" s="52"/>
    </row>
    <row r="122" ht="14.25" customHeight="1">
      <c r="A122" s="30" t="s">
        <v>45</v>
      </c>
      <c r="B122" s="5"/>
      <c r="C122" s="5"/>
      <c r="D122" s="5"/>
      <c r="E122" s="6"/>
      <c r="F122" s="53" t="s">
        <v>239</v>
      </c>
      <c r="G122" s="53" t="s">
        <v>47</v>
      </c>
      <c r="H122" s="53" t="s">
        <v>48</v>
      </c>
      <c r="I122" s="53" t="s">
        <v>49</v>
      </c>
      <c r="J122" s="54"/>
    </row>
    <row r="123" ht="12.75" customHeight="1">
      <c r="A123" s="55" t="s">
        <v>50</v>
      </c>
      <c r="B123" s="5"/>
      <c r="C123" s="5"/>
      <c r="D123" s="5"/>
      <c r="E123" s="6"/>
      <c r="F123" s="56">
        <v>552.97</v>
      </c>
      <c r="G123" s="59">
        <v>800.0</v>
      </c>
      <c r="H123" s="56">
        <v>1.0</v>
      </c>
      <c r="I123" s="58">
        <f t="shared" ref="I123:I136" si="1">ROUND((F123/G123*H123),4)</f>
        <v>0.6912</v>
      </c>
    </row>
    <row r="124" ht="12.75" customHeight="1">
      <c r="A124" s="55" t="s">
        <v>51</v>
      </c>
      <c r="B124" s="5"/>
      <c r="C124" s="5"/>
      <c r="D124" s="5"/>
      <c r="E124" s="6"/>
      <c r="F124" s="56">
        <v>0.0</v>
      </c>
      <c r="G124" s="59">
        <v>360.0</v>
      </c>
      <c r="H124" s="56">
        <v>1.0</v>
      </c>
      <c r="I124" s="58">
        <f t="shared" si="1"/>
        <v>0</v>
      </c>
    </row>
    <row r="125" ht="12.75" customHeight="1">
      <c r="A125" s="55" t="s">
        <v>52</v>
      </c>
      <c r="B125" s="5"/>
      <c r="C125" s="5"/>
      <c r="D125" s="5"/>
      <c r="E125" s="6"/>
      <c r="F125" s="56">
        <v>2.15</v>
      </c>
      <c r="G125" s="59">
        <v>1500.0</v>
      </c>
      <c r="H125" s="56">
        <v>1.0</v>
      </c>
      <c r="I125" s="58">
        <f t="shared" si="1"/>
        <v>0.0014</v>
      </c>
    </row>
    <row r="126" ht="12.75" customHeight="1">
      <c r="A126" s="55" t="s">
        <v>53</v>
      </c>
      <c r="B126" s="5"/>
      <c r="C126" s="5"/>
      <c r="D126" s="5"/>
      <c r="E126" s="6"/>
      <c r="F126" s="67">
        <v>0.0</v>
      </c>
      <c r="G126" s="59">
        <v>1200.0</v>
      </c>
      <c r="H126" s="56">
        <v>1.0</v>
      </c>
      <c r="I126" s="58">
        <f t="shared" si="1"/>
        <v>0</v>
      </c>
    </row>
    <row r="127" ht="12.75" customHeight="1">
      <c r="A127" s="55" t="s">
        <v>54</v>
      </c>
      <c r="B127" s="5"/>
      <c r="C127" s="5"/>
      <c r="D127" s="5"/>
      <c r="E127" s="6"/>
      <c r="F127" s="56">
        <v>64.2</v>
      </c>
      <c r="G127" s="59">
        <v>1000.0</v>
      </c>
      <c r="H127" s="56">
        <v>1.0</v>
      </c>
      <c r="I127" s="58">
        <f t="shared" si="1"/>
        <v>0.0642</v>
      </c>
    </row>
    <row r="128" ht="12.75" customHeight="1">
      <c r="A128" s="55" t="s">
        <v>55</v>
      </c>
      <c r="B128" s="5"/>
      <c r="C128" s="5"/>
      <c r="D128" s="5"/>
      <c r="E128" s="6"/>
      <c r="F128" s="56">
        <v>68.94</v>
      </c>
      <c r="G128" s="59">
        <v>200.0</v>
      </c>
      <c r="H128" s="56">
        <v>1.0</v>
      </c>
      <c r="I128" s="58">
        <f t="shared" si="1"/>
        <v>0.3447</v>
      </c>
    </row>
    <row r="129" ht="12.75" customHeight="1">
      <c r="A129" s="55" t="s">
        <v>56</v>
      </c>
      <c r="B129" s="5"/>
      <c r="C129" s="5"/>
      <c r="D129" s="5"/>
      <c r="E129" s="6"/>
      <c r="F129" s="56">
        <v>52.76</v>
      </c>
      <c r="G129" s="59">
        <v>6000.0</v>
      </c>
      <c r="H129" s="56">
        <v>1.0</v>
      </c>
      <c r="I129" s="58">
        <f t="shared" si="1"/>
        <v>0.0088</v>
      </c>
    </row>
    <row r="130" ht="12.75" customHeight="1">
      <c r="A130" s="55" t="s">
        <v>57</v>
      </c>
      <c r="B130" s="5"/>
      <c r="C130" s="5"/>
      <c r="D130" s="5"/>
      <c r="E130" s="6"/>
      <c r="F130" s="56">
        <v>0.0</v>
      </c>
      <c r="G130" s="59">
        <v>1800.0</v>
      </c>
      <c r="H130" s="56">
        <v>1.0</v>
      </c>
      <c r="I130" s="58">
        <f t="shared" si="1"/>
        <v>0</v>
      </c>
    </row>
    <row r="131" ht="12.75" customHeight="1">
      <c r="A131" s="55" t="s">
        <v>58</v>
      </c>
      <c r="B131" s="5"/>
      <c r="C131" s="5"/>
      <c r="D131" s="5"/>
      <c r="E131" s="6"/>
      <c r="F131" s="56">
        <v>75.67</v>
      </c>
      <c r="G131" s="59">
        <v>100000.0</v>
      </c>
      <c r="H131" s="56">
        <v>1.0</v>
      </c>
      <c r="I131" s="58">
        <f t="shared" si="1"/>
        <v>0.0008</v>
      </c>
    </row>
    <row r="132" ht="12.75" customHeight="1">
      <c r="A132" s="61" t="s">
        <v>59</v>
      </c>
      <c r="B132" s="5"/>
      <c r="C132" s="5"/>
      <c r="D132" s="5"/>
      <c r="E132" s="6"/>
      <c r="F132" s="56">
        <v>97.04</v>
      </c>
      <c r="G132" s="59">
        <v>130.0</v>
      </c>
      <c r="H132" s="62">
        <f>G89</f>
        <v>0.0006520286241</v>
      </c>
      <c r="I132" s="58">
        <f t="shared" si="1"/>
        <v>0.0005</v>
      </c>
    </row>
    <row r="133" ht="12.75" customHeight="1">
      <c r="A133" s="61" t="s">
        <v>60</v>
      </c>
      <c r="B133" s="5"/>
      <c r="C133" s="5"/>
      <c r="D133" s="5"/>
      <c r="E133" s="6"/>
      <c r="F133" s="56">
        <v>97.04</v>
      </c>
      <c r="G133" s="59">
        <v>300.0</v>
      </c>
      <c r="H133" s="62">
        <f>G96</f>
        <v>0.0002825457371</v>
      </c>
      <c r="I133" s="58">
        <f t="shared" si="1"/>
        <v>0.0001</v>
      </c>
    </row>
    <row r="134" ht="12.75" customHeight="1">
      <c r="A134" s="61" t="s">
        <v>61</v>
      </c>
      <c r="B134" s="5"/>
      <c r="C134" s="5"/>
      <c r="D134" s="5"/>
      <c r="E134" s="6"/>
      <c r="F134" s="56">
        <v>0.0</v>
      </c>
      <c r="G134" s="59">
        <v>130.0</v>
      </c>
      <c r="H134" s="62">
        <f>G103</f>
        <v>0.0001086675994</v>
      </c>
      <c r="I134" s="58">
        <f t="shared" si="1"/>
        <v>0</v>
      </c>
    </row>
    <row r="135" ht="12.75" customHeight="1">
      <c r="A135" s="61" t="s">
        <v>62</v>
      </c>
      <c r="B135" s="5"/>
      <c r="C135" s="5"/>
      <c r="D135" s="5"/>
      <c r="E135" s="6"/>
      <c r="F135" s="56">
        <v>10.97</v>
      </c>
      <c r="G135" s="59">
        <v>380.0</v>
      </c>
      <c r="H135" s="62">
        <f>G110</f>
        <v>0.00003717575769</v>
      </c>
      <c r="I135" s="58">
        <f t="shared" si="1"/>
        <v>0</v>
      </c>
    </row>
    <row r="136" ht="12.75" customHeight="1">
      <c r="A136" s="61" t="s">
        <v>63</v>
      </c>
      <c r="B136" s="5"/>
      <c r="C136" s="5"/>
      <c r="D136" s="5"/>
      <c r="E136" s="6"/>
      <c r="F136" s="56">
        <v>0.0</v>
      </c>
      <c r="G136" s="59">
        <v>360.0</v>
      </c>
      <c r="H136" s="56">
        <v>1.0</v>
      </c>
      <c r="I136" s="58">
        <f t="shared" si="1"/>
        <v>0</v>
      </c>
    </row>
    <row r="137" ht="12.75" customHeight="1">
      <c r="A137" s="55" t="s">
        <v>64</v>
      </c>
      <c r="B137" s="5"/>
      <c r="C137" s="5"/>
      <c r="D137" s="5"/>
      <c r="E137" s="5"/>
      <c r="F137" s="5"/>
      <c r="G137" s="5"/>
      <c r="H137" s="6"/>
      <c r="I137" s="63">
        <f>SUM(I123:I136)</f>
        <v>1.1117</v>
      </c>
    </row>
    <row r="138" ht="15.75" customHeight="1">
      <c r="A138" s="69"/>
      <c r="B138" s="69"/>
      <c r="C138" s="69"/>
      <c r="D138" s="69"/>
      <c r="E138" s="69"/>
      <c r="F138" s="69"/>
      <c r="G138" s="69"/>
      <c r="H138" s="69"/>
      <c r="I138" s="70">
        <v>2.0</v>
      </c>
    </row>
    <row r="139" ht="24.0" customHeight="1">
      <c r="A139" s="69" t="s">
        <v>119</v>
      </c>
    </row>
    <row r="140" ht="14.25" customHeight="1">
      <c r="A140" s="69"/>
      <c r="B140" s="69"/>
      <c r="C140" s="69"/>
      <c r="D140" s="69"/>
      <c r="E140" s="69"/>
      <c r="F140" s="69"/>
      <c r="G140" s="69"/>
      <c r="H140" s="69"/>
      <c r="I140" s="69"/>
    </row>
    <row r="141" ht="12.75" customHeight="1">
      <c r="A141" s="65" t="s">
        <v>94</v>
      </c>
    </row>
    <row r="142" ht="12.75" customHeight="1">
      <c r="A142" s="3" t="s">
        <v>66</v>
      </c>
    </row>
    <row r="143" ht="12.75" customHeight="1">
      <c r="A143" s="3" t="s">
        <v>67</v>
      </c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171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2:E62"/>
    <mergeCell ref="D63:E63"/>
    <mergeCell ref="F63:G64"/>
    <mergeCell ref="H63:J64"/>
    <mergeCell ref="H65:J65"/>
    <mergeCell ref="D53:E53"/>
    <mergeCell ref="A54:G54"/>
    <mergeCell ref="H54:J54"/>
    <mergeCell ref="A62:C62"/>
    <mergeCell ref="F62:G62"/>
    <mergeCell ref="H62:J62"/>
    <mergeCell ref="A63:C64"/>
    <mergeCell ref="F70:G70"/>
    <mergeCell ref="F71:G72"/>
    <mergeCell ref="F79:G79"/>
    <mergeCell ref="H79:J79"/>
    <mergeCell ref="F80:G81"/>
    <mergeCell ref="H80:J81"/>
    <mergeCell ref="H82:J82"/>
    <mergeCell ref="A73:G73"/>
    <mergeCell ref="H73:J73"/>
    <mergeCell ref="D64:E64"/>
    <mergeCell ref="A65:G65"/>
    <mergeCell ref="A70:C70"/>
    <mergeCell ref="D70:E70"/>
    <mergeCell ref="H70:J70"/>
    <mergeCell ref="A71:C72"/>
    <mergeCell ref="H71:J72"/>
    <mergeCell ref="H89:H90"/>
    <mergeCell ref="I89:I90"/>
    <mergeCell ref="C90:D90"/>
    <mergeCell ref="A91:H91"/>
    <mergeCell ref="F115:G115"/>
    <mergeCell ref="F116:G117"/>
    <mergeCell ref="D116:E116"/>
    <mergeCell ref="D117:E117"/>
    <mergeCell ref="C111:D111"/>
    <mergeCell ref="A112:H112"/>
    <mergeCell ref="A115:C115"/>
    <mergeCell ref="D115:E115"/>
    <mergeCell ref="H115:J115"/>
    <mergeCell ref="A116:C117"/>
    <mergeCell ref="H116:J117"/>
    <mergeCell ref="A118:G118"/>
    <mergeCell ref="H118:J118"/>
    <mergeCell ref="A120:I120"/>
    <mergeCell ref="A122:E122"/>
    <mergeCell ref="A123:E123"/>
    <mergeCell ref="A124:E124"/>
    <mergeCell ref="A125:E125"/>
    <mergeCell ref="A133:E133"/>
    <mergeCell ref="A134:E134"/>
    <mergeCell ref="A135:E135"/>
    <mergeCell ref="A136:E136"/>
    <mergeCell ref="A137:H137"/>
    <mergeCell ref="A139:I139"/>
    <mergeCell ref="A141:I141"/>
    <mergeCell ref="A126:E126"/>
    <mergeCell ref="A127:E127"/>
    <mergeCell ref="A128:E128"/>
    <mergeCell ref="A129:E129"/>
    <mergeCell ref="A130:E130"/>
    <mergeCell ref="A131:E131"/>
    <mergeCell ref="A132:E132"/>
    <mergeCell ref="D71:E71"/>
    <mergeCell ref="D72:E72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240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241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242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243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244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245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246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247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248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249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33.0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28"/>
      <c r="B114" s="28"/>
      <c r="C114" s="28"/>
      <c r="D114" s="28"/>
      <c r="E114" s="28"/>
      <c r="F114" s="28"/>
      <c r="G114" s="28"/>
      <c r="H114" s="29"/>
      <c r="I114" s="29"/>
      <c r="J114" s="29"/>
    </row>
    <row r="115" ht="12.75" customHeight="1">
      <c r="A115" s="3" t="s">
        <v>42</v>
      </c>
    </row>
    <row r="116" ht="12.75" customHeight="1"/>
    <row r="117" ht="12.75" customHeight="1">
      <c r="A117" s="4" t="s">
        <v>5</v>
      </c>
      <c r="B117" s="5"/>
      <c r="C117" s="6"/>
      <c r="D117" s="7" t="s">
        <v>250</v>
      </c>
      <c r="E117" s="6"/>
      <c r="F117" s="7" t="s">
        <v>7</v>
      </c>
      <c r="G117" s="6"/>
      <c r="H117" s="7" t="s">
        <v>8</v>
      </c>
      <c r="I117" s="5"/>
      <c r="J117" s="6"/>
    </row>
    <row r="118" ht="12.75" customHeight="1">
      <c r="A118" s="8" t="s">
        <v>9</v>
      </c>
      <c r="B118" s="9"/>
      <c r="C118" s="10"/>
      <c r="D118" s="11">
        <v>1.0</v>
      </c>
      <c r="E118" s="12"/>
      <c r="F118" s="26">
        <f>H103</f>
        <v>4260.58</v>
      </c>
      <c r="G118" s="10"/>
      <c r="H118" s="14">
        <f>(D118/D119)*F118</f>
        <v>11.83494444</v>
      </c>
      <c r="I118" s="9"/>
      <c r="J118" s="10"/>
    </row>
    <row r="119" ht="12.75" customHeight="1">
      <c r="A119" s="15"/>
      <c r="B119" s="16"/>
      <c r="C119" s="17"/>
      <c r="D119" s="18">
        <f>G138</f>
        <v>360</v>
      </c>
      <c r="E119" s="19"/>
      <c r="F119" s="15"/>
      <c r="G119" s="17"/>
      <c r="H119" s="15"/>
      <c r="I119" s="16"/>
      <c r="J119" s="17"/>
    </row>
    <row r="120" ht="12.75" customHeight="1">
      <c r="A120" s="24" t="s">
        <v>11</v>
      </c>
      <c r="B120" s="5"/>
      <c r="C120" s="5"/>
      <c r="D120" s="5"/>
      <c r="E120" s="5"/>
      <c r="F120" s="5"/>
      <c r="G120" s="6"/>
      <c r="H120" s="25">
        <f>SUM(H118:J119)</f>
        <v>11.83494444</v>
      </c>
      <c r="I120" s="5"/>
      <c r="J120" s="6"/>
    </row>
    <row r="121" ht="12.75" customHeight="1"/>
    <row r="122" ht="12.75" customHeight="1">
      <c r="A122" s="51" t="s">
        <v>44</v>
      </c>
    </row>
    <row r="123" ht="12.75" customHeight="1">
      <c r="A123" s="52"/>
      <c r="B123" s="52"/>
      <c r="C123" s="52"/>
      <c r="D123" s="52"/>
      <c r="E123" s="52"/>
      <c r="F123" s="52"/>
      <c r="G123" s="52"/>
      <c r="H123" s="52"/>
      <c r="I123" s="52"/>
    </row>
    <row r="124" ht="14.25" customHeight="1">
      <c r="A124" s="30" t="s">
        <v>45</v>
      </c>
      <c r="B124" s="5"/>
      <c r="C124" s="5"/>
      <c r="D124" s="5"/>
      <c r="E124" s="6"/>
      <c r="F124" s="53" t="s">
        <v>251</v>
      </c>
      <c r="G124" s="53" t="s">
        <v>47</v>
      </c>
      <c r="H124" s="53" t="s">
        <v>48</v>
      </c>
      <c r="I124" s="53" t="s">
        <v>49</v>
      </c>
      <c r="J124" s="54"/>
    </row>
    <row r="125" ht="12.75" customHeight="1">
      <c r="A125" s="55" t="s">
        <v>50</v>
      </c>
      <c r="B125" s="5"/>
      <c r="C125" s="5"/>
      <c r="D125" s="5"/>
      <c r="E125" s="6"/>
      <c r="F125" s="56">
        <v>231.6</v>
      </c>
      <c r="G125" s="59">
        <v>800.0</v>
      </c>
      <c r="H125" s="56">
        <v>1.0</v>
      </c>
      <c r="I125" s="58">
        <f t="shared" ref="I125:I138" si="1">ROUND((F125/G125*H125),4)</f>
        <v>0.2895</v>
      </c>
    </row>
    <row r="126" ht="12.75" customHeight="1">
      <c r="A126" s="55" t="s">
        <v>51</v>
      </c>
      <c r="B126" s="5"/>
      <c r="C126" s="5"/>
      <c r="D126" s="5"/>
      <c r="E126" s="6"/>
      <c r="F126" s="56">
        <v>0.0</v>
      </c>
      <c r="G126" s="59">
        <v>360.0</v>
      </c>
      <c r="H126" s="56">
        <v>1.0</v>
      </c>
      <c r="I126" s="58">
        <f t="shared" si="1"/>
        <v>0</v>
      </c>
    </row>
    <row r="127" ht="12.75" customHeight="1">
      <c r="A127" s="55" t="s">
        <v>52</v>
      </c>
      <c r="B127" s="5"/>
      <c r="C127" s="5"/>
      <c r="D127" s="5"/>
      <c r="E127" s="6"/>
      <c r="F127" s="56">
        <v>16.81</v>
      </c>
      <c r="G127" s="59">
        <v>1500.0</v>
      </c>
      <c r="H127" s="56">
        <v>1.0</v>
      </c>
      <c r="I127" s="58">
        <f t="shared" si="1"/>
        <v>0.0112</v>
      </c>
    </row>
    <row r="128" ht="12.75" customHeight="1">
      <c r="A128" s="55" t="s">
        <v>53</v>
      </c>
      <c r="B128" s="5"/>
      <c r="C128" s="5"/>
      <c r="D128" s="5"/>
      <c r="E128" s="6"/>
      <c r="F128" s="67">
        <v>0.0</v>
      </c>
      <c r="G128" s="59">
        <v>1200.0</v>
      </c>
      <c r="H128" s="56">
        <v>1.0</v>
      </c>
      <c r="I128" s="58">
        <f t="shared" si="1"/>
        <v>0</v>
      </c>
    </row>
    <row r="129" ht="12.75" customHeight="1">
      <c r="A129" s="55" t="s">
        <v>54</v>
      </c>
      <c r="B129" s="5"/>
      <c r="C129" s="5"/>
      <c r="D129" s="5"/>
      <c r="E129" s="6"/>
      <c r="F129" s="56">
        <v>184.9</v>
      </c>
      <c r="G129" s="59">
        <v>1000.0</v>
      </c>
      <c r="H129" s="56">
        <v>1.0</v>
      </c>
      <c r="I129" s="58">
        <f t="shared" si="1"/>
        <v>0.1849</v>
      </c>
    </row>
    <row r="130" ht="12.75" customHeight="1">
      <c r="A130" s="55" t="s">
        <v>55</v>
      </c>
      <c r="B130" s="5"/>
      <c r="C130" s="5"/>
      <c r="D130" s="5"/>
      <c r="E130" s="6"/>
      <c r="F130" s="56">
        <v>29.22</v>
      </c>
      <c r="G130" s="59">
        <v>200.0</v>
      </c>
      <c r="H130" s="56">
        <v>1.0</v>
      </c>
      <c r="I130" s="58">
        <f t="shared" si="1"/>
        <v>0.1461</v>
      </c>
    </row>
    <row r="131" ht="12.75" customHeight="1">
      <c r="A131" s="55" t="s">
        <v>56</v>
      </c>
      <c r="B131" s="5"/>
      <c r="C131" s="5"/>
      <c r="D131" s="5"/>
      <c r="E131" s="6"/>
      <c r="F131" s="56">
        <v>335.64</v>
      </c>
      <c r="G131" s="59">
        <v>6000.0</v>
      </c>
      <c r="H131" s="56">
        <v>1.0</v>
      </c>
      <c r="I131" s="58">
        <f t="shared" si="1"/>
        <v>0.0559</v>
      </c>
    </row>
    <row r="132" ht="12.75" customHeight="1">
      <c r="A132" s="55" t="s">
        <v>57</v>
      </c>
      <c r="B132" s="5"/>
      <c r="C132" s="5"/>
      <c r="D132" s="5"/>
      <c r="E132" s="6"/>
      <c r="F132" s="56">
        <v>0.0</v>
      </c>
      <c r="G132" s="59">
        <v>1800.0</v>
      </c>
      <c r="H132" s="56">
        <v>1.0</v>
      </c>
      <c r="I132" s="58">
        <f t="shared" si="1"/>
        <v>0</v>
      </c>
    </row>
    <row r="133" ht="12.75" customHeight="1">
      <c r="A133" s="55" t="s">
        <v>58</v>
      </c>
      <c r="B133" s="5"/>
      <c r="C133" s="5"/>
      <c r="D133" s="5"/>
      <c r="E133" s="6"/>
      <c r="F133" s="56">
        <v>301.95</v>
      </c>
      <c r="G133" s="59">
        <v>100000.0</v>
      </c>
      <c r="H133" s="56">
        <v>1.0</v>
      </c>
      <c r="I133" s="58">
        <f t="shared" si="1"/>
        <v>0.003</v>
      </c>
    </row>
    <row r="134" ht="12.75" customHeight="1">
      <c r="A134" s="61" t="s">
        <v>59</v>
      </c>
      <c r="B134" s="5"/>
      <c r="C134" s="5"/>
      <c r="D134" s="5"/>
      <c r="E134" s="6"/>
      <c r="F134" s="56">
        <v>47.98</v>
      </c>
      <c r="G134" s="59">
        <v>130.0</v>
      </c>
      <c r="H134" s="62">
        <f>G89</f>
        <v>0.0006520286241</v>
      </c>
      <c r="I134" s="58">
        <f t="shared" si="1"/>
        <v>0.0002</v>
      </c>
    </row>
    <row r="135" ht="12.75" customHeight="1">
      <c r="A135" s="61" t="s">
        <v>60</v>
      </c>
      <c r="B135" s="5"/>
      <c r="C135" s="5"/>
      <c r="D135" s="5"/>
      <c r="E135" s="6"/>
      <c r="F135" s="56">
        <v>47.98</v>
      </c>
      <c r="G135" s="59">
        <v>300.0</v>
      </c>
      <c r="H135" s="62">
        <f>G96</f>
        <v>0.0002825457371</v>
      </c>
      <c r="I135" s="58">
        <f t="shared" si="1"/>
        <v>0</v>
      </c>
    </row>
    <row r="136" ht="12.75" customHeight="1">
      <c r="A136" s="61" t="s">
        <v>61</v>
      </c>
      <c r="B136" s="5"/>
      <c r="C136" s="5"/>
      <c r="D136" s="5"/>
      <c r="E136" s="6"/>
      <c r="F136" s="56">
        <v>0.0</v>
      </c>
      <c r="G136" s="59">
        <v>130.0</v>
      </c>
      <c r="H136" s="62">
        <f>G103</f>
        <v>0.0001086675994</v>
      </c>
      <c r="I136" s="58">
        <f t="shared" si="1"/>
        <v>0</v>
      </c>
    </row>
    <row r="137" ht="12.75" customHeight="1">
      <c r="A137" s="61" t="s">
        <v>62</v>
      </c>
      <c r="B137" s="5"/>
      <c r="C137" s="5"/>
      <c r="D137" s="5"/>
      <c r="E137" s="6"/>
      <c r="F137" s="56">
        <v>0.0</v>
      </c>
      <c r="G137" s="59">
        <v>380.0</v>
      </c>
      <c r="H137" s="62">
        <f>G110</f>
        <v>0.00003717575769</v>
      </c>
      <c r="I137" s="58">
        <f t="shared" si="1"/>
        <v>0</v>
      </c>
    </row>
    <row r="138" ht="12.75" customHeight="1">
      <c r="A138" s="61" t="s">
        <v>63</v>
      </c>
      <c r="B138" s="5"/>
      <c r="C138" s="5"/>
      <c r="D138" s="5"/>
      <c r="E138" s="6"/>
      <c r="F138" s="56">
        <v>0.0</v>
      </c>
      <c r="G138" s="59">
        <v>360.0</v>
      </c>
      <c r="H138" s="56">
        <v>1.0</v>
      </c>
      <c r="I138" s="58">
        <f t="shared" si="1"/>
        <v>0</v>
      </c>
    </row>
    <row r="139" ht="12.75" customHeight="1">
      <c r="A139" s="55" t="s">
        <v>64</v>
      </c>
      <c r="B139" s="5"/>
      <c r="C139" s="5"/>
      <c r="D139" s="5"/>
      <c r="E139" s="5"/>
      <c r="F139" s="5"/>
      <c r="G139" s="5"/>
      <c r="H139" s="6"/>
      <c r="I139" s="63">
        <f>SUM(I125:I138)</f>
        <v>0.6908</v>
      </c>
    </row>
    <row r="140" ht="12.75" customHeight="1">
      <c r="I140" s="64">
        <v>1.0</v>
      </c>
    </row>
    <row r="141" ht="12.75" customHeight="1">
      <c r="A141" s="65" t="s">
        <v>94</v>
      </c>
    </row>
    <row r="142" ht="12.75" customHeight="1">
      <c r="A142" s="3" t="s">
        <v>66</v>
      </c>
    </row>
    <row r="143" ht="12.75" customHeight="1">
      <c r="A143" s="3" t="s">
        <v>67</v>
      </c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7:G117"/>
    <mergeCell ref="F118:G119"/>
    <mergeCell ref="D118:E118"/>
    <mergeCell ref="D119:E119"/>
    <mergeCell ref="C111:D111"/>
    <mergeCell ref="A112:H112"/>
    <mergeCell ref="A117:C117"/>
    <mergeCell ref="D117:E117"/>
    <mergeCell ref="H117:J117"/>
    <mergeCell ref="A118:C119"/>
    <mergeCell ref="H118:J119"/>
    <mergeCell ref="A120:G120"/>
    <mergeCell ref="H120:J120"/>
    <mergeCell ref="A122:I122"/>
    <mergeCell ref="A124:E124"/>
    <mergeCell ref="A125:E125"/>
    <mergeCell ref="A126:E126"/>
    <mergeCell ref="A127:E127"/>
    <mergeCell ref="A135:E135"/>
    <mergeCell ref="A136:E136"/>
    <mergeCell ref="A137:E137"/>
    <mergeCell ref="A138:E138"/>
    <mergeCell ref="A139:H139"/>
    <mergeCell ref="A141:I141"/>
    <mergeCell ref="A128:E128"/>
    <mergeCell ref="A129:E129"/>
    <mergeCell ref="A130:E130"/>
    <mergeCell ref="A131:E131"/>
    <mergeCell ref="A132:E132"/>
    <mergeCell ref="A133:E133"/>
    <mergeCell ref="A134:E134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69</v>
      </c>
    </row>
    <row r="3" ht="12.75" customHeight="1"/>
    <row r="4" ht="12.75" customHeight="1">
      <c r="A4" s="3" t="s">
        <v>2</v>
      </c>
    </row>
    <row r="5" ht="12.75" customHeight="1"/>
    <row r="6" ht="12.75" customHeight="1">
      <c r="A6" s="3" t="s">
        <v>3</v>
      </c>
    </row>
    <row r="7" ht="12.75" customHeight="1"/>
    <row r="8" ht="12.75" customHeight="1">
      <c r="A8" s="3" t="s">
        <v>4</v>
      </c>
    </row>
    <row r="9" ht="12.75" customHeight="1"/>
    <row r="10" ht="12.75" customHeight="1">
      <c r="A10" s="4" t="s">
        <v>5</v>
      </c>
      <c r="B10" s="5"/>
      <c r="C10" s="6"/>
      <c r="D10" s="7" t="s">
        <v>70</v>
      </c>
      <c r="E10" s="6"/>
      <c r="F10" s="7" t="s">
        <v>7</v>
      </c>
      <c r="G10" s="6"/>
      <c r="H10" s="7" t="s">
        <v>8</v>
      </c>
      <c r="I10" s="5"/>
      <c r="J10" s="6"/>
    </row>
    <row r="11" ht="12.75" customHeight="1">
      <c r="A11" s="8" t="s">
        <v>9</v>
      </c>
      <c r="B11" s="9"/>
      <c r="C11" s="10"/>
      <c r="D11" s="11">
        <v>1.0</v>
      </c>
      <c r="E11" s="12"/>
      <c r="F11" s="13">
        <v>4655.37</v>
      </c>
      <c r="G11" s="10"/>
      <c r="H11" s="14">
        <f>(D11/D12)*F11</f>
        <v>5.8192125</v>
      </c>
      <c r="I11" s="9"/>
      <c r="J11" s="10"/>
    </row>
    <row r="12" ht="12.75" customHeight="1">
      <c r="A12" s="15"/>
      <c r="B12" s="16"/>
      <c r="C12" s="17"/>
      <c r="D12" s="18">
        <v>800.0</v>
      </c>
      <c r="E12" s="19"/>
      <c r="F12" s="15"/>
      <c r="G12" s="17"/>
      <c r="H12" s="15"/>
      <c r="I12" s="16"/>
      <c r="J12" s="17"/>
      <c r="L12" s="20"/>
    </row>
    <row r="13" ht="12.75" customHeight="1">
      <c r="A13" s="8" t="s">
        <v>10</v>
      </c>
      <c r="B13" s="9"/>
      <c r="C13" s="10"/>
      <c r="D13" s="11">
        <v>1.0</v>
      </c>
      <c r="E13" s="12"/>
      <c r="F13" s="13">
        <v>3915.38</v>
      </c>
      <c r="G13" s="10"/>
      <c r="H13" s="14">
        <f>(D13/(D14*E14))*F13</f>
        <v>0.2575907895</v>
      </c>
      <c r="I13" s="9"/>
      <c r="J13" s="10"/>
      <c r="L13" s="21"/>
    </row>
    <row r="14" ht="12.75" customHeight="1">
      <c r="A14" s="15"/>
      <c r="B14" s="16"/>
      <c r="C14" s="17"/>
      <c r="D14" s="66">
        <v>19.0</v>
      </c>
      <c r="E14" s="23">
        <f>D12</f>
        <v>800</v>
      </c>
      <c r="F14" s="15"/>
      <c r="G14" s="17"/>
      <c r="H14" s="15"/>
      <c r="I14" s="16"/>
      <c r="J14" s="17"/>
      <c r="L14" s="21"/>
    </row>
    <row r="15" ht="12.75" customHeight="1">
      <c r="A15" s="24" t="s">
        <v>11</v>
      </c>
      <c r="B15" s="5"/>
      <c r="C15" s="5"/>
      <c r="D15" s="5"/>
      <c r="E15" s="5"/>
      <c r="F15" s="5"/>
      <c r="G15" s="6"/>
      <c r="H15" s="25">
        <f>SUM(H11:J14)</f>
        <v>6.076803289</v>
      </c>
      <c r="I15" s="5"/>
      <c r="J15" s="6"/>
      <c r="L15" s="20"/>
    </row>
    <row r="16" ht="12.75" customHeight="1"/>
    <row r="17" ht="12.75" customHeight="1"/>
    <row r="18" ht="12.75" customHeight="1">
      <c r="A18" s="3" t="s">
        <v>12</v>
      </c>
    </row>
    <row r="19" ht="12.75" customHeight="1"/>
    <row r="20" ht="12.75" customHeight="1">
      <c r="A20" s="4" t="s">
        <v>5</v>
      </c>
      <c r="B20" s="5"/>
      <c r="C20" s="6"/>
      <c r="D20" s="7" t="s">
        <v>71</v>
      </c>
      <c r="E20" s="6"/>
      <c r="F20" s="7" t="s">
        <v>7</v>
      </c>
      <c r="G20" s="6"/>
      <c r="H20" s="7" t="s">
        <v>8</v>
      </c>
      <c r="I20" s="5"/>
      <c r="J20" s="6"/>
    </row>
    <row r="21" ht="12.75" customHeight="1">
      <c r="A21" s="8" t="s">
        <v>9</v>
      </c>
      <c r="B21" s="9"/>
      <c r="C21" s="10"/>
      <c r="D21" s="11">
        <v>1.0</v>
      </c>
      <c r="E21" s="12"/>
      <c r="F21" s="26">
        <f>F11</f>
        <v>4655.37</v>
      </c>
      <c r="G21" s="10"/>
      <c r="H21" s="14">
        <f>(D21/D22)*F21</f>
        <v>12.93158333</v>
      </c>
      <c r="I21" s="9"/>
      <c r="J21" s="10"/>
    </row>
    <row r="22" ht="12.75" customHeight="1">
      <c r="A22" s="15"/>
      <c r="B22" s="16"/>
      <c r="C22" s="17"/>
      <c r="D22" s="18">
        <v>360.0</v>
      </c>
      <c r="E22" s="19"/>
      <c r="F22" s="15"/>
      <c r="G22" s="17"/>
      <c r="H22" s="15"/>
      <c r="I22" s="16"/>
      <c r="J22" s="17"/>
      <c r="L22" s="20"/>
    </row>
    <row r="23" ht="12.75" customHeight="1">
      <c r="A23" s="8" t="s">
        <v>10</v>
      </c>
      <c r="B23" s="9"/>
      <c r="C23" s="10"/>
      <c r="D23" s="11">
        <f t="shared" ref="D23:D24" si="1">D13</f>
        <v>1</v>
      </c>
      <c r="E23" s="12"/>
      <c r="F23" s="26">
        <f>F13</f>
        <v>3915.38</v>
      </c>
      <c r="G23" s="10"/>
      <c r="H23" s="14">
        <f>(D23/(D24*E24))*F23</f>
        <v>0.5724239766</v>
      </c>
      <c r="I23" s="9"/>
      <c r="J23" s="10"/>
      <c r="L23" s="21"/>
    </row>
    <row r="24" ht="12.75" customHeight="1">
      <c r="A24" s="15"/>
      <c r="B24" s="16"/>
      <c r="C24" s="17"/>
      <c r="D24" s="27">
        <f t="shared" si="1"/>
        <v>19</v>
      </c>
      <c r="E24" s="23">
        <f>D22</f>
        <v>360</v>
      </c>
      <c r="F24" s="15"/>
      <c r="G24" s="17"/>
      <c r="H24" s="15"/>
      <c r="I24" s="16"/>
      <c r="J24" s="17"/>
      <c r="L24" s="21"/>
    </row>
    <row r="25" ht="12.75" customHeight="1">
      <c r="A25" s="24" t="s">
        <v>11</v>
      </c>
      <c r="B25" s="5"/>
      <c r="C25" s="5"/>
      <c r="D25" s="5"/>
      <c r="E25" s="5"/>
      <c r="F25" s="5"/>
      <c r="G25" s="6"/>
      <c r="H25" s="25">
        <f>SUM(H21:J24)</f>
        <v>13.50400731</v>
      </c>
      <c r="I25" s="5"/>
      <c r="J25" s="6"/>
      <c r="L25" s="20"/>
    </row>
    <row r="26" ht="12.75" customHeight="1"/>
    <row r="27" ht="12.75" customHeight="1"/>
    <row r="28" ht="12.75" customHeight="1">
      <c r="A28" s="3" t="s">
        <v>14</v>
      </c>
    </row>
    <row r="29" ht="12.75" customHeight="1"/>
    <row r="30" ht="12.75" customHeight="1">
      <c r="A30" s="4" t="s">
        <v>5</v>
      </c>
      <c r="B30" s="5"/>
      <c r="C30" s="6"/>
      <c r="D30" s="7" t="s">
        <v>72</v>
      </c>
      <c r="E30" s="6"/>
      <c r="F30" s="7" t="s">
        <v>7</v>
      </c>
      <c r="G30" s="6"/>
      <c r="H30" s="7" t="s">
        <v>8</v>
      </c>
      <c r="I30" s="5"/>
      <c r="J30" s="6"/>
    </row>
    <row r="31" ht="12.75" customHeight="1">
      <c r="A31" s="8" t="s">
        <v>9</v>
      </c>
      <c r="B31" s="9"/>
      <c r="C31" s="10"/>
      <c r="D31" s="11">
        <v>1.0</v>
      </c>
      <c r="E31" s="12"/>
      <c r="F31" s="26">
        <f>F21</f>
        <v>4655.37</v>
      </c>
      <c r="G31" s="10"/>
      <c r="H31" s="14">
        <f>(D31/D32)*F31</f>
        <v>3.10358</v>
      </c>
      <c r="I31" s="9"/>
      <c r="J31" s="10"/>
    </row>
    <row r="32" ht="12.75" customHeight="1">
      <c r="A32" s="15"/>
      <c r="B32" s="16"/>
      <c r="C32" s="17"/>
      <c r="D32" s="18">
        <v>1500.0</v>
      </c>
      <c r="E32" s="19"/>
      <c r="F32" s="15"/>
      <c r="G32" s="17"/>
      <c r="H32" s="15"/>
      <c r="I32" s="16"/>
      <c r="J32" s="17"/>
      <c r="L32" s="20"/>
    </row>
    <row r="33" ht="12.75" customHeight="1">
      <c r="A33" s="8" t="s">
        <v>10</v>
      </c>
      <c r="B33" s="9"/>
      <c r="C33" s="10"/>
      <c r="D33" s="11">
        <f t="shared" ref="D33:D34" si="2">D13</f>
        <v>1</v>
      </c>
      <c r="E33" s="12"/>
      <c r="F33" s="26">
        <f>F23</f>
        <v>3915.38</v>
      </c>
      <c r="G33" s="10"/>
      <c r="H33" s="14">
        <f>(D33/(D34*E34))*F33</f>
        <v>0.1373817544</v>
      </c>
      <c r="I33" s="9"/>
      <c r="J33" s="10"/>
      <c r="L33" s="21"/>
    </row>
    <row r="34" ht="12.75" customHeight="1">
      <c r="A34" s="15"/>
      <c r="B34" s="16"/>
      <c r="C34" s="17"/>
      <c r="D34" s="27">
        <f t="shared" si="2"/>
        <v>19</v>
      </c>
      <c r="E34" s="23">
        <f>D32</f>
        <v>1500</v>
      </c>
      <c r="F34" s="15"/>
      <c r="G34" s="17"/>
      <c r="H34" s="15"/>
      <c r="I34" s="16"/>
      <c r="J34" s="17"/>
      <c r="L34" s="21"/>
    </row>
    <row r="35" ht="12.75" customHeight="1">
      <c r="A35" s="24" t="s">
        <v>11</v>
      </c>
      <c r="B35" s="5"/>
      <c r="C35" s="5"/>
      <c r="D35" s="5"/>
      <c r="E35" s="5"/>
      <c r="F35" s="5"/>
      <c r="G35" s="6"/>
      <c r="H35" s="25">
        <f>SUM(H31:J34)</f>
        <v>3.240961754</v>
      </c>
      <c r="I35" s="5"/>
      <c r="J35" s="6"/>
      <c r="L35" s="20"/>
    </row>
    <row r="36" ht="12.75" customHeight="1">
      <c r="A36" s="28"/>
      <c r="B36" s="28"/>
      <c r="C36" s="28"/>
      <c r="D36" s="28"/>
      <c r="E36" s="28"/>
      <c r="F36" s="28"/>
      <c r="G36" s="28"/>
      <c r="H36" s="29"/>
      <c r="I36" s="29"/>
      <c r="J36" s="29"/>
      <c r="L36" s="20"/>
    </row>
    <row r="37" ht="12.75" customHeight="1">
      <c r="A37" s="28"/>
      <c r="B37" s="28"/>
      <c r="C37" s="28"/>
      <c r="D37" s="28"/>
      <c r="E37" s="28"/>
      <c r="F37" s="28"/>
      <c r="G37" s="28"/>
      <c r="H37" s="29"/>
      <c r="I37" s="29"/>
      <c r="J37" s="29"/>
      <c r="L37" s="20"/>
    </row>
    <row r="38" ht="12.75" customHeight="1">
      <c r="A38" s="28"/>
      <c r="B38" s="28"/>
      <c r="C38" s="28"/>
      <c r="D38" s="28"/>
      <c r="E38" s="28"/>
      <c r="F38" s="28"/>
      <c r="G38" s="28"/>
      <c r="H38" s="29"/>
      <c r="I38" s="29"/>
      <c r="J38" s="29"/>
      <c r="L38" s="20"/>
    </row>
    <row r="39" ht="12.75" customHeight="1"/>
    <row r="40" ht="12.75" customHeight="1"/>
    <row r="41" ht="12.75" customHeight="1">
      <c r="A41" s="3" t="s">
        <v>16</v>
      </c>
    </row>
    <row r="42" ht="12.75" customHeight="1"/>
    <row r="43" ht="12.75" customHeight="1">
      <c r="A43" s="4" t="s">
        <v>5</v>
      </c>
      <c r="B43" s="5"/>
      <c r="C43" s="6"/>
      <c r="D43" s="7" t="s">
        <v>73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F31</f>
        <v>4655.37</v>
      </c>
      <c r="G44" s="10"/>
      <c r="H44" s="14">
        <f>(D44/D45)*F44</f>
        <v>3.879475</v>
      </c>
      <c r="I44" s="9"/>
      <c r="J44" s="10"/>
    </row>
    <row r="45" ht="12.75" customHeight="1">
      <c r="A45" s="15"/>
      <c r="B45" s="16"/>
      <c r="C45" s="17"/>
      <c r="D45" s="18">
        <v>1200.0</v>
      </c>
      <c r="E45" s="19"/>
      <c r="F45" s="15"/>
      <c r="G45" s="17"/>
      <c r="H45" s="15"/>
      <c r="I45" s="16"/>
      <c r="J45" s="17"/>
      <c r="L45" s="20"/>
    </row>
    <row r="46" ht="12.75" customHeight="1">
      <c r="A46" s="8" t="s">
        <v>10</v>
      </c>
      <c r="B46" s="9"/>
      <c r="C46" s="10"/>
      <c r="D46" s="11">
        <f>D13</f>
        <v>1</v>
      </c>
      <c r="E46" s="12"/>
      <c r="F46" s="26">
        <f>F33</f>
        <v>3915.38</v>
      </c>
      <c r="G46" s="10"/>
      <c r="H46" s="14">
        <f>(D46/(D47*E47))*F46</f>
        <v>0.171727193</v>
      </c>
      <c r="I46" s="9"/>
      <c r="J46" s="10"/>
      <c r="L46" s="21"/>
    </row>
    <row r="47" ht="12.75" customHeight="1">
      <c r="A47" s="15"/>
      <c r="B47" s="16"/>
      <c r="C47" s="17"/>
      <c r="D47" s="27">
        <f>D34</f>
        <v>19</v>
      </c>
      <c r="E47" s="23">
        <f>D45</f>
        <v>1200</v>
      </c>
      <c r="F47" s="15"/>
      <c r="G47" s="17"/>
      <c r="H47" s="15"/>
      <c r="I47" s="16"/>
      <c r="J47" s="17"/>
      <c r="L47" s="21"/>
    </row>
    <row r="48" ht="12.75" customHeight="1">
      <c r="A48" s="24" t="s">
        <v>11</v>
      </c>
      <c r="B48" s="5"/>
      <c r="C48" s="5"/>
      <c r="D48" s="5"/>
      <c r="E48" s="5"/>
      <c r="F48" s="5"/>
      <c r="G48" s="6"/>
      <c r="H48" s="25">
        <f>SUM(H44:J47)</f>
        <v>4.051202193</v>
      </c>
      <c r="I48" s="5"/>
      <c r="J48" s="6"/>
      <c r="L48" s="20"/>
    </row>
    <row r="49" ht="12.75" customHeight="1"/>
    <row r="50" ht="12.75" customHeight="1"/>
    <row r="51" ht="12.75" customHeight="1">
      <c r="A51" s="3" t="s">
        <v>18</v>
      </c>
    </row>
    <row r="52" ht="12.75" customHeight="1"/>
    <row r="53" ht="12.75" customHeight="1">
      <c r="A53" s="4" t="s">
        <v>5</v>
      </c>
      <c r="B53" s="5"/>
      <c r="C53" s="6"/>
      <c r="D53" s="7" t="s">
        <v>74</v>
      </c>
      <c r="E53" s="6"/>
      <c r="F53" s="7" t="s">
        <v>7</v>
      </c>
      <c r="G53" s="6"/>
      <c r="H53" s="7" t="s">
        <v>8</v>
      </c>
      <c r="I53" s="5"/>
      <c r="J53" s="6"/>
    </row>
    <row r="54" ht="12.75" customHeight="1">
      <c r="A54" s="8" t="s">
        <v>9</v>
      </c>
      <c r="B54" s="9"/>
      <c r="C54" s="10"/>
      <c r="D54" s="11">
        <v>1.0</v>
      </c>
      <c r="E54" s="12"/>
      <c r="F54" s="26">
        <f>F44</f>
        <v>4655.37</v>
      </c>
      <c r="G54" s="10"/>
      <c r="H54" s="14">
        <f>(D54/D55)*F54</f>
        <v>4.65537</v>
      </c>
      <c r="I54" s="9"/>
      <c r="J54" s="10"/>
    </row>
    <row r="55" ht="12.75" customHeight="1">
      <c r="A55" s="15"/>
      <c r="B55" s="16"/>
      <c r="C55" s="17"/>
      <c r="D55" s="18">
        <v>1000.0</v>
      </c>
      <c r="E55" s="19"/>
      <c r="F55" s="15"/>
      <c r="G55" s="17"/>
      <c r="H55" s="15"/>
      <c r="I55" s="16"/>
      <c r="J55" s="17"/>
      <c r="L55" s="20"/>
    </row>
    <row r="56" ht="12.75" customHeight="1">
      <c r="A56" s="8" t="s">
        <v>10</v>
      </c>
      <c r="B56" s="9"/>
      <c r="C56" s="10"/>
      <c r="D56" s="30">
        <f>D13</f>
        <v>1</v>
      </c>
      <c r="E56" s="6"/>
      <c r="F56" s="26">
        <f>F46</f>
        <v>3915.38</v>
      </c>
      <c r="G56" s="10"/>
      <c r="H56" s="14">
        <f>(D56/(D57*E57))*F56</f>
        <v>0.2060726316</v>
      </c>
      <c r="I56" s="9"/>
      <c r="J56" s="10"/>
      <c r="L56" s="21"/>
    </row>
    <row r="57" ht="12.75" customHeight="1">
      <c r="A57" s="15"/>
      <c r="B57" s="16"/>
      <c r="C57" s="17"/>
      <c r="D57" s="31">
        <f>D47</f>
        <v>19</v>
      </c>
      <c r="E57" s="32">
        <f>D55</f>
        <v>1000</v>
      </c>
      <c r="F57" s="15"/>
      <c r="G57" s="17"/>
      <c r="H57" s="15"/>
      <c r="I57" s="16"/>
      <c r="J57" s="17"/>
      <c r="L57" s="21"/>
    </row>
    <row r="58" ht="12.75" customHeight="1">
      <c r="A58" s="24" t="s">
        <v>11</v>
      </c>
      <c r="B58" s="5"/>
      <c r="C58" s="5"/>
      <c r="D58" s="5"/>
      <c r="E58" s="5"/>
      <c r="F58" s="5"/>
      <c r="G58" s="6"/>
      <c r="H58" s="25">
        <f>SUM(H54:J57)</f>
        <v>4.861442632</v>
      </c>
      <c r="I58" s="5"/>
      <c r="J58" s="6"/>
      <c r="L58" s="20"/>
    </row>
    <row r="59" ht="12.75" customHeight="1">
      <c r="A59" s="28"/>
      <c r="B59" s="28"/>
      <c r="C59" s="28"/>
      <c r="D59" s="28"/>
      <c r="E59" s="28"/>
      <c r="F59" s="28"/>
      <c r="G59" s="28"/>
      <c r="H59" s="29"/>
      <c r="I59" s="29"/>
      <c r="J59" s="29"/>
      <c r="K59" s="21"/>
      <c r="L59" s="2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28"/>
      <c r="B60" s="28"/>
      <c r="C60" s="28"/>
      <c r="D60" s="28"/>
      <c r="E60" s="28"/>
      <c r="F60" s="28"/>
      <c r="G60" s="28"/>
      <c r="H60" s="29"/>
      <c r="I60" s="29"/>
      <c r="J60" s="29"/>
      <c r="K60" s="21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3" t="s">
        <v>20</v>
      </c>
    </row>
    <row r="62" ht="12.75" customHeight="1">
      <c r="A62" s="28"/>
      <c r="B62" s="28"/>
      <c r="C62" s="28"/>
      <c r="D62" s="28"/>
      <c r="E62" s="28"/>
      <c r="F62" s="28"/>
      <c r="G62" s="28"/>
      <c r="H62" s="29"/>
      <c r="I62" s="29"/>
      <c r="J62" s="29"/>
      <c r="K62" s="21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4" t="s">
        <v>5</v>
      </c>
      <c r="B63" s="5"/>
      <c r="C63" s="6"/>
      <c r="D63" s="7" t="s">
        <v>75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F54</f>
        <v>4655.37</v>
      </c>
      <c r="G64" s="10"/>
      <c r="H64" s="14">
        <f>(D64/D65)*F64</f>
        <v>23.27685</v>
      </c>
      <c r="I64" s="9"/>
      <c r="J64" s="10"/>
    </row>
    <row r="65" ht="12.75" customHeight="1">
      <c r="A65" s="15"/>
      <c r="B65" s="16"/>
      <c r="C65" s="17"/>
      <c r="D65" s="18">
        <v>200.0</v>
      </c>
      <c r="E65" s="19"/>
      <c r="F65" s="15"/>
      <c r="G65" s="17"/>
      <c r="H65" s="15"/>
      <c r="I65" s="16"/>
      <c r="J65" s="17"/>
      <c r="L65" s="20"/>
    </row>
    <row r="66" ht="12.75" customHeight="1">
      <c r="A66" s="8" t="s">
        <v>10</v>
      </c>
      <c r="B66" s="9"/>
      <c r="C66" s="10"/>
      <c r="D66" s="11">
        <f>D13</f>
        <v>1</v>
      </c>
      <c r="E66" s="12"/>
      <c r="F66" s="26">
        <f>F56</f>
        <v>3915.38</v>
      </c>
      <c r="G66" s="10"/>
      <c r="H66" s="14">
        <f>(D66/(D67*E67))*F66</f>
        <v>1.030363158</v>
      </c>
      <c r="I66" s="9"/>
      <c r="J66" s="10"/>
      <c r="L66" s="21"/>
    </row>
    <row r="67" ht="12.75" customHeight="1">
      <c r="A67" s="15"/>
      <c r="B67" s="16"/>
      <c r="C67" s="17"/>
      <c r="D67" s="27">
        <f>D57</f>
        <v>19</v>
      </c>
      <c r="E67" s="23">
        <f>D65</f>
        <v>200</v>
      </c>
      <c r="F67" s="15"/>
      <c r="G67" s="17"/>
      <c r="H67" s="15"/>
      <c r="I67" s="16"/>
      <c r="J67" s="17"/>
      <c r="L67" s="21"/>
    </row>
    <row r="68" ht="12.75" customHeight="1">
      <c r="A68" s="24" t="s">
        <v>11</v>
      </c>
      <c r="B68" s="5"/>
      <c r="C68" s="5"/>
      <c r="D68" s="5"/>
      <c r="E68" s="5"/>
      <c r="F68" s="5"/>
      <c r="G68" s="6"/>
      <c r="H68" s="25">
        <f>SUM(H64:J67)</f>
        <v>24.30721316</v>
      </c>
      <c r="I68" s="5"/>
      <c r="J68" s="6"/>
      <c r="L68" s="20"/>
    </row>
    <row r="69" ht="12.75" customHeight="1">
      <c r="A69" s="28"/>
      <c r="B69" s="28"/>
      <c r="C69" s="28"/>
      <c r="D69" s="28"/>
      <c r="E69" s="28"/>
      <c r="F69" s="28"/>
      <c r="G69" s="28"/>
      <c r="H69" s="29"/>
      <c r="I69" s="29"/>
      <c r="J69" s="29"/>
    </row>
    <row r="70" ht="12.75" customHeight="1">
      <c r="A70" s="28"/>
      <c r="B70" s="28"/>
      <c r="C70" s="28"/>
      <c r="D70" s="28"/>
      <c r="E70" s="28"/>
      <c r="F70" s="28"/>
      <c r="G70" s="28"/>
      <c r="H70" s="29"/>
      <c r="I70" s="29"/>
      <c r="J70" s="29"/>
    </row>
    <row r="71" ht="12.75" customHeight="1">
      <c r="A71" s="28"/>
      <c r="B71" s="28"/>
      <c r="C71" s="28"/>
      <c r="D71" s="28"/>
      <c r="E71" s="28"/>
      <c r="F71" s="28"/>
      <c r="G71" s="28"/>
      <c r="H71" s="29"/>
      <c r="I71" s="29"/>
      <c r="J71" s="29"/>
    </row>
    <row r="72" ht="12.75" customHeight="1"/>
    <row r="73" ht="12.75" customHeight="1">
      <c r="A73" s="3" t="s">
        <v>22</v>
      </c>
    </row>
    <row r="74" ht="12.75" customHeight="1"/>
    <row r="75" ht="12.75" customHeight="1">
      <c r="A75" s="3" t="s">
        <v>23</v>
      </c>
    </row>
    <row r="76" ht="12.75" customHeight="1"/>
    <row r="77" ht="12.75" customHeight="1">
      <c r="A77" s="4" t="s">
        <v>5</v>
      </c>
      <c r="B77" s="5"/>
      <c r="C77" s="6"/>
      <c r="D77" s="7" t="s">
        <v>76</v>
      </c>
      <c r="E77" s="6"/>
      <c r="F77" s="7" t="s">
        <v>7</v>
      </c>
      <c r="G77" s="6"/>
      <c r="H77" s="7" t="s">
        <v>8</v>
      </c>
      <c r="I77" s="5"/>
      <c r="J77" s="6"/>
    </row>
    <row r="78" ht="12.75" customHeight="1">
      <c r="A78" s="8" t="s">
        <v>9</v>
      </c>
      <c r="B78" s="9"/>
      <c r="C78" s="10"/>
      <c r="D78" s="11">
        <v>1.0</v>
      </c>
      <c r="E78" s="12"/>
      <c r="F78" s="26">
        <f>F64</f>
        <v>4655.37</v>
      </c>
      <c r="G78" s="10"/>
      <c r="H78" s="14">
        <f>(D78/D79)*F78</f>
        <v>0.775895</v>
      </c>
      <c r="I78" s="9"/>
      <c r="J78" s="10"/>
    </row>
    <row r="79" ht="12.75" customHeight="1">
      <c r="A79" s="15"/>
      <c r="B79" s="16"/>
      <c r="C79" s="17"/>
      <c r="D79" s="18">
        <v>6000.0</v>
      </c>
      <c r="E79" s="19"/>
      <c r="F79" s="15"/>
      <c r="G79" s="17"/>
      <c r="H79" s="15"/>
      <c r="I79" s="16"/>
      <c r="J79" s="17"/>
    </row>
    <row r="80" ht="12.75" customHeight="1">
      <c r="A80" s="8" t="s">
        <v>10</v>
      </c>
      <c r="B80" s="9"/>
      <c r="C80" s="10"/>
      <c r="D80" s="11">
        <f>D13</f>
        <v>1</v>
      </c>
      <c r="E80" s="12"/>
      <c r="F80" s="26">
        <f>F66</f>
        <v>3915.38</v>
      </c>
      <c r="G80" s="10"/>
      <c r="H80" s="14">
        <f>(D80/(D81*E81))*F80</f>
        <v>0.0343454386</v>
      </c>
      <c r="I80" s="9"/>
      <c r="J80" s="10"/>
    </row>
    <row r="81" ht="12.75" customHeight="1">
      <c r="A81" s="15"/>
      <c r="B81" s="16"/>
      <c r="C81" s="17"/>
      <c r="D81" s="27">
        <f>D67</f>
        <v>19</v>
      </c>
      <c r="E81" s="23">
        <f>D79</f>
        <v>6000</v>
      </c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SUM(H78:J81)</f>
        <v>0.8102404386</v>
      </c>
      <c r="I82" s="5"/>
      <c r="J82" s="6"/>
    </row>
    <row r="83" ht="12.75" customHeight="1"/>
    <row r="84" ht="12.75" customHeight="1"/>
    <row r="85" ht="12.75" customHeight="1">
      <c r="A85" s="3" t="s">
        <v>25</v>
      </c>
    </row>
    <row r="86" ht="12.75" customHeight="1"/>
    <row r="87" ht="12.75" customHeight="1">
      <c r="A87" s="4" t="s">
        <v>5</v>
      </c>
      <c r="B87" s="5"/>
      <c r="C87" s="6"/>
      <c r="D87" s="7" t="s">
        <v>77</v>
      </c>
      <c r="E87" s="6"/>
      <c r="F87" s="7" t="s">
        <v>7</v>
      </c>
      <c r="G87" s="6"/>
      <c r="H87" s="7" t="s">
        <v>8</v>
      </c>
      <c r="I87" s="5"/>
      <c r="J87" s="6"/>
    </row>
    <row r="88" ht="12.75" customHeight="1">
      <c r="A88" s="8" t="s">
        <v>9</v>
      </c>
      <c r="B88" s="9"/>
      <c r="C88" s="10"/>
      <c r="D88" s="11">
        <v>1.0</v>
      </c>
      <c r="E88" s="12"/>
      <c r="F88" s="26">
        <f>F78</f>
        <v>4655.37</v>
      </c>
      <c r="G88" s="10"/>
      <c r="H88" s="14">
        <f>(D88/D89)*F88</f>
        <v>2.586316667</v>
      </c>
      <c r="I88" s="9"/>
      <c r="J88" s="10"/>
    </row>
    <row r="89" ht="12.75" customHeight="1">
      <c r="A89" s="15"/>
      <c r="B89" s="16"/>
      <c r="C89" s="17"/>
      <c r="D89" s="18">
        <v>1800.0</v>
      </c>
      <c r="E89" s="19"/>
      <c r="F89" s="15"/>
      <c r="G89" s="17"/>
      <c r="H89" s="15"/>
      <c r="I89" s="16"/>
      <c r="J89" s="17"/>
    </row>
    <row r="90" ht="12.75" customHeight="1">
      <c r="A90" s="8" t="s">
        <v>10</v>
      </c>
      <c r="B90" s="9"/>
      <c r="C90" s="10"/>
      <c r="D90" s="11">
        <f>D13</f>
        <v>1</v>
      </c>
      <c r="E90" s="12"/>
      <c r="F90" s="26">
        <f>F80</f>
        <v>3915.38</v>
      </c>
      <c r="G90" s="10"/>
      <c r="H90" s="14">
        <f>(D90/(D91*E91))*F90</f>
        <v>0.1144847953</v>
      </c>
      <c r="I90" s="9"/>
      <c r="J90" s="10"/>
    </row>
    <row r="91" ht="12.75" customHeight="1">
      <c r="A91" s="15"/>
      <c r="B91" s="16"/>
      <c r="C91" s="17"/>
      <c r="D91" s="27">
        <f>D81</f>
        <v>19</v>
      </c>
      <c r="E91" s="23">
        <f>D89</f>
        <v>1800</v>
      </c>
      <c r="F91" s="15"/>
      <c r="G91" s="17"/>
      <c r="H91" s="15"/>
      <c r="I91" s="16"/>
      <c r="J91" s="17"/>
    </row>
    <row r="92" ht="12.75" customHeight="1">
      <c r="A92" s="24" t="s">
        <v>11</v>
      </c>
      <c r="B92" s="5"/>
      <c r="C92" s="5"/>
      <c r="D92" s="5"/>
      <c r="E92" s="5"/>
      <c r="F92" s="5"/>
      <c r="G92" s="6"/>
      <c r="H92" s="25">
        <f>SUM(H88:J91)</f>
        <v>2.700801462</v>
      </c>
      <c r="I92" s="5"/>
      <c r="J92" s="6"/>
    </row>
    <row r="93" ht="12.75" customHeight="1"/>
    <row r="94" ht="12.75" customHeight="1"/>
    <row r="95" ht="12.75" customHeight="1">
      <c r="A95" s="3" t="s">
        <v>27</v>
      </c>
    </row>
    <row r="96" ht="12.75" customHeight="1"/>
    <row r="97" ht="12.75" customHeight="1">
      <c r="A97" s="4" t="s">
        <v>5</v>
      </c>
      <c r="B97" s="5"/>
      <c r="C97" s="6"/>
      <c r="D97" s="7" t="s">
        <v>78</v>
      </c>
      <c r="E97" s="6"/>
      <c r="F97" s="7" t="s">
        <v>7</v>
      </c>
      <c r="G97" s="6"/>
      <c r="H97" s="7" t="s">
        <v>8</v>
      </c>
      <c r="I97" s="5"/>
      <c r="J97" s="6"/>
    </row>
    <row r="98" ht="12.75" customHeight="1">
      <c r="A98" s="8" t="s">
        <v>9</v>
      </c>
      <c r="B98" s="9"/>
      <c r="C98" s="10"/>
      <c r="D98" s="11">
        <v>1.0</v>
      </c>
      <c r="E98" s="12"/>
      <c r="F98" s="26">
        <f>F64</f>
        <v>4655.37</v>
      </c>
      <c r="G98" s="10"/>
      <c r="H98" s="14">
        <f>(D98/D99)*F98</f>
        <v>0.0465537</v>
      </c>
      <c r="I98" s="9"/>
      <c r="J98" s="10"/>
    </row>
    <row r="99" ht="12.75" customHeight="1">
      <c r="A99" s="15"/>
      <c r="B99" s="16"/>
      <c r="C99" s="17"/>
      <c r="D99" s="18">
        <v>100000.0</v>
      </c>
      <c r="E99" s="19"/>
      <c r="F99" s="15"/>
      <c r="G99" s="17"/>
      <c r="H99" s="15"/>
      <c r="I99" s="16"/>
      <c r="J99" s="17"/>
    </row>
    <row r="100" ht="12.75" customHeight="1">
      <c r="A100" s="8" t="s">
        <v>10</v>
      </c>
      <c r="B100" s="9"/>
      <c r="C100" s="10"/>
      <c r="D100" s="11">
        <f>D13</f>
        <v>1</v>
      </c>
      <c r="E100" s="12"/>
      <c r="F100" s="26">
        <f>F66</f>
        <v>3915.38</v>
      </c>
      <c r="G100" s="10"/>
      <c r="H100" s="14">
        <f>(D100/(D101*E101))*F100</f>
        <v>0.002060726316</v>
      </c>
      <c r="I100" s="9"/>
      <c r="J100" s="10"/>
    </row>
    <row r="101" ht="12.75" customHeight="1">
      <c r="A101" s="15"/>
      <c r="B101" s="16"/>
      <c r="C101" s="17"/>
      <c r="D101" s="27">
        <f>D91</f>
        <v>19</v>
      </c>
      <c r="E101" s="23">
        <f>D99</f>
        <v>100000</v>
      </c>
      <c r="F101" s="15"/>
      <c r="G101" s="17"/>
      <c r="H101" s="15"/>
      <c r="I101" s="16"/>
      <c r="J101" s="17"/>
    </row>
    <row r="102" ht="12.75" customHeight="1">
      <c r="A102" s="24" t="s">
        <v>11</v>
      </c>
      <c r="B102" s="5"/>
      <c r="C102" s="5"/>
      <c r="D102" s="5"/>
      <c r="E102" s="5"/>
      <c r="F102" s="5"/>
      <c r="G102" s="6"/>
      <c r="H102" s="25">
        <f>SUM(H98:J101)</f>
        <v>0.04861442632</v>
      </c>
      <c r="I102" s="5"/>
      <c r="J102" s="6"/>
    </row>
    <row r="103" ht="12.75" customHeight="1">
      <c r="A103" s="28"/>
      <c r="B103" s="28"/>
      <c r="C103" s="28"/>
      <c r="D103" s="28"/>
      <c r="E103" s="28"/>
      <c r="F103" s="28"/>
      <c r="G103" s="28"/>
      <c r="H103" s="29"/>
      <c r="I103" s="29"/>
      <c r="J103" s="29"/>
    </row>
    <row r="104" ht="12.75" customHeight="1">
      <c r="A104" s="28"/>
      <c r="B104" s="28"/>
      <c r="C104" s="28"/>
      <c r="D104" s="28"/>
      <c r="E104" s="28"/>
      <c r="F104" s="28"/>
      <c r="G104" s="28"/>
      <c r="H104" s="29"/>
      <c r="I104" s="29"/>
      <c r="J104" s="29"/>
    </row>
    <row r="105" ht="12.75" customHeight="1">
      <c r="A105" s="28"/>
      <c r="B105" s="28"/>
      <c r="C105" s="28"/>
      <c r="D105" s="28"/>
      <c r="E105" s="28"/>
      <c r="F105" s="28"/>
      <c r="G105" s="28"/>
      <c r="H105" s="29"/>
      <c r="I105" s="29"/>
      <c r="J105" s="29"/>
    </row>
    <row r="106" ht="12.75" customHeight="1">
      <c r="A106" s="28"/>
      <c r="B106" s="28"/>
      <c r="C106" s="28"/>
      <c r="D106" s="28"/>
      <c r="E106" s="28"/>
      <c r="F106" s="28"/>
      <c r="G106" s="28"/>
      <c r="H106" s="29"/>
      <c r="I106" s="29"/>
      <c r="J106" s="29"/>
    </row>
    <row r="107" ht="12.75" customHeight="1">
      <c r="A107" s="3" t="s">
        <v>29</v>
      </c>
    </row>
    <row r="108" ht="12.75" customHeight="1">
      <c r="A108" s="28"/>
      <c r="B108" s="28"/>
      <c r="C108" s="28"/>
      <c r="D108" s="28"/>
      <c r="E108" s="28"/>
      <c r="F108" s="28"/>
      <c r="G108" s="28"/>
      <c r="H108" s="29"/>
      <c r="I108" s="29"/>
      <c r="J108" s="29"/>
    </row>
    <row r="109" ht="12.75" customHeight="1">
      <c r="A109" s="3" t="s">
        <v>30</v>
      </c>
    </row>
    <row r="110" ht="38.25" customHeight="1">
      <c r="A110" s="33" t="s">
        <v>5</v>
      </c>
      <c r="B110" s="6"/>
      <c r="C110" s="34" t="s">
        <v>31</v>
      </c>
      <c r="D110" s="6"/>
      <c r="E110" s="35" t="s">
        <v>32</v>
      </c>
      <c r="F110" s="35" t="s">
        <v>33</v>
      </c>
      <c r="G110" s="35" t="s">
        <v>34</v>
      </c>
      <c r="H110" s="35" t="s">
        <v>35</v>
      </c>
      <c r="I110" s="35" t="s">
        <v>36</v>
      </c>
    </row>
    <row r="111" ht="12.75" customHeight="1">
      <c r="A111" s="8" t="s">
        <v>9</v>
      </c>
      <c r="B111" s="10"/>
      <c r="C111" s="36">
        <v>1.0</v>
      </c>
      <c r="D111" s="12"/>
      <c r="E111" s="37">
        <v>16.0</v>
      </c>
      <c r="F111" s="38">
        <v>1.0</v>
      </c>
      <c r="G111" s="39">
        <f>(C111/C112)*E111*(F111/F112)</f>
        <v>0.0006520286241</v>
      </c>
      <c r="H111" s="40">
        <f>F64</f>
        <v>4655.37</v>
      </c>
      <c r="I111" s="41">
        <f>SUM(G111*H111)</f>
        <v>3.035434496</v>
      </c>
    </row>
    <row r="112" ht="12.75" customHeight="1">
      <c r="A112" s="15"/>
      <c r="B112" s="17"/>
      <c r="C112" s="42">
        <v>130.0</v>
      </c>
      <c r="D112" s="43"/>
      <c r="E112" s="44"/>
      <c r="F112" s="45">
        <v>188.76</v>
      </c>
      <c r="G112" s="44"/>
      <c r="H112" s="44"/>
      <c r="I112" s="44"/>
    </row>
    <row r="113" ht="12.75" customHeight="1">
      <c r="A113" s="8" t="s">
        <v>10</v>
      </c>
      <c r="B113" s="10"/>
      <c r="C113" s="11">
        <f>D13</f>
        <v>1</v>
      </c>
      <c r="D113" s="12"/>
      <c r="E113" s="46">
        <v>16.0</v>
      </c>
      <c r="F113" s="47">
        <v>1.0</v>
      </c>
      <c r="G113" s="39">
        <f>(C113/(C114*D114))*E113*(F113/F114)</f>
        <v>0.000034317296</v>
      </c>
      <c r="H113" s="40">
        <f>F66</f>
        <v>3915.38</v>
      </c>
      <c r="I113" s="41">
        <f>SUM(G113*H113)</f>
        <v>0.1343652544</v>
      </c>
    </row>
    <row r="114" ht="12.75" customHeight="1">
      <c r="A114" s="15"/>
      <c r="B114" s="17"/>
      <c r="C114" s="48">
        <f>D101</f>
        <v>19</v>
      </c>
      <c r="D114" s="49">
        <f>C112</f>
        <v>130</v>
      </c>
      <c r="E114" s="44"/>
      <c r="F114" s="45">
        <f>F112</f>
        <v>188.76</v>
      </c>
      <c r="G114" s="44"/>
      <c r="H114" s="44"/>
      <c r="I114" s="44"/>
    </row>
    <row r="115" ht="12.75" customHeight="1">
      <c r="A115" s="24" t="s">
        <v>11</v>
      </c>
      <c r="B115" s="5"/>
      <c r="C115" s="5"/>
      <c r="D115" s="5"/>
      <c r="E115" s="5"/>
      <c r="F115" s="5"/>
      <c r="G115" s="5"/>
      <c r="H115" s="6"/>
      <c r="I115" s="50">
        <f>SUM(I111:I113)</f>
        <v>3.16979975</v>
      </c>
    </row>
    <row r="116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1"/>
    </row>
    <row r="11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1"/>
    </row>
    <row r="118" ht="12.75" customHeight="1">
      <c r="A118" s="3" t="s">
        <v>37</v>
      </c>
    </row>
    <row r="119" ht="38.25" customHeight="1">
      <c r="A119" s="33" t="s">
        <v>5</v>
      </c>
      <c r="B119" s="6"/>
      <c r="C119" s="34" t="s">
        <v>31</v>
      </c>
      <c r="D119" s="6"/>
      <c r="E119" s="35" t="s">
        <v>32</v>
      </c>
      <c r="F119" s="35" t="s">
        <v>33</v>
      </c>
      <c r="G119" s="35" t="s">
        <v>34</v>
      </c>
      <c r="H119" s="35" t="s">
        <v>35</v>
      </c>
      <c r="I119" s="35" t="s">
        <v>36</v>
      </c>
    </row>
    <row r="120" ht="12.75" customHeight="1">
      <c r="A120" s="8" t="s">
        <v>9</v>
      </c>
      <c r="B120" s="10"/>
      <c r="C120" s="36">
        <v>1.0</v>
      </c>
      <c r="D120" s="12"/>
      <c r="E120" s="37">
        <v>16.0</v>
      </c>
      <c r="F120" s="38">
        <v>1.0</v>
      </c>
      <c r="G120" s="39">
        <f>(C120/C121)*E120*(F120/F121)</f>
        <v>0.0002825457371</v>
      </c>
      <c r="H120" s="40">
        <f>H111</f>
        <v>4655.37</v>
      </c>
      <c r="I120" s="41">
        <f>SUM(G120*H120)</f>
        <v>1.315354948</v>
      </c>
    </row>
    <row r="121" ht="12.75" customHeight="1">
      <c r="A121" s="15"/>
      <c r="B121" s="17"/>
      <c r="C121" s="42">
        <v>300.0</v>
      </c>
      <c r="D121" s="43"/>
      <c r="E121" s="44"/>
      <c r="F121" s="45">
        <v>188.76</v>
      </c>
      <c r="G121" s="44"/>
      <c r="H121" s="44"/>
      <c r="I121" s="44"/>
    </row>
    <row r="122" ht="12.75" customHeight="1">
      <c r="A122" s="8" t="s">
        <v>10</v>
      </c>
      <c r="B122" s="10"/>
      <c r="C122" s="11">
        <f>D13</f>
        <v>1</v>
      </c>
      <c r="D122" s="12"/>
      <c r="E122" s="46">
        <v>16.0</v>
      </c>
      <c r="F122" s="47">
        <v>1.0</v>
      </c>
      <c r="G122" s="39">
        <f>(C122/(C123*D123))*E122*(F122/F123)</f>
        <v>0.00001487082827</v>
      </c>
      <c r="H122" s="40">
        <f>H113</f>
        <v>3915.38</v>
      </c>
      <c r="I122" s="41">
        <f>SUM(G122*H122)</f>
        <v>0.05822494358</v>
      </c>
    </row>
    <row r="123" ht="12.75" customHeight="1">
      <c r="A123" s="15"/>
      <c r="B123" s="17"/>
      <c r="C123" s="48">
        <f>C114</f>
        <v>19</v>
      </c>
      <c r="D123" s="49">
        <f>C121</f>
        <v>300</v>
      </c>
      <c r="E123" s="44"/>
      <c r="F123" s="45">
        <f>F121</f>
        <v>188.76</v>
      </c>
      <c r="G123" s="44"/>
      <c r="H123" s="44"/>
      <c r="I123" s="44"/>
    </row>
    <row r="124" ht="12.75" customHeight="1">
      <c r="A124" s="24" t="s">
        <v>11</v>
      </c>
      <c r="B124" s="5"/>
      <c r="C124" s="5"/>
      <c r="D124" s="5"/>
      <c r="E124" s="5"/>
      <c r="F124" s="5"/>
      <c r="G124" s="5"/>
      <c r="H124" s="6"/>
      <c r="I124" s="50">
        <f>SUM(I120:I122)</f>
        <v>1.373579892</v>
      </c>
    </row>
    <row r="125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1"/>
    </row>
    <row r="126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1"/>
    </row>
    <row r="127" ht="12.75" customHeight="1">
      <c r="A127" s="3" t="s">
        <v>38</v>
      </c>
    </row>
    <row r="128" ht="48.75" customHeight="1">
      <c r="A128" s="33" t="s">
        <v>5</v>
      </c>
      <c r="B128" s="6"/>
      <c r="C128" s="34" t="s">
        <v>31</v>
      </c>
      <c r="D128" s="6"/>
      <c r="E128" s="35" t="s">
        <v>39</v>
      </c>
      <c r="F128" s="35" t="s">
        <v>40</v>
      </c>
      <c r="G128" s="35" t="s">
        <v>34</v>
      </c>
      <c r="H128" s="35" t="s">
        <v>35</v>
      </c>
      <c r="I128" s="35" t="s">
        <v>36</v>
      </c>
    </row>
    <row r="129" ht="12.75" customHeight="1">
      <c r="A129" s="8" t="s">
        <v>9</v>
      </c>
      <c r="B129" s="10"/>
      <c r="C129" s="36">
        <v>1.0</v>
      </c>
      <c r="D129" s="12"/>
      <c r="E129" s="37">
        <v>16.0</v>
      </c>
      <c r="F129" s="38">
        <v>1.0</v>
      </c>
      <c r="G129" s="39">
        <f>(C129/C130)*E129*(F129/F130)</f>
        <v>0.0001086675994</v>
      </c>
      <c r="H129" s="40">
        <f>H120</f>
        <v>4655.37</v>
      </c>
      <c r="I129" s="41">
        <f>SUM(G129*H129)</f>
        <v>0.5058878822</v>
      </c>
    </row>
    <row r="130" ht="12.75" customHeight="1">
      <c r="A130" s="15"/>
      <c r="B130" s="17"/>
      <c r="C130" s="42">
        <v>130.0</v>
      </c>
      <c r="D130" s="43"/>
      <c r="E130" s="44"/>
      <c r="F130" s="45">
        <v>1132.6</v>
      </c>
      <c r="G130" s="44"/>
      <c r="H130" s="44"/>
      <c r="I130" s="44"/>
    </row>
    <row r="131" ht="12.75" customHeight="1">
      <c r="A131" s="8" t="s">
        <v>10</v>
      </c>
      <c r="B131" s="10"/>
      <c r="C131" s="11">
        <f>D13</f>
        <v>1</v>
      </c>
      <c r="D131" s="12"/>
      <c r="E131" s="46">
        <v>16.0</v>
      </c>
      <c r="F131" s="47">
        <v>1.0</v>
      </c>
      <c r="G131" s="39">
        <f>(C131/(C132*D132))*E131*(F131/F132)</f>
        <v>0.000005719347337</v>
      </c>
      <c r="H131" s="40">
        <f>H122</f>
        <v>3915.38</v>
      </c>
      <c r="I131" s="41">
        <f>SUM(G131*H131)</f>
        <v>0.02239341818</v>
      </c>
    </row>
    <row r="132" ht="12.75" customHeight="1">
      <c r="A132" s="15"/>
      <c r="B132" s="17"/>
      <c r="C132" s="48">
        <f>C123</f>
        <v>19</v>
      </c>
      <c r="D132" s="49">
        <f>C130</f>
        <v>130</v>
      </c>
      <c r="E132" s="44"/>
      <c r="F132" s="45">
        <f>F130</f>
        <v>1132.6</v>
      </c>
      <c r="G132" s="44"/>
      <c r="H132" s="44"/>
      <c r="I132" s="44"/>
    </row>
    <row r="133" ht="12.75" customHeight="1">
      <c r="A133" s="24" t="s">
        <v>11</v>
      </c>
      <c r="B133" s="5"/>
      <c r="C133" s="5"/>
      <c r="D133" s="5"/>
      <c r="E133" s="5"/>
      <c r="F133" s="5"/>
      <c r="G133" s="5"/>
      <c r="H133" s="6"/>
      <c r="I133" s="50">
        <f>SUM(I129:I131)</f>
        <v>0.5282813004</v>
      </c>
    </row>
    <row r="134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1"/>
    </row>
    <row r="135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1"/>
    </row>
    <row r="136" ht="12.75" customHeight="1">
      <c r="A136" s="3" t="s">
        <v>41</v>
      </c>
    </row>
    <row r="137" ht="48.75" customHeight="1">
      <c r="A137" s="33" t="s">
        <v>5</v>
      </c>
      <c r="B137" s="6"/>
      <c r="C137" s="34" t="s">
        <v>31</v>
      </c>
      <c r="D137" s="6"/>
      <c r="E137" s="35" t="s">
        <v>39</v>
      </c>
      <c r="F137" s="35" t="s">
        <v>40</v>
      </c>
      <c r="G137" s="35" t="s">
        <v>34</v>
      </c>
      <c r="H137" s="35" t="s">
        <v>35</v>
      </c>
      <c r="I137" s="35" t="s">
        <v>36</v>
      </c>
    </row>
    <row r="138" ht="12.75" customHeight="1">
      <c r="A138" s="8" t="s">
        <v>9</v>
      </c>
      <c r="B138" s="10"/>
      <c r="C138" s="36">
        <v>1.0</v>
      </c>
      <c r="D138" s="12"/>
      <c r="E138" s="37">
        <v>16.0</v>
      </c>
      <c r="F138" s="38">
        <v>1.0</v>
      </c>
      <c r="G138" s="39">
        <f>(C138/C139)*E138*(F138/F139)</f>
        <v>0.00003717575769</v>
      </c>
      <c r="H138" s="40">
        <f>H129</f>
        <v>4655.37</v>
      </c>
      <c r="I138" s="41">
        <f>SUM(G138*H138)</f>
        <v>0.1730669071</v>
      </c>
    </row>
    <row r="139" ht="12.75" customHeight="1">
      <c r="A139" s="15"/>
      <c r="B139" s="17"/>
      <c r="C139" s="42">
        <v>380.0</v>
      </c>
      <c r="D139" s="43"/>
      <c r="E139" s="44"/>
      <c r="F139" s="45">
        <v>1132.6</v>
      </c>
      <c r="G139" s="44"/>
      <c r="H139" s="44"/>
      <c r="I139" s="44"/>
    </row>
    <row r="140" ht="12.75" customHeight="1">
      <c r="A140" s="8" t="s">
        <v>10</v>
      </c>
      <c r="B140" s="10"/>
      <c r="C140" s="11">
        <f>D13</f>
        <v>1</v>
      </c>
      <c r="D140" s="12"/>
      <c r="E140" s="46">
        <v>16.0</v>
      </c>
      <c r="F140" s="47">
        <v>1.0</v>
      </c>
      <c r="G140" s="39">
        <f>(C140/(C141*D141))*E140*(F140/F141)</f>
        <v>0.000001956618826</v>
      </c>
      <c r="H140" s="40">
        <f>H131</f>
        <v>3915.38</v>
      </c>
      <c r="I140" s="41">
        <f>SUM(G140*H140)</f>
        <v>0.007660906218</v>
      </c>
    </row>
    <row r="141" ht="12.75" customHeight="1">
      <c r="A141" s="15"/>
      <c r="B141" s="17"/>
      <c r="C141" s="48">
        <f>C132</f>
        <v>19</v>
      </c>
      <c r="D141" s="49">
        <f>C139</f>
        <v>380</v>
      </c>
      <c r="E141" s="44"/>
      <c r="F141" s="45">
        <f>F139</f>
        <v>1132.6</v>
      </c>
      <c r="G141" s="44"/>
      <c r="H141" s="44"/>
      <c r="I141" s="44"/>
    </row>
    <row r="142" ht="12.75" customHeight="1">
      <c r="A142" s="24" t="s">
        <v>11</v>
      </c>
      <c r="B142" s="5"/>
      <c r="C142" s="5"/>
      <c r="D142" s="5"/>
      <c r="E142" s="5"/>
      <c r="F142" s="5"/>
      <c r="G142" s="5"/>
      <c r="H142" s="6"/>
      <c r="I142" s="50">
        <f>SUM(I138:I140)</f>
        <v>0.1807278133</v>
      </c>
    </row>
    <row r="143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1"/>
    </row>
    <row r="144" ht="12.75" customHeight="1">
      <c r="A144" s="28"/>
      <c r="B144" s="28"/>
      <c r="C144" s="28"/>
      <c r="D144" s="28"/>
      <c r="E144" s="28"/>
      <c r="F144" s="28"/>
      <c r="G144" s="28"/>
      <c r="H144" s="29"/>
      <c r="I144" s="29"/>
      <c r="J144" s="29"/>
    </row>
    <row r="145" ht="12.75" customHeight="1">
      <c r="A145" s="3" t="s">
        <v>42</v>
      </c>
    </row>
    <row r="146" ht="12.75" customHeight="1"/>
    <row r="147" ht="12.75" customHeight="1">
      <c r="A147" s="4" t="s">
        <v>5</v>
      </c>
      <c r="B147" s="5"/>
      <c r="C147" s="6"/>
      <c r="D147" s="7" t="s">
        <v>79</v>
      </c>
      <c r="E147" s="6"/>
      <c r="F147" s="7" t="s">
        <v>7</v>
      </c>
      <c r="G147" s="6"/>
      <c r="H147" s="7" t="s">
        <v>8</v>
      </c>
      <c r="I147" s="5"/>
      <c r="J147" s="6"/>
    </row>
    <row r="148" ht="12.75" customHeight="1">
      <c r="A148" s="8" t="s">
        <v>9</v>
      </c>
      <c r="B148" s="9"/>
      <c r="C148" s="10"/>
      <c r="D148" s="11">
        <v>1.0</v>
      </c>
      <c r="E148" s="12"/>
      <c r="F148" s="26">
        <f>H129</f>
        <v>4655.37</v>
      </c>
      <c r="G148" s="10"/>
      <c r="H148" s="14">
        <f>(D148/D149)*F148</f>
        <v>12.93158333</v>
      </c>
      <c r="I148" s="9"/>
      <c r="J148" s="10"/>
    </row>
    <row r="149" ht="12.75" customHeight="1">
      <c r="A149" s="15"/>
      <c r="B149" s="16"/>
      <c r="C149" s="17"/>
      <c r="D149" s="18">
        <f>G172</f>
        <v>360</v>
      </c>
      <c r="E149" s="19"/>
      <c r="F149" s="15"/>
      <c r="G149" s="17"/>
      <c r="H149" s="15"/>
      <c r="I149" s="16"/>
      <c r="J149" s="17"/>
    </row>
    <row r="150" ht="12.75" customHeight="1">
      <c r="A150" s="8" t="s">
        <v>10</v>
      </c>
      <c r="B150" s="9"/>
      <c r="C150" s="10"/>
      <c r="D150" s="11">
        <f>D13</f>
        <v>1</v>
      </c>
      <c r="E150" s="12"/>
      <c r="F150" s="26">
        <f>H131</f>
        <v>3915.38</v>
      </c>
      <c r="G150" s="10"/>
      <c r="H150" s="14">
        <f>(D150/(D151*E151))*F150</f>
        <v>0.6397679739</v>
      </c>
      <c r="I150" s="9"/>
      <c r="J150" s="10"/>
    </row>
    <row r="151" ht="12.75" customHeight="1">
      <c r="A151" s="15"/>
      <c r="B151" s="16"/>
      <c r="C151" s="17"/>
      <c r="D151" s="27">
        <f>I174</f>
        <v>17</v>
      </c>
      <c r="E151" s="23">
        <f>D149</f>
        <v>360</v>
      </c>
      <c r="F151" s="15"/>
      <c r="G151" s="17"/>
      <c r="H151" s="15"/>
      <c r="I151" s="16"/>
      <c r="J151" s="17"/>
    </row>
    <row r="152" ht="12.75" customHeight="1">
      <c r="A152" s="24" t="s">
        <v>11</v>
      </c>
      <c r="B152" s="5"/>
      <c r="C152" s="5"/>
      <c r="D152" s="5"/>
      <c r="E152" s="5"/>
      <c r="F152" s="5"/>
      <c r="G152" s="6"/>
      <c r="H152" s="25">
        <f>SUM(H148:J151)</f>
        <v>13.57135131</v>
      </c>
      <c r="I152" s="5"/>
      <c r="J152" s="6"/>
    </row>
    <row r="153" ht="12.75" customHeight="1"/>
    <row r="154" ht="12.75" customHeight="1"/>
    <row r="155" ht="12.75" customHeight="1"/>
    <row r="156" ht="12.75" customHeight="1">
      <c r="A156" s="51" t="s">
        <v>44</v>
      </c>
    </row>
    <row r="157" ht="12.75" customHeight="1">
      <c r="A157" s="52"/>
      <c r="B157" s="52"/>
      <c r="C157" s="52"/>
      <c r="D157" s="52"/>
      <c r="E157" s="52"/>
      <c r="F157" s="52"/>
      <c r="G157" s="52"/>
      <c r="H157" s="52"/>
      <c r="I157" s="52"/>
    </row>
    <row r="158" ht="14.25" customHeight="1">
      <c r="A158" s="30" t="s">
        <v>45</v>
      </c>
      <c r="B158" s="5"/>
      <c r="C158" s="5"/>
      <c r="D158" s="5"/>
      <c r="E158" s="6"/>
      <c r="F158" s="53" t="s">
        <v>80</v>
      </c>
      <c r="G158" s="53" t="s">
        <v>47</v>
      </c>
      <c r="H158" s="53" t="s">
        <v>48</v>
      </c>
      <c r="I158" s="53" t="s">
        <v>49</v>
      </c>
      <c r="J158" s="54"/>
    </row>
    <row r="159" ht="12.75" customHeight="1">
      <c r="A159" s="55" t="s">
        <v>50</v>
      </c>
      <c r="B159" s="5"/>
      <c r="C159" s="5"/>
      <c r="D159" s="5"/>
      <c r="E159" s="6"/>
      <c r="F159" s="56">
        <v>10809.63</v>
      </c>
      <c r="G159" s="57">
        <v>800.0</v>
      </c>
      <c r="H159" s="56">
        <v>1.0</v>
      </c>
      <c r="I159" s="58">
        <f t="shared" ref="I159:I172" si="3">ROUND((F159/G159*H159),4)</f>
        <v>13.512</v>
      </c>
      <c r="L159" s="67"/>
    </row>
    <row r="160" ht="12.75" customHeight="1">
      <c r="A160" s="55" t="s">
        <v>51</v>
      </c>
      <c r="B160" s="5"/>
      <c r="C160" s="5"/>
      <c r="D160" s="5"/>
      <c r="E160" s="6"/>
      <c r="F160" s="56">
        <v>0.0</v>
      </c>
      <c r="G160" s="59">
        <v>360.0</v>
      </c>
      <c r="H160" s="56">
        <v>1.0</v>
      </c>
      <c r="I160" s="58">
        <f t="shared" si="3"/>
        <v>0</v>
      </c>
    </row>
    <row r="161" ht="12.75" customHeight="1">
      <c r="A161" s="55" t="s">
        <v>52</v>
      </c>
      <c r="B161" s="5"/>
      <c r="C161" s="5"/>
      <c r="D161" s="5"/>
      <c r="E161" s="6"/>
      <c r="F161" s="56">
        <v>101.38</v>
      </c>
      <c r="G161" s="59">
        <v>1500.0</v>
      </c>
      <c r="H161" s="56">
        <v>1.0</v>
      </c>
      <c r="I161" s="58">
        <f t="shared" si="3"/>
        <v>0.0676</v>
      </c>
    </row>
    <row r="162" ht="12.75" customHeight="1">
      <c r="A162" s="55" t="s">
        <v>53</v>
      </c>
      <c r="B162" s="5"/>
      <c r="C162" s="5"/>
      <c r="D162" s="5"/>
      <c r="E162" s="6"/>
      <c r="F162" s="56">
        <v>0.0</v>
      </c>
      <c r="G162" s="59">
        <v>1200.0</v>
      </c>
      <c r="H162" s="56">
        <v>1.0</v>
      </c>
      <c r="I162" s="58">
        <f t="shared" si="3"/>
        <v>0</v>
      </c>
    </row>
    <row r="163" ht="12.75" customHeight="1">
      <c r="A163" s="55" t="s">
        <v>54</v>
      </c>
      <c r="B163" s="5"/>
      <c r="C163" s="5"/>
      <c r="D163" s="5"/>
      <c r="E163" s="6"/>
      <c r="F163" s="56">
        <v>104.3</v>
      </c>
      <c r="G163" s="59">
        <v>1000.0</v>
      </c>
      <c r="H163" s="56">
        <v>1.0</v>
      </c>
      <c r="I163" s="58">
        <f t="shared" si="3"/>
        <v>0.1043</v>
      </c>
    </row>
    <row r="164" ht="12.75" customHeight="1">
      <c r="A164" s="55" t="s">
        <v>55</v>
      </c>
      <c r="B164" s="5"/>
      <c r="C164" s="5"/>
      <c r="D164" s="5"/>
      <c r="E164" s="6"/>
      <c r="F164" s="60">
        <v>676.82</v>
      </c>
      <c r="G164" s="68">
        <v>260.0</v>
      </c>
      <c r="H164" s="56">
        <v>1.0</v>
      </c>
      <c r="I164" s="58">
        <f t="shared" si="3"/>
        <v>2.6032</v>
      </c>
    </row>
    <row r="165" ht="12.75" customHeight="1">
      <c r="A165" s="55" t="s">
        <v>56</v>
      </c>
      <c r="B165" s="5"/>
      <c r="C165" s="5"/>
      <c r="D165" s="5"/>
      <c r="E165" s="6"/>
      <c r="F165" s="56">
        <v>2190.97</v>
      </c>
      <c r="G165" s="59">
        <v>6000.0</v>
      </c>
      <c r="H165" s="56">
        <v>1.0</v>
      </c>
      <c r="I165" s="58">
        <f t="shared" si="3"/>
        <v>0.3652</v>
      </c>
    </row>
    <row r="166" ht="12.75" customHeight="1">
      <c r="A166" s="55" t="s">
        <v>57</v>
      </c>
      <c r="B166" s="5"/>
      <c r="C166" s="5"/>
      <c r="D166" s="5"/>
      <c r="E166" s="6"/>
      <c r="F166" s="56">
        <v>609.76</v>
      </c>
      <c r="G166" s="59">
        <v>1800.0</v>
      </c>
      <c r="H166" s="56">
        <v>1.0</v>
      </c>
      <c r="I166" s="58">
        <f t="shared" si="3"/>
        <v>0.3388</v>
      </c>
    </row>
    <row r="167" ht="12.75" customHeight="1">
      <c r="A167" s="55" t="s">
        <v>58</v>
      </c>
      <c r="B167" s="5"/>
      <c r="C167" s="5"/>
      <c r="D167" s="5"/>
      <c r="E167" s="6"/>
      <c r="F167" s="56">
        <v>169.6</v>
      </c>
      <c r="G167" s="59">
        <v>100000.0</v>
      </c>
      <c r="H167" s="56">
        <v>1.0</v>
      </c>
      <c r="I167" s="58">
        <f t="shared" si="3"/>
        <v>0.0017</v>
      </c>
    </row>
    <row r="168" ht="12.75" customHeight="1">
      <c r="A168" s="61" t="s">
        <v>59</v>
      </c>
      <c r="B168" s="5"/>
      <c r="C168" s="5"/>
      <c r="D168" s="5"/>
      <c r="E168" s="6"/>
      <c r="F168" s="56">
        <v>1258.38</v>
      </c>
      <c r="G168" s="59">
        <v>130.0</v>
      </c>
      <c r="H168" s="62">
        <f>G111</f>
        <v>0.0006520286241</v>
      </c>
      <c r="I168" s="58">
        <f t="shared" si="3"/>
        <v>0.0063</v>
      </c>
    </row>
    <row r="169" ht="12.75" customHeight="1">
      <c r="A169" s="61" t="s">
        <v>60</v>
      </c>
      <c r="B169" s="5"/>
      <c r="C169" s="5"/>
      <c r="D169" s="5"/>
      <c r="E169" s="6"/>
      <c r="F169" s="56">
        <v>1258.38</v>
      </c>
      <c r="G169" s="59">
        <v>300.0</v>
      </c>
      <c r="H169" s="62">
        <f>G120</f>
        <v>0.0002825457371</v>
      </c>
      <c r="I169" s="58">
        <f t="shared" si="3"/>
        <v>0.0012</v>
      </c>
    </row>
    <row r="170" ht="12.75" customHeight="1">
      <c r="A170" s="61" t="s">
        <v>61</v>
      </c>
      <c r="B170" s="5"/>
      <c r="C170" s="5"/>
      <c r="D170" s="5"/>
      <c r="E170" s="6"/>
      <c r="F170" s="56">
        <v>1178.5</v>
      </c>
      <c r="G170" s="59">
        <v>130.0</v>
      </c>
      <c r="H170" s="62">
        <f>G129</f>
        <v>0.0001086675994</v>
      </c>
      <c r="I170" s="58">
        <f t="shared" si="3"/>
        <v>0.001</v>
      </c>
    </row>
    <row r="171" ht="12.75" customHeight="1">
      <c r="A171" s="61" t="s">
        <v>62</v>
      </c>
      <c r="B171" s="5"/>
      <c r="C171" s="5"/>
      <c r="D171" s="5"/>
      <c r="E171" s="6"/>
      <c r="F171" s="56">
        <v>5499.08</v>
      </c>
      <c r="G171" s="59">
        <v>380.0</v>
      </c>
      <c r="H171" s="62">
        <f>G138</f>
        <v>0.00003717575769</v>
      </c>
      <c r="I171" s="58">
        <f t="shared" si="3"/>
        <v>0.0005</v>
      </c>
    </row>
    <row r="172" ht="12.75" customHeight="1">
      <c r="A172" s="61" t="s">
        <v>63</v>
      </c>
      <c r="B172" s="5"/>
      <c r="C172" s="5"/>
      <c r="D172" s="5"/>
      <c r="E172" s="6"/>
      <c r="F172" s="56">
        <v>51.08</v>
      </c>
      <c r="G172" s="59">
        <v>360.0</v>
      </c>
      <c r="H172" s="56">
        <v>1.0</v>
      </c>
      <c r="I172" s="58">
        <f t="shared" si="3"/>
        <v>0.1419</v>
      </c>
    </row>
    <row r="173" ht="12.75" customHeight="1">
      <c r="A173" s="55" t="s">
        <v>64</v>
      </c>
      <c r="B173" s="5"/>
      <c r="C173" s="5"/>
      <c r="D173" s="5"/>
      <c r="E173" s="5"/>
      <c r="F173" s="5"/>
      <c r="G173" s="5"/>
      <c r="H173" s="6"/>
      <c r="I173" s="63">
        <f>SUM(I159:I172)</f>
        <v>17.1437</v>
      </c>
    </row>
    <row r="174" ht="12.75" customHeight="1">
      <c r="I174" s="64">
        <f>ROUND((I173),0)</f>
        <v>17</v>
      </c>
    </row>
    <row r="175" ht="24.0" customHeight="1">
      <c r="A175" s="69" t="s">
        <v>81</v>
      </c>
    </row>
    <row r="176" ht="14.25" customHeight="1">
      <c r="A176" s="69"/>
      <c r="B176" s="69"/>
      <c r="C176" s="69"/>
      <c r="D176" s="69"/>
      <c r="E176" s="69"/>
      <c r="F176" s="69"/>
      <c r="G176" s="69"/>
      <c r="H176" s="69"/>
      <c r="I176" s="69"/>
    </row>
    <row r="177" ht="12.75" customHeight="1">
      <c r="A177" s="65" t="s">
        <v>65</v>
      </c>
    </row>
    <row r="178" ht="12.75" customHeight="1">
      <c r="A178" s="3" t="s">
        <v>66</v>
      </c>
    </row>
    <row r="179" ht="12.75" customHeight="1">
      <c r="A179" s="3" t="s">
        <v>67</v>
      </c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5">
    <mergeCell ref="G140:G141"/>
    <mergeCell ref="H140:H141"/>
    <mergeCell ref="F147:G147"/>
    <mergeCell ref="H147:J147"/>
    <mergeCell ref="F148:G149"/>
    <mergeCell ref="H148:J149"/>
    <mergeCell ref="A131:B132"/>
    <mergeCell ref="A133:H133"/>
    <mergeCell ref="A137:B137"/>
    <mergeCell ref="C137:D137"/>
    <mergeCell ref="C138:D138"/>
    <mergeCell ref="C139:D139"/>
    <mergeCell ref="C140:D140"/>
    <mergeCell ref="A142:H142"/>
    <mergeCell ref="A138:B139"/>
    <mergeCell ref="A140:B141"/>
    <mergeCell ref="A147:C147"/>
    <mergeCell ref="D147:E147"/>
    <mergeCell ref="A148:C149"/>
    <mergeCell ref="D148:E148"/>
    <mergeCell ref="A150:C151"/>
    <mergeCell ref="D149:E149"/>
    <mergeCell ref="D150:E150"/>
    <mergeCell ref="F150:G151"/>
    <mergeCell ref="H150:J151"/>
    <mergeCell ref="A152:G152"/>
    <mergeCell ref="H152:J152"/>
    <mergeCell ref="A156:I156"/>
    <mergeCell ref="A158:E158"/>
    <mergeCell ref="A159:E159"/>
    <mergeCell ref="A160:E160"/>
    <mergeCell ref="A161:E161"/>
    <mergeCell ref="A162:E162"/>
    <mergeCell ref="A163:E163"/>
    <mergeCell ref="A164:E164"/>
    <mergeCell ref="A172:E172"/>
    <mergeCell ref="A173:H173"/>
    <mergeCell ref="A175:I175"/>
    <mergeCell ref="A177:I177"/>
    <mergeCell ref="A165:E165"/>
    <mergeCell ref="A166:E166"/>
    <mergeCell ref="A167:E167"/>
    <mergeCell ref="A168:E168"/>
    <mergeCell ref="A169:E169"/>
    <mergeCell ref="A170:E170"/>
    <mergeCell ref="A171:E171"/>
    <mergeCell ref="E111:E112"/>
    <mergeCell ref="G111:G112"/>
    <mergeCell ref="G113:G114"/>
    <mergeCell ref="A111:B112"/>
    <mergeCell ref="A113:B114"/>
    <mergeCell ref="C113:D113"/>
    <mergeCell ref="E113:E114"/>
    <mergeCell ref="A115:H115"/>
    <mergeCell ref="A119:B119"/>
    <mergeCell ref="H120:H121"/>
    <mergeCell ref="A122:B123"/>
    <mergeCell ref="C122:D122"/>
    <mergeCell ref="E122:E123"/>
    <mergeCell ref="G122:G123"/>
    <mergeCell ref="H122:H123"/>
    <mergeCell ref="I122:I123"/>
    <mergeCell ref="A124:H124"/>
    <mergeCell ref="A128:B128"/>
    <mergeCell ref="C128:D128"/>
    <mergeCell ref="A129:B130"/>
    <mergeCell ref="E129:E130"/>
    <mergeCell ref="G129:G130"/>
    <mergeCell ref="H129:H130"/>
    <mergeCell ref="I129:I130"/>
    <mergeCell ref="C129:D129"/>
    <mergeCell ref="C130:D130"/>
    <mergeCell ref="C131:D131"/>
    <mergeCell ref="E131:E132"/>
    <mergeCell ref="G131:G132"/>
    <mergeCell ref="H131:H132"/>
    <mergeCell ref="I131:I132"/>
    <mergeCell ref="G138:G139"/>
    <mergeCell ref="H138:H139"/>
    <mergeCell ref="I138:I139"/>
    <mergeCell ref="I140:I141"/>
    <mergeCell ref="E138:E139"/>
    <mergeCell ref="E140:E141"/>
    <mergeCell ref="A20:C20"/>
    <mergeCell ref="A21:C22"/>
    <mergeCell ref="D21:E21"/>
    <mergeCell ref="H21:J22"/>
    <mergeCell ref="D22:E22"/>
    <mergeCell ref="D23:E23"/>
    <mergeCell ref="H23:J24"/>
    <mergeCell ref="A23:C24"/>
    <mergeCell ref="A25:G25"/>
    <mergeCell ref="H25:J25"/>
    <mergeCell ref="A30:C30"/>
    <mergeCell ref="F30:G30"/>
    <mergeCell ref="H30:J30"/>
    <mergeCell ref="D32:E32"/>
    <mergeCell ref="F31:G32"/>
    <mergeCell ref="H31:J32"/>
    <mergeCell ref="F33:G34"/>
    <mergeCell ref="H33:J34"/>
    <mergeCell ref="H35:J35"/>
    <mergeCell ref="A31:C32"/>
    <mergeCell ref="A33:C34"/>
    <mergeCell ref="A35:G35"/>
    <mergeCell ref="A43:C43"/>
    <mergeCell ref="F43:G43"/>
    <mergeCell ref="H43:J43"/>
    <mergeCell ref="A44:C45"/>
    <mergeCell ref="D45:E45"/>
    <mergeCell ref="F10:G10"/>
    <mergeCell ref="F11:G12"/>
    <mergeCell ref="F13:G14"/>
    <mergeCell ref="H13:J14"/>
    <mergeCell ref="H15:J15"/>
    <mergeCell ref="H20:J20"/>
    <mergeCell ref="A1:J1"/>
    <mergeCell ref="A2:J2"/>
    <mergeCell ref="A10:C10"/>
    <mergeCell ref="D10:E10"/>
    <mergeCell ref="H10:J10"/>
    <mergeCell ref="A11:C12"/>
    <mergeCell ref="H11:J12"/>
    <mergeCell ref="D11:E11"/>
    <mergeCell ref="D12:E12"/>
    <mergeCell ref="A13:C14"/>
    <mergeCell ref="D13:E13"/>
    <mergeCell ref="A15:G15"/>
    <mergeCell ref="D20:E20"/>
    <mergeCell ref="F20:G20"/>
    <mergeCell ref="F21:G22"/>
    <mergeCell ref="F23:G24"/>
    <mergeCell ref="D30:E30"/>
    <mergeCell ref="D31:E31"/>
    <mergeCell ref="D33:E33"/>
    <mergeCell ref="F44:G45"/>
    <mergeCell ref="H44:J45"/>
    <mergeCell ref="F46:G47"/>
    <mergeCell ref="H46:J47"/>
    <mergeCell ref="H48:J48"/>
    <mergeCell ref="H53:J53"/>
    <mergeCell ref="D43:E43"/>
    <mergeCell ref="D44:E44"/>
    <mergeCell ref="A46:C47"/>
    <mergeCell ref="D46:E46"/>
    <mergeCell ref="A48:G48"/>
    <mergeCell ref="D53:E53"/>
    <mergeCell ref="F53:G53"/>
    <mergeCell ref="F64:G65"/>
    <mergeCell ref="H64:J65"/>
    <mergeCell ref="F66:G67"/>
    <mergeCell ref="H66:J67"/>
    <mergeCell ref="H68:J68"/>
    <mergeCell ref="A64:C65"/>
    <mergeCell ref="A66:C67"/>
    <mergeCell ref="A68:G68"/>
    <mergeCell ref="A77:C77"/>
    <mergeCell ref="F77:G77"/>
    <mergeCell ref="H77:J77"/>
    <mergeCell ref="D79:E79"/>
    <mergeCell ref="F78:G79"/>
    <mergeCell ref="H78:J79"/>
    <mergeCell ref="F80:G81"/>
    <mergeCell ref="H80:J81"/>
    <mergeCell ref="H82:J82"/>
    <mergeCell ref="H87:J87"/>
    <mergeCell ref="A78:C79"/>
    <mergeCell ref="A80:C81"/>
    <mergeCell ref="A82:G82"/>
    <mergeCell ref="A87:C87"/>
    <mergeCell ref="D87:E87"/>
    <mergeCell ref="D88:E88"/>
    <mergeCell ref="D89:E89"/>
    <mergeCell ref="F54:G55"/>
    <mergeCell ref="F56:G57"/>
    <mergeCell ref="A53:C53"/>
    <mergeCell ref="A54:C55"/>
    <mergeCell ref="D54:E54"/>
    <mergeCell ref="H54:J55"/>
    <mergeCell ref="D55:E55"/>
    <mergeCell ref="D56:E56"/>
    <mergeCell ref="H56:J57"/>
    <mergeCell ref="D63:E63"/>
    <mergeCell ref="D64:E64"/>
    <mergeCell ref="D66:E66"/>
    <mergeCell ref="A56:C57"/>
    <mergeCell ref="A58:G58"/>
    <mergeCell ref="H58:J58"/>
    <mergeCell ref="A63:C63"/>
    <mergeCell ref="F63:G63"/>
    <mergeCell ref="H63:J63"/>
    <mergeCell ref="D65:E65"/>
    <mergeCell ref="D77:E77"/>
    <mergeCell ref="D78:E78"/>
    <mergeCell ref="D80:E80"/>
    <mergeCell ref="F87:G87"/>
    <mergeCell ref="F88:G89"/>
    <mergeCell ref="H88:J89"/>
    <mergeCell ref="H90:J91"/>
    <mergeCell ref="H92:J92"/>
    <mergeCell ref="H97:J97"/>
    <mergeCell ref="A88:C89"/>
    <mergeCell ref="A90:C91"/>
    <mergeCell ref="D90:E90"/>
    <mergeCell ref="F90:G91"/>
    <mergeCell ref="A92:G92"/>
    <mergeCell ref="D97:E97"/>
    <mergeCell ref="F97:G97"/>
    <mergeCell ref="F98:G99"/>
    <mergeCell ref="F100:G101"/>
    <mergeCell ref="A97:C97"/>
    <mergeCell ref="A98:C99"/>
    <mergeCell ref="D98:E98"/>
    <mergeCell ref="H98:J99"/>
    <mergeCell ref="D99:E99"/>
    <mergeCell ref="D100:E100"/>
    <mergeCell ref="H100:J101"/>
    <mergeCell ref="H111:H112"/>
    <mergeCell ref="I111:I112"/>
    <mergeCell ref="H113:H114"/>
    <mergeCell ref="I113:I114"/>
    <mergeCell ref="A100:C101"/>
    <mergeCell ref="A102:G102"/>
    <mergeCell ref="H102:J102"/>
    <mergeCell ref="A110:B110"/>
    <mergeCell ref="C110:D110"/>
    <mergeCell ref="C111:D111"/>
    <mergeCell ref="C112:D112"/>
    <mergeCell ref="C119:D119"/>
    <mergeCell ref="C120:D120"/>
    <mergeCell ref="E120:E121"/>
    <mergeCell ref="G120:G121"/>
    <mergeCell ref="I120:I121"/>
    <mergeCell ref="A120:B121"/>
    <mergeCell ref="C121:D121"/>
  </mergeCells>
  <printOptions/>
  <pageMargins bottom="0.75" footer="0.0" header="0.0" left="0.7" right="0.7" top="0.75"/>
  <pageSetup paperSize="9" orientation="landscape"/>
  <rowBreaks count="3" manualBreakCount="3">
    <brk id="134" man="1"/>
    <brk id="70" man="1"/>
    <brk id="10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82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83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4156.96</v>
      </c>
      <c r="G12" s="10"/>
      <c r="H12" s="14">
        <f>(D12/D13)*F12</f>
        <v>5.1962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5.1962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84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4156.96</v>
      </c>
      <c r="G20" s="10"/>
      <c r="H20" s="14">
        <f>(D20/D21)*F20</f>
        <v>11.54711111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11.54711111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85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4156.96</v>
      </c>
      <c r="G28" s="10"/>
      <c r="H28" s="14">
        <f>(D28/D29)*F28</f>
        <v>2.771306667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2.771306667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86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4156.96</v>
      </c>
      <c r="G36" s="10"/>
      <c r="H36" s="14">
        <f>(D36/D37)*F36</f>
        <v>3.464133333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3.464133333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87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4156.96</v>
      </c>
      <c r="G44" s="10"/>
      <c r="H44" s="14">
        <f>(D44/D45)*F44</f>
        <v>4.15696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4.15696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88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4156.96</v>
      </c>
      <c r="G52" s="10"/>
      <c r="H52" s="14">
        <f>(D52/D53)*F52</f>
        <v>20.7848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20.7848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89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4156.96</v>
      </c>
      <c r="G64" s="10"/>
      <c r="H64" s="14">
        <f>(D64/D65)*F64</f>
        <v>0.6928266667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0.6928266667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90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4156.96</v>
      </c>
      <c r="G72" s="10"/>
      <c r="H72" s="14">
        <f>(D72/D73)*F72</f>
        <v>2.309422222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2.309422222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91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4156.96</v>
      </c>
      <c r="G80" s="10"/>
      <c r="H80" s="14">
        <f>(D80/D81)*F80</f>
        <v>0.0415696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0.0415696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4156.96</v>
      </c>
      <c r="I89" s="41">
        <f>SUM(G89*H89)</f>
        <v>2.710456909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2.710456909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4156.96</v>
      </c>
      <c r="I96" s="41">
        <f>SUM(G96*H96)</f>
        <v>1.174531327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1.174531327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4156.96</v>
      </c>
      <c r="I103" s="41">
        <f>SUM(G103*H103)</f>
        <v>0.451726864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0.451726864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4156.96</v>
      </c>
      <c r="I110" s="41">
        <f>SUM(G110*H110)</f>
        <v>0.1545381377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0.1545381377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92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4156.96</v>
      </c>
      <c r="G117" s="10"/>
      <c r="H117" s="14">
        <f>(D117/D118)*F117</f>
        <v>11.54711111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11.54711111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93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290.15</v>
      </c>
      <c r="G124" s="59">
        <v>800.0</v>
      </c>
      <c r="H124" s="56">
        <v>1.0</v>
      </c>
      <c r="I124" s="58">
        <f t="shared" ref="I124:I137" si="1">ROUND((F124/G124*H124),4)</f>
        <v>0.3627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0.0</v>
      </c>
      <c r="G126" s="59">
        <v>1500.0</v>
      </c>
      <c r="H126" s="56">
        <v>1.0</v>
      </c>
      <c r="I126" s="58">
        <f t="shared" si="1"/>
        <v>0</v>
      </c>
    </row>
    <row r="127" ht="12.75" customHeight="1">
      <c r="A127" s="55" t="s">
        <v>53</v>
      </c>
      <c r="B127" s="5"/>
      <c r="C127" s="5"/>
      <c r="D127" s="5"/>
      <c r="E127" s="6"/>
      <c r="F127" s="56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33.2</v>
      </c>
      <c r="G128" s="59">
        <v>1000.0</v>
      </c>
      <c r="H128" s="56">
        <v>1.0</v>
      </c>
      <c r="I128" s="58">
        <f t="shared" si="1"/>
        <v>0.0332</v>
      </c>
    </row>
    <row r="129" ht="12.75" customHeight="1">
      <c r="A129" s="55" t="s">
        <v>55</v>
      </c>
      <c r="B129" s="5"/>
      <c r="C129" s="5"/>
      <c r="D129" s="5"/>
      <c r="E129" s="6"/>
      <c r="F129" s="56">
        <v>21.05</v>
      </c>
      <c r="G129" s="59">
        <v>200.0</v>
      </c>
      <c r="H129" s="56">
        <v>1.0</v>
      </c>
      <c r="I129" s="58">
        <f t="shared" si="1"/>
        <v>0.1053</v>
      </c>
    </row>
    <row r="130" ht="12.75" customHeight="1">
      <c r="A130" s="55" t="s">
        <v>56</v>
      </c>
      <c r="B130" s="5"/>
      <c r="C130" s="5"/>
      <c r="D130" s="5"/>
      <c r="E130" s="6"/>
      <c r="F130" s="56">
        <v>0.0</v>
      </c>
      <c r="G130" s="59">
        <v>6000.0</v>
      </c>
      <c r="H130" s="56">
        <v>1.0</v>
      </c>
      <c r="I130" s="58">
        <f t="shared" si="1"/>
        <v>0</v>
      </c>
    </row>
    <row r="131" ht="12.75" customHeight="1">
      <c r="A131" s="55" t="s">
        <v>57</v>
      </c>
      <c r="B131" s="5"/>
      <c r="C131" s="5"/>
      <c r="D131" s="5"/>
      <c r="E131" s="6"/>
      <c r="F131" s="56">
        <v>32.5</v>
      </c>
      <c r="G131" s="59">
        <v>1800.0</v>
      </c>
      <c r="H131" s="56">
        <v>1.0</v>
      </c>
      <c r="I131" s="58">
        <f t="shared" si="1"/>
        <v>0.0181</v>
      </c>
    </row>
    <row r="132" ht="12.75" customHeight="1">
      <c r="A132" s="55" t="s">
        <v>58</v>
      </c>
      <c r="B132" s="5"/>
      <c r="C132" s="5"/>
      <c r="D132" s="5"/>
      <c r="E132" s="6"/>
      <c r="F132" s="56">
        <v>0.0</v>
      </c>
      <c r="G132" s="59">
        <v>100000.0</v>
      </c>
      <c r="H132" s="56">
        <v>1.0</v>
      </c>
      <c r="I132" s="58">
        <f t="shared" si="1"/>
        <v>0</v>
      </c>
    </row>
    <row r="133" ht="12.75" customHeight="1">
      <c r="A133" s="61" t="s">
        <v>59</v>
      </c>
      <c r="B133" s="5"/>
      <c r="C133" s="5"/>
      <c r="D133" s="5"/>
      <c r="E133" s="6"/>
      <c r="F133" s="56">
        <v>13.2</v>
      </c>
      <c r="G133" s="59">
        <v>130.0</v>
      </c>
      <c r="H133" s="62">
        <f>G89</f>
        <v>0.0006520286241</v>
      </c>
      <c r="I133" s="58">
        <f t="shared" si="1"/>
        <v>0.0001</v>
      </c>
    </row>
    <row r="134" ht="12.75" customHeight="1">
      <c r="A134" s="61" t="s">
        <v>60</v>
      </c>
      <c r="B134" s="5"/>
      <c r="C134" s="5"/>
      <c r="D134" s="5"/>
      <c r="E134" s="6"/>
      <c r="F134" s="56">
        <v>13.2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37.39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0.5194</v>
      </c>
    </row>
    <row r="139" ht="12.75" customHeight="1">
      <c r="A139" s="65"/>
      <c r="B139" s="65"/>
      <c r="C139" s="65"/>
      <c r="D139" s="65"/>
      <c r="E139" s="65"/>
      <c r="F139" s="65"/>
      <c r="G139" s="65"/>
      <c r="H139" s="65"/>
      <c r="I139" s="70">
        <v>1.0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95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96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4246.9</v>
      </c>
      <c r="G12" s="10"/>
      <c r="H12" s="14">
        <f>(D12/D13)*F12</f>
        <v>5.308625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5.308625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97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4246.9</v>
      </c>
      <c r="G20" s="10"/>
      <c r="H20" s="14">
        <f>(D20/D21)*F20</f>
        <v>11.79694444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11.79694444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98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4246.9</v>
      </c>
      <c r="G28" s="10"/>
      <c r="H28" s="14">
        <f>(D28/D29)*F28</f>
        <v>2.831266667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2.831266667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99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4246.9</v>
      </c>
      <c r="G36" s="10"/>
      <c r="H36" s="14">
        <f>(D36/D37)*F36</f>
        <v>3.539083333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3.539083333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100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4246.9</v>
      </c>
      <c r="G44" s="10"/>
      <c r="H44" s="14">
        <f>(D44/D45)*F44</f>
        <v>4.2469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4.2469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101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4246.9</v>
      </c>
      <c r="G52" s="10"/>
      <c r="H52" s="14">
        <f>(D52/D53)*F52</f>
        <v>21.2345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21.2345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102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4246.9</v>
      </c>
      <c r="G64" s="10"/>
      <c r="H64" s="14">
        <f>(D64/D65)*F64</f>
        <v>0.7078166667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0.7078166667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103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4246.9</v>
      </c>
      <c r="G72" s="10"/>
      <c r="H72" s="14">
        <f>(D72/D73)*F72</f>
        <v>2.359388889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2.359388889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104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4246.9</v>
      </c>
      <c r="G80" s="10"/>
      <c r="H80" s="14">
        <f>(D80/D81)*F80</f>
        <v>0.042469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0.042469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4246.9</v>
      </c>
      <c r="I89" s="41">
        <f>SUM(G89*H89)</f>
        <v>2.769100364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2.769100364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4246.9</v>
      </c>
      <c r="I96" s="41">
        <f>SUM(G96*H96)</f>
        <v>1.199943491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1.199943491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4246.9</v>
      </c>
      <c r="I103" s="41">
        <f>SUM(G103*H103)</f>
        <v>0.4615004279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0.4615004279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4246.9</v>
      </c>
      <c r="I110" s="41">
        <f>SUM(G110*H110)</f>
        <v>0.1578817253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0.1578817253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105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4246.9</v>
      </c>
      <c r="G117" s="10"/>
      <c r="H117" s="14">
        <f>(D117/D118)*F117</f>
        <v>11.79694444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11.79694444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106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226.94</v>
      </c>
      <c r="G124" s="59">
        <v>800.0</v>
      </c>
      <c r="H124" s="56">
        <v>1.0</v>
      </c>
      <c r="I124" s="58">
        <f t="shared" ref="I124:I137" si="1">ROUND((F124/G124*H124),4)</f>
        <v>0.2837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9.72</v>
      </c>
      <c r="G126" s="59">
        <v>1500.0</v>
      </c>
      <c r="H126" s="56">
        <v>1.0</v>
      </c>
      <c r="I126" s="58">
        <f t="shared" si="1"/>
        <v>0.0065</v>
      </c>
    </row>
    <row r="127" ht="12.75" customHeight="1">
      <c r="A127" s="55" t="s">
        <v>53</v>
      </c>
      <c r="B127" s="5"/>
      <c r="C127" s="5"/>
      <c r="D127" s="5"/>
      <c r="E127" s="6"/>
      <c r="F127" s="56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184.23</v>
      </c>
      <c r="G128" s="59">
        <v>1000.0</v>
      </c>
      <c r="H128" s="56">
        <v>1.0</v>
      </c>
      <c r="I128" s="58">
        <f t="shared" si="1"/>
        <v>0.1842</v>
      </c>
    </row>
    <row r="129" ht="12.75" customHeight="1">
      <c r="A129" s="55" t="s">
        <v>55</v>
      </c>
      <c r="B129" s="5"/>
      <c r="C129" s="5"/>
      <c r="D129" s="5"/>
      <c r="E129" s="6"/>
      <c r="F129" s="56">
        <v>29.07</v>
      </c>
      <c r="G129" s="59">
        <v>200.0</v>
      </c>
      <c r="H129" s="56">
        <v>1.0</v>
      </c>
      <c r="I129" s="58">
        <f t="shared" si="1"/>
        <v>0.1454</v>
      </c>
    </row>
    <row r="130" ht="12.75" customHeight="1">
      <c r="A130" s="55" t="s">
        <v>56</v>
      </c>
      <c r="B130" s="5"/>
      <c r="C130" s="5"/>
      <c r="D130" s="5"/>
      <c r="E130" s="6"/>
      <c r="F130" s="56">
        <v>392.02</v>
      </c>
      <c r="G130" s="59">
        <v>6000.0</v>
      </c>
      <c r="H130" s="56">
        <v>1.0</v>
      </c>
      <c r="I130" s="58">
        <f t="shared" si="1"/>
        <v>0.0653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143.9</v>
      </c>
      <c r="G132" s="59">
        <v>100000.0</v>
      </c>
      <c r="H132" s="56">
        <v>1.0</v>
      </c>
      <c r="I132" s="58">
        <f t="shared" si="1"/>
        <v>0.0014</v>
      </c>
    </row>
    <row r="133" ht="12.75" customHeight="1">
      <c r="A133" s="61" t="s">
        <v>59</v>
      </c>
      <c r="B133" s="5"/>
      <c r="C133" s="5"/>
      <c r="D133" s="5"/>
      <c r="E133" s="6"/>
      <c r="F133" s="56">
        <v>38.16</v>
      </c>
      <c r="G133" s="59">
        <v>130.0</v>
      </c>
      <c r="H133" s="62">
        <f>G89</f>
        <v>0.0006520286241</v>
      </c>
      <c r="I133" s="58">
        <f t="shared" si="1"/>
        <v>0.0002</v>
      </c>
    </row>
    <row r="134" ht="12.75" customHeight="1">
      <c r="A134" s="61" t="s">
        <v>60</v>
      </c>
      <c r="B134" s="5"/>
      <c r="C134" s="5"/>
      <c r="D134" s="5"/>
      <c r="E134" s="6"/>
      <c r="F134" s="56">
        <v>38.16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0.6867</v>
      </c>
    </row>
    <row r="139" ht="12.75" customHeight="1">
      <c r="I139" s="64">
        <f>ROUND((I138),0)</f>
        <v>1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107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108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4690.16</v>
      </c>
      <c r="G12" s="10"/>
      <c r="H12" s="14">
        <f>(D12/D13)*F12</f>
        <v>5.8627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5.8627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109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4690.16</v>
      </c>
      <c r="G20" s="10"/>
      <c r="H20" s="14">
        <f>(D20/D21)*F20</f>
        <v>13.02822222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13.02822222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110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4690.16</v>
      </c>
      <c r="G28" s="10"/>
      <c r="H28" s="14">
        <f>(D28/D29)*F28</f>
        <v>3.126773333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3.126773333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111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4690.16</v>
      </c>
      <c r="G36" s="10"/>
      <c r="H36" s="14">
        <f>(D36/D37)*F36</f>
        <v>3.908466667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3.908466667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112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4690.16</v>
      </c>
      <c r="G44" s="10"/>
      <c r="H44" s="14">
        <f>(D44/D45)*F44</f>
        <v>4.69016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4.69016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113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4690.16</v>
      </c>
      <c r="G52" s="10"/>
      <c r="H52" s="14">
        <f>(D52/D53)*F52</f>
        <v>23.4508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23.4508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114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4690.16</v>
      </c>
      <c r="G64" s="10"/>
      <c r="H64" s="14">
        <f>(D64/D65)*F64</f>
        <v>0.7816933333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0.7816933333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115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4690.16</v>
      </c>
      <c r="G72" s="10"/>
      <c r="H72" s="14">
        <f>(D72/D73)*F72</f>
        <v>2.605644444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2.605644444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116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4690.16</v>
      </c>
      <c r="G80" s="10"/>
      <c r="H80" s="14">
        <f>(D80/D81)*F80</f>
        <v>0.0469016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0.0469016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4690.16</v>
      </c>
      <c r="I89" s="41">
        <f>SUM(G89*H89)</f>
        <v>3.058118571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3.058118571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4690.16</v>
      </c>
      <c r="I96" s="41">
        <f>SUM(G96*H96)</f>
        <v>1.325184714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1.325184714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4690.16</v>
      </c>
      <c r="I103" s="41">
        <f>SUM(G103*H103)</f>
        <v>0.509668428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0.509668428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4690.16</v>
      </c>
      <c r="I110" s="41">
        <f>SUM(G110*H110)</f>
        <v>0.1743602517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0.1743602517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28"/>
      <c r="B114" s="28"/>
      <c r="C114" s="28"/>
      <c r="D114" s="28"/>
      <c r="E114" s="28"/>
      <c r="F114" s="28"/>
      <c r="G114" s="28"/>
      <c r="H114" s="29"/>
      <c r="I114" s="29"/>
      <c r="J114" s="29"/>
    </row>
    <row r="115" ht="12.75" customHeight="1">
      <c r="A115" s="3" t="s">
        <v>42</v>
      </c>
    </row>
    <row r="116" ht="12.75" customHeight="1"/>
    <row r="117" ht="12.75" customHeight="1">
      <c r="A117" s="4" t="s">
        <v>5</v>
      </c>
      <c r="B117" s="5"/>
      <c r="C117" s="6"/>
      <c r="D117" s="7" t="s">
        <v>117</v>
      </c>
      <c r="E117" s="6"/>
      <c r="F117" s="7" t="s">
        <v>7</v>
      </c>
      <c r="G117" s="6"/>
      <c r="H117" s="7" t="s">
        <v>8</v>
      </c>
      <c r="I117" s="5"/>
      <c r="J117" s="6"/>
    </row>
    <row r="118" ht="12.75" customHeight="1">
      <c r="A118" s="8" t="s">
        <v>9</v>
      </c>
      <c r="B118" s="9"/>
      <c r="C118" s="10"/>
      <c r="D118" s="11">
        <v>1.0</v>
      </c>
      <c r="E118" s="12"/>
      <c r="F118" s="26">
        <f>H103</f>
        <v>4690.16</v>
      </c>
      <c r="G118" s="10"/>
      <c r="H118" s="14">
        <f>(D118/D119)*F118</f>
        <v>13.02822222</v>
      </c>
      <c r="I118" s="9"/>
      <c r="J118" s="10"/>
    </row>
    <row r="119" ht="12.75" customHeight="1">
      <c r="A119" s="15"/>
      <c r="B119" s="16"/>
      <c r="C119" s="17"/>
      <c r="D119" s="18">
        <f>G138</f>
        <v>360</v>
      </c>
      <c r="E119" s="19"/>
      <c r="F119" s="15"/>
      <c r="G119" s="17"/>
      <c r="H119" s="15"/>
      <c r="I119" s="16"/>
      <c r="J119" s="17"/>
    </row>
    <row r="120" ht="12.75" customHeight="1">
      <c r="A120" s="24" t="s">
        <v>11</v>
      </c>
      <c r="B120" s="5"/>
      <c r="C120" s="5"/>
      <c r="D120" s="5"/>
      <c r="E120" s="5"/>
      <c r="F120" s="5"/>
      <c r="G120" s="6"/>
      <c r="H120" s="25">
        <f>SUM(H118:J119)</f>
        <v>13.02822222</v>
      </c>
      <c r="I120" s="5"/>
      <c r="J120" s="6"/>
    </row>
    <row r="121" ht="12.75" customHeight="1"/>
    <row r="122" ht="12.75" customHeight="1">
      <c r="A122" s="51" t="s">
        <v>44</v>
      </c>
    </row>
    <row r="123" ht="12.75" customHeight="1">
      <c r="A123" s="52"/>
      <c r="B123" s="52"/>
      <c r="C123" s="52"/>
      <c r="D123" s="52"/>
      <c r="E123" s="52"/>
      <c r="F123" s="52"/>
      <c r="G123" s="52"/>
      <c r="H123" s="52"/>
      <c r="I123" s="52"/>
    </row>
    <row r="124" ht="14.25" customHeight="1">
      <c r="A124" s="30" t="s">
        <v>45</v>
      </c>
      <c r="B124" s="5"/>
      <c r="C124" s="5"/>
      <c r="D124" s="5"/>
      <c r="E124" s="6"/>
      <c r="F124" s="53" t="s">
        <v>118</v>
      </c>
      <c r="G124" s="53" t="s">
        <v>47</v>
      </c>
      <c r="H124" s="53" t="s">
        <v>48</v>
      </c>
      <c r="I124" s="53" t="s">
        <v>49</v>
      </c>
      <c r="J124" s="54"/>
    </row>
    <row r="125" ht="12.75" customHeight="1">
      <c r="A125" s="55" t="s">
        <v>50</v>
      </c>
      <c r="B125" s="5"/>
      <c r="C125" s="5"/>
      <c r="D125" s="5"/>
      <c r="E125" s="6"/>
      <c r="F125" s="56">
        <v>1324.17</v>
      </c>
      <c r="G125" s="68">
        <v>1200.0</v>
      </c>
      <c r="H125" s="56">
        <v>1.0</v>
      </c>
      <c r="I125" s="58">
        <f t="shared" ref="I125:I138" si="1">ROUND((F125/G125*H125),4)</f>
        <v>1.1035</v>
      </c>
    </row>
    <row r="126" ht="12.75" customHeight="1">
      <c r="A126" s="55" t="s">
        <v>51</v>
      </c>
      <c r="B126" s="5"/>
      <c r="C126" s="5"/>
      <c r="D126" s="5"/>
      <c r="E126" s="6"/>
      <c r="F126" s="56">
        <v>0.0</v>
      </c>
      <c r="G126" s="59">
        <v>360.0</v>
      </c>
      <c r="H126" s="56">
        <v>1.0</v>
      </c>
      <c r="I126" s="58">
        <f t="shared" si="1"/>
        <v>0</v>
      </c>
    </row>
    <row r="127" ht="12.75" customHeight="1">
      <c r="A127" s="55" t="s">
        <v>52</v>
      </c>
      <c r="B127" s="5"/>
      <c r="C127" s="5"/>
      <c r="D127" s="5"/>
      <c r="E127" s="6"/>
      <c r="F127" s="56">
        <v>32.3</v>
      </c>
      <c r="G127" s="59">
        <v>1500.0</v>
      </c>
      <c r="H127" s="56">
        <v>1.0</v>
      </c>
      <c r="I127" s="58">
        <f t="shared" si="1"/>
        <v>0.0215</v>
      </c>
    </row>
    <row r="128" ht="12.75" customHeight="1">
      <c r="A128" s="55" t="s">
        <v>53</v>
      </c>
      <c r="B128" s="5"/>
      <c r="C128" s="5"/>
      <c r="D128" s="5"/>
      <c r="E128" s="6"/>
      <c r="F128" s="56">
        <v>0.0</v>
      </c>
      <c r="G128" s="59">
        <v>1200.0</v>
      </c>
      <c r="H128" s="56">
        <v>1.0</v>
      </c>
      <c r="I128" s="58">
        <f t="shared" si="1"/>
        <v>0</v>
      </c>
    </row>
    <row r="129" ht="12.75" customHeight="1">
      <c r="A129" s="55" t="s">
        <v>54</v>
      </c>
      <c r="B129" s="5"/>
      <c r="C129" s="5"/>
      <c r="D129" s="5"/>
      <c r="E129" s="6"/>
      <c r="F129" s="56">
        <v>563.24</v>
      </c>
      <c r="G129" s="59">
        <v>1000.0</v>
      </c>
      <c r="H129" s="56">
        <v>1.0</v>
      </c>
      <c r="I129" s="58">
        <f t="shared" si="1"/>
        <v>0.5632</v>
      </c>
    </row>
    <row r="130" ht="12.75" customHeight="1">
      <c r="A130" s="55" t="s">
        <v>55</v>
      </c>
      <c r="B130" s="5"/>
      <c r="C130" s="5"/>
      <c r="D130" s="5"/>
      <c r="E130" s="6"/>
      <c r="F130" s="56">
        <v>191.06</v>
      </c>
      <c r="G130" s="59">
        <v>200.0</v>
      </c>
      <c r="H130" s="56">
        <v>1.0</v>
      </c>
      <c r="I130" s="58">
        <f t="shared" si="1"/>
        <v>0.9553</v>
      </c>
    </row>
    <row r="131" ht="12.75" customHeight="1">
      <c r="A131" s="55" t="s">
        <v>56</v>
      </c>
      <c r="B131" s="5"/>
      <c r="C131" s="5"/>
      <c r="D131" s="5"/>
      <c r="E131" s="6"/>
      <c r="F131" s="56">
        <v>2275.07</v>
      </c>
      <c r="G131" s="59">
        <v>6000.0</v>
      </c>
      <c r="H131" s="56">
        <v>1.0</v>
      </c>
      <c r="I131" s="58">
        <f t="shared" si="1"/>
        <v>0.3792</v>
      </c>
    </row>
    <row r="132" ht="12.75" customHeight="1">
      <c r="A132" s="55" t="s">
        <v>57</v>
      </c>
      <c r="B132" s="5"/>
      <c r="C132" s="5"/>
      <c r="D132" s="5"/>
      <c r="E132" s="6"/>
      <c r="F132" s="56">
        <v>0.0</v>
      </c>
      <c r="G132" s="59">
        <v>1800.0</v>
      </c>
      <c r="H132" s="56">
        <v>1.0</v>
      </c>
      <c r="I132" s="58">
        <f t="shared" si="1"/>
        <v>0</v>
      </c>
    </row>
    <row r="133" ht="12.75" customHeight="1">
      <c r="A133" s="55" t="s">
        <v>58</v>
      </c>
      <c r="B133" s="5"/>
      <c r="C133" s="5"/>
      <c r="D133" s="5"/>
      <c r="E133" s="6"/>
      <c r="F133" s="56">
        <v>1189.56</v>
      </c>
      <c r="G133" s="59">
        <v>100000.0</v>
      </c>
      <c r="H133" s="56">
        <v>1.0</v>
      </c>
      <c r="I133" s="58">
        <f t="shared" si="1"/>
        <v>0.0119</v>
      </c>
    </row>
    <row r="134" ht="12.75" customHeight="1">
      <c r="A134" s="61" t="s">
        <v>59</v>
      </c>
      <c r="B134" s="5"/>
      <c r="C134" s="5"/>
      <c r="D134" s="5"/>
      <c r="E134" s="6"/>
      <c r="F134" s="56">
        <v>153.84</v>
      </c>
      <c r="G134" s="59">
        <v>130.0</v>
      </c>
      <c r="H134" s="62">
        <f>G89</f>
        <v>0.0006520286241</v>
      </c>
      <c r="I134" s="58">
        <f t="shared" si="1"/>
        <v>0.0008</v>
      </c>
    </row>
    <row r="135" ht="12.75" customHeight="1">
      <c r="A135" s="61" t="s">
        <v>60</v>
      </c>
      <c r="B135" s="5"/>
      <c r="C135" s="5"/>
      <c r="D135" s="5"/>
      <c r="E135" s="6"/>
      <c r="F135" s="56">
        <v>153.84</v>
      </c>
      <c r="G135" s="59">
        <v>300.0</v>
      </c>
      <c r="H135" s="62">
        <f>G96</f>
        <v>0.0002825457371</v>
      </c>
      <c r="I135" s="58">
        <f t="shared" si="1"/>
        <v>0.0001</v>
      </c>
    </row>
    <row r="136" ht="12.75" customHeight="1">
      <c r="A136" s="61" t="s">
        <v>61</v>
      </c>
      <c r="B136" s="5"/>
      <c r="C136" s="5"/>
      <c r="D136" s="5"/>
      <c r="E136" s="6"/>
      <c r="F136" s="56">
        <v>24.96</v>
      </c>
      <c r="G136" s="59">
        <v>130.0</v>
      </c>
      <c r="H136" s="62">
        <f>G103</f>
        <v>0.0001086675994</v>
      </c>
      <c r="I136" s="58">
        <f t="shared" si="1"/>
        <v>0</v>
      </c>
    </row>
    <row r="137" ht="12.75" customHeight="1">
      <c r="A137" s="61" t="s">
        <v>62</v>
      </c>
      <c r="B137" s="5"/>
      <c r="C137" s="5"/>
      <c r="D137" s="5"/>
      <c r="E137" s="6"/>
      <c r="F137" s="56">
        <v>613.91</v>
      </c>
      <c r="G137" s="59">
        <v>380.0</v>
      </c>
      <c r="H137" s="62">
        <f>G110</f>
        <v>0.00003717575769</v>
      </c>
      <c r="I137" s="58">
        <f t="shared" si="1"/>
        <v>0.0001</v>
      </c>
    </row>
    <row r="138" ht="12.75" customHeight="1">
      <c r="A138" s="61" t="s">
        <v>63</v>
      </c>
      <c r="B138" s="5"/>
      <c r="C138" s="5"/>
      <c r="D138" s="5"/>
      <c r="E138" s="6"/>
      <c r="F138" s="56">
        <v>0.0</v>
      </c>
      <c r="G138" s="59">
        <v>360.0</v>
      </c>
      <c r="H138" s="56">
        <v>1.0</v>
      </c>
      <c r="I138" s="58">
        <f t="shared" si="1"/>
        <v>0</v>
      </c>
    </row>
    <row r="139" ht="12.75" customHeight="1">
      <c r="A139" s="55" t="s">
        <v>64</v>
      </c>
      <c r="B139" s="5"/>
      <c r="C139" s="5"/>
      <c r="D139" s="5"/>
      <c r="E139" s="5"/>
      <c r="F139" s="5"/>
      <c r="G139" s="5"/>
      <c r="H139" s="6"/>
      <c r="I139" s="63">
        <f>SUM(I125:I138)</f>
        <v>3.0356</v>
      </c>
    </row>
    <row r="140" ht="12.75" customHeight="1">
      <c r="I140" s="64">
        <f>ROUND((I139),0)</f>
        <v>3</v>
      </c>
    </row>
    <row r="141" ht="12.75" customHeight="1">
      <c r="I141" s="64"/>
    </row>
    <row r="142" ht="24.0" customHeight="1">
      <c r="A142" s="69" t="s">
        <v>119</v>
      </c>
    </row>
    <row r="143" ht="24.0" customHeight="1">
      <c r="A143" s="69"/>
      <c r="B143" s="69"/>
      <c r="C143" s="69"/>
      <c r="D143" s="69"/>
      <c r="E143" s="69"/>
      <c r="F143" s="69"/>
      <c r="G143" s="69"/>
      <c r="H143" s="69"/>
      <c r="I143" s="69"/>
    </row>
    <row r="144" ht="12.75" customHeight="1">
      <c r="A144" s="65" t="s">
        <v>94</v>
      </c>
    </row>
    <row r="145" ht="12.75" customHeight="1">
      <c r="A145" s="3" t="s">
        <v>66</v>
      </c>
    </row>
    <row r="146" ht="12.75" customHeight="1">
      <c r="A146" s="3" t="s">
        <v>67</v>
      </c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171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7:G117"/>
    <mergeCell ref="F118:G119"/>
    <mergeCell ref="D118:E118"/>
    <mergeCell ref="D119:E119"/>
    <mergeCell ref="C111:D111"/>
    <mergeCell ref="A112:H112"/>
    <mergeCell ref="A117:C117"/>
    <mergeCell ref="D117:E117"/>
    <mergeCell ref="H117:J117"/>
    <mergeCell ref="A118:C119"/>
    <mergeCell ref="H118:J119"/>
    <mergeCell ref="A120:G120"/>
    <mergeCell ref="H120:J120"/>
    <mergeCell ref="A122:I122"/>
    <mergeCell ref="A124:E124"/>
    <mergeCell ref="A125:E125"/>
    <mergeCell ref="A126:E126"/>
    <mergeCell ref="A127:E127"/>
    <mergeCell ref="A135:E135"/>
    <mergeCell ref="A136:E136"/>
    <mergeCell ref="A137:E137"/>
    <mergeCell ref="A138:E138"/>
    <mergeCell ref="A139:H139"/>
    <mergeCell ref="A142:I142"/>
    <mergeCell ref="A144:I144"/>
    <mergeCell ref="A128:E128"/>
    <mergeCell ref="A129:E129"/>
    <mergeCell ref="A130:E130"/>
    <mergeCell ref="A131:E131"/>
    <mergeCell ref="A132:E132"/>
    <mergeCell ref="A133:E133"/>
    <mergeCell ref="A134:E134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120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121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4078.92</v>
      </c>
      <c r="G12" s="10"/>
      <c r="H12" s="14">
        <f>(D12/D13)*F12</f>
        <v>5.09865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5.09865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122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4078.92</v>
      </c>
      <c r="G20" s="10"/>
      <c r="H20" s="14">
        <f>(D20/D21)*F20</f>
        <v>11.33033333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11.33033333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123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4078.92</v>
      </c>
      <c r="G28" s="10"/>
      <c r="H28" s="14">
        <f>(D28/D29)*F28</f>
        <v>2.71928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2.71928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124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4078.92</v>
      </c>
      <c r="G36" s="10"/>
      <c r="H36" s="14">
        <f>(D36/D37)*F36</f>
        <v>3.3991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3.3991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125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4078.92</v>
      </c>
      <c r="G44" s="10"/>
      <c r="H44" s="14">
        <f>(D44/D45)*F44</f>
        <v>4.07892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4.07892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126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4078.92</v>
      </c>
      <c r="G52" s="10"/>
      <c r="H52" s="14">
        <f>(D52/D53)*F52</f>
        <v>20.3946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20.3946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127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4078.92</v>
      </c>
      <c r="G64" s="10"/>
      <c r="H64" s="14">
        <f>(D64/D65)*F64</f>
        <v>0.67982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0.67982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128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4078.92</v>
      </c>
      <c r="G72" s="10"/>
      <c r="H72" s="14">
        <f>(D72/D73)*F72</f>
        <v>2.266066667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2.266066667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129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4078.92</v>
      </c>
      <c r="G80" s="10"/>
      <c r="H80" s="14">
        <f>(D80/D81)*F80</f>
        <v>0.0407892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0.0407892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4078.92</v>
      </c>
      <c r="I89" s="41">
        <f>SUM(G89*H89)</f>
        <v>2.659572595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2.659572595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4078.92</v>
      </c>
      <c r="I96" s="41">
        <f>SUM(G96*H96)</f>
        <v>1.152481458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1.152481458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4078.92</v>
      </c>
      <c r="I103" s="41">
        <f>SUM(G103*H103)</f>
        <v>0.4432464445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0.4432464445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4078.92</v>
      </c>
      <c r="I110" s="41">
        <f>SUM(G110*H110)</f>
        <v>0.1516369416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0.1516369416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28"/>
      <c r="B114" s="28"/>
      <c r="C114" s="28"/>
      <c r="D114" s="28"/>
      <c r="E114" s="28"/>
      <c r="F114" s="28"/>
      <c r="G114" s="28"/>
      <c r="H114" s="29"/>
      <c r="I114" s="29"/>
      <c r="J114" s="29"/>
    </row>
    <row r="115" ht="12.75" customHeight="1">
      <c r="A115" s="3" t="s">
        <v>42</v>
      </c>
    </row>
    <row r="116" ht="12.75" customHeight="1"/>
    <row r="117" ht="12.75" customHeight="1">
      <c r="A117" s="4" t="s">
        <v>5</v>
      </c>
      <c r="B117" s="5"/>
      <c r="C117" s="6"/>
      <c r="D117" s="7" t="s">
        <v>130</v>
      </c>
      <c r="E117" s="6"/>
      <c r="F117" s="7" t="s">
        <v>7</v>
      </c>
      <c r="G117" s="6"/>
      <c r="H117" s="7" t="s">
        <v>8</v>
      </c>
      <c r="I117" s="5"/>
      <c r="J117" s="6"/>
    </row>
    <row r="118" ht="12.75" customHeight="1">
      <c r="A118" s="8" t="s">
        <v>9</v>
      </c>
      <c r="B118" s="9"/>
      <c r="C118" s="10"/>
      <c r="D118" s="11">
        <v>1.0</v>
      </c>
      <c r="E118" s="12"/>
      <c r="F118" s="26">
        <f>H103</f>
        <v>4078.92</v>
      </c>
      <c r="G118" s="10"/>
      <c r="H118" s="14">
        <f>(D118/D119)*F118</f>
        <v>11.33033333</v>
      </c>
      <c r="I118" s="9"/>
      <c r="J118" s="10"/>
    </row>
    <row r="119" ht="12.75" customHeight="1">
      <c r="A119" s="15"/>
      <c r="B119" s="16"/>
      <c r="C119" s="17"/>
      <c r="D119" s="18">
        <f>G139</f>
        <v>360</v>
      </c>
      <c r="E119" s="19"/>
      <c r="F119" s="15"/>
      <c r="G119" s="17"/>
      <c r="H119" s="15"/>
      <c r="I119" s="16"/>
      <c r="J119" s="17"/>
    </row>
    <row r="120" ht="12.75" customHeight="1">
      <c r="A120" s="24" t="s">
        <v>11</v>
      </c>
      <c r="B120" s="5"/>
      <c r="C120" s="5"/>
      <c r="D120" s="5"/>
      <c r="E120" s="5"/>
      <c r="F120" s="5"/>
      <c r="G120" s="6"/>
      <c r="H120" s="25">
        <f>SUM(H118:J119)</f>
        <v>11.33033333</v>
      </c>
      <c r="I120" s="5"/>
      <c r="J120" s="6"/>
    </row>
    <row r="121" ht="12.75" customHeight="1"/>
    <row r="122" ht="12.75" customHeight="1"/>
    <row r="123" ht="12.75" customHeight="1">
      <c r="A123" s="51" t="s">
        <v>44</v>
      </c>
    </row>
    <row r="124" ht="12.75" customHeight="1">
      <c r="A124" s="52"/>
      <c r="B124" s="52"/>
      <c r="C124" s="52"/>
      <c r="D124" s="52"/>
      <c r="E124" s="52"/>
      <c r="F124" s="52"/>
      <c r="G124" s="52"/>
      <c r="H124" s="52"/>
      <c r="I124" s="52"/>
    </row>
    <row r="125" ht="14.25" customHeight="1">
      <c r="A125" s="30" t="s">
        <v>45</v>
      </c>
      <c r="B125" s="5"/>
      <c r="C125" s="5"/>
      <c r="D125" s="5"/>
      <c r="E125" s="6"/>
      <c r="F125" s="53" t="s">
        <v>131</v>
      </c>
      <c r="G125" s="53" t="s">
        <v>47</v>
      </c>
      <c r="H125" s="53" t="s">
        <v>48</v>
      </c>
      <c r="I125" s="53" t="s">
        <v>49</v>
      </c>
      <c r="J125" s="54"/>
    </row>
    <row r="126" ht="12.75" customHeight="1">
      <c r="A126" s="55" t="s">
        <v>50</v>
      </c>
      <c r="B126" s="5"/>
      <c r="C126" s="5"/>
      <c r="D126" s="5"/>
      <c r="E126" s="6"/>
      <c r="F126" s="56">
        <v>345.62</v>
      </c>
      <c r="G126" s="59">
        <v>800.0</v>
      </c>
      <c r="H126" s="56">
        <v>1.0</v>
      </c>
      <c r="I126" s="58">
        <f t="shared" ref="I126:I139" si="1">ROUND((F126/G126*H126),4)</f>
        <v>0.432</v>
      </c>
      <c r="K126" s="67"/>
    </row>
    <row r="127" ht="12.75" customHeight="1">
      <c r="A127" s="55" t="s">
        <v>51</v>
      </c>
      <c r="B127" s="5"/>
      <c r="C127" s="5"/>
      <c r="D127" s="5"/>
      <c r="E127" s="6"/>
      <c r="F127" s="56">
        <v>0.0</v>
      </c>
      <c r="G127" s="59">
        <v>360.0</v>
      </c>
      <c r="H127" s="56">
        <v>1.0</v>
      </c>
      <c r="I127" s="58">
        <f t="shared" si="1"/>
        <v>0</v>
      </c>
      <c r="K127" s="67"/>
    </row>
    <row r="128" ht="12.75" customHeight="1">
      <c r="A128" s="55" t="s">
        <v>52</v>
      </c>
      <c r="B128" s="5"/>
      <c r="C128" s="5"/>
      <c r="D128" s="5"/>
      <c r="E128" s="6"/>
      <c r="F128" s="56">
        <v>8.29</v>
      </c>
      <c r="G128" s="59">
        <v>1500.0</v>
      </c>
      <c r="H128" s="56">
        <v>1.0</v>
      </c>
      <c r="I128" s="58">
        <f t="shared" si="1"/>
        <v>0.0055</v>
      </c>
      <c r="K128" s="67"/>
    </row>
    <row r="129" ht="12.75" customHeight="1">
      <c r="A129" s="55" t="s">
        <v>53</v>
      </c>
      <c r="B129" s="5"/>
      <c r="C129" s="5"/>
      <c r="D129" s="5"/>
      <c r="E129" s="6"/>
      <c r="F129" s="67">
        <v>0.0</v>
      </c>
      <c r="G129" s="59">
        <v>1200.0</v>
      </c>
      <c r="H129" s="56">
        <v>1.0</v>
      </c>
      <c r="I129" s="58">
        <f t="shared" si="1"/>
        <v>0</v>
      </c>
      <c r="K129" s="67"/>
    </row>
    <row r="130" ht="12.75" customHeight="1">
      <c r="A130" s="55" t="s">
        <v>54</v>
      </c>
      <c r="B130" s="5"/>
      <c r="C130" s="5"/>
      <c r="D130" s="5"/>
      <c r="E130" s="6"/>
      <c r="F130" s="56">
        <v>231.54</v>
      </c>
      <c r="G130" s="59">
        <v>1000.0</v>
      </c>
      <c r="H130" s="56">
        <v>1.0</v>
      </c>
      <c r="I130" s="58">
        <f t="shared" si="1"/>
        <v>0.2315</v>
      </c>
      <c r="K130" s="67"/>
    </row>
    <row r="131" ht="12.75" customHeight="1">
      <c r="A131" s="55" t="s">
        <v>55</v>
      </c>
      <c r="B131" s="5"/>
      <c r="C131" s="5"/>
      <c r="D131" s="5"/>
      <c r="E131" s="6"/>
      <c r="F131" s="56">
        <v>79.58</v>
      </c>
      <c r="G131" s="59">
        <v>200.0</v>
      </c>
      <c r="H131" s="56">
        <v>1.0</v>
      </c>
      <c r="I131" s="58">
        <f t="shared" si="1"/>
        <v>0.3979</v>
      </c>
      <c r="K131" s="67"/>
    </row>
    <row r="132" ht="12.75" customHeight="1">
      <c r="A132" s="55" t="s">
        <v>56</v>
      </c>
      <c r="B132" s="5"/>
      <c r="C132" s="5"/>
      <c r="D132" s="5"/>
      <c r="E132" s="6"/>
      <c r="F132" s="56">
        <v>1094.89</v>
      </c>
      <c r="G132" s="59">
        <v>6000.0</v>
      </c>
      <c r="H132" s="56">
        <v>1.0</v>
      </c>
      <c r="I132" s="58">
        <f t="shared" si="1"/>
        <v>0.1825</v>
      </c>
      <c r="K132" s="67"/>
    </row>
    <row r="133" ht="12.75" customHeight="1">
      <c r="A133" s="55" t="s">
        <v>57</v>
      </c>
      <c r="B133" s="5"/>
      <c r="C133" s="5"/>
      <c r="D133" s="5"/>
      <c r="E133" s="6"/>
      <c r="F133" s="56">
        <v>0.0</v>
      </c>
      <c r="G133" s="59">
        <v>1800.0</v>
      </c>
      <c r="H133" s="56">
        <v>1.0</v>
      </c>
      <c r="I133" s="58">
        <f t="shared" si="1"/>
        <v>0</v>
      </c>
    </row>
    <row r="134" ht="12.75" customHeight="1">
      <c r="A134" s="55" t="s">
        <v>58</v>
      </c>
      <c r="B134" s="5"/>
      <c r="C134" s="5"/>
      <c r="D134" s="5"/>
      <c r="E134" s="6"/>
      <c r="F134" s="56">
        <v>377.09</v>
      </c>
      <c r="G134" s="59">
        <v>100000.0</v>
      </c>
      <c r="H134" s="56">
        <v>1.0</v>
      </c>
      <c r="I134" s="58">
        <f t="shared" si="1"/>
        <v>0.0038</v>
      </c>
    </row>
    <row r="135" ht="12.75" customHeight="1">
      <c r="A135" s="61" t="s">
        <v>59</v>
      </c>
      <c r="B135" s="5"/>
      <c r="C135" s="5"/>
      <c r="D135" s="5"/>
      <c r="E135" s="6"/>
      <c r="F135" s="56">
        <v>77.0</v>
      </c>
      <c r="G135" s="59">
        <v>130.0</v>
      </c>
      <c r="H135" s="62">
        <f>G89</f>
        <v>0.0006520286241</v>
      </c>
      <c r="I135" s="58">
        <f t="shared" si="1"/>
        <v>0.0004</v>
      </c>
    </row>
    <row r="136" ht="12.75" customHeight="1">
      <c r="A136" s="61" t="s">
        <v>60</v>
      </c>
      <c r="B136" s="5"/>
      <c r="C136" s="5"/>
      <c r="D136" s="5"/>
      <c r="E136" s="6"/>
      <c r="F136" s="56">
        <v>77.0</v>
      </c>
      <c r="G136" s="59">
        <v>300.0</v>
      </c>
      <c r="H136" s="62">
        <f>G96</f>
        <v>0.0002825457371</v>
      </c>
      <c r="I136" s="58">
        <f t="shared" si="1"/>
        <v>0.0001</v>
      </c>
    </row>
    <row r="137" ht="12.75" customHeight="1">
      <c r="A137" s="61" t="s">
        <v>61</v>
      </c>
      <c r="B137" s="5"/>
      <c r="C137" s="5"/>
      <c r="D137" s="5"/>
      <c r="E137" s="6"/>
      <c r="F137" s="56">
        <v>0.0</v>
      </c>
      <c r="G137" s="59">
        <v>130.0</v>
      </c>
      <c r="H137" s="62">
        <f>G103</f>
        <v>0.0001086675994</v>
      </c>
      <c r="I137" s="58">
        <f t="shared" si="1"/>
        <v>0</v>
      </c>
    </row>
    <row r="138" ht="12.75" customHeight="1">
      <c r="A138" s="61" t="s">
        <v>62</v>
      </c>
      <c r="B138" s="5"/>
      <c r="C138" s="5"/>
      <c r="D138" s="5"/>
      <c r="E138" s="6"/>
      <c r="F138" s="56">
        <v>0.0</v>
      </c>
      <c r="G138" s="59">
        <v>380.0</v>
      </c>
      <c r="H138" s="62">
        <f>G110</f>
        <v>0.00003717575769</v>
      </c>
      <c r="I138" s="58">
        <f t="shared" si="1"/>
        <v>0</v>
      </c>
    </row>
    <row r="139" ht="12.75" customHeight="1">
      <c r="A139" s="61" t="s">
        <v>63</v>
      </c>
      <c r="B139" s="5"/>
      <c r="C139" s="5"/>
      <c r="D139" s="5"/>
      <c r="E139" s="6"/>
      <c r="F139" s="56">
        <v>71.16</v>
      </c>
      <c r="G139" s="59">
        <v>360.0</v>
      </c>
      <c r="H139" s="56">
        <v>1.0</v>
      </c>
      <c r="I139" s="58">
        <f t="shared" si="1"/>
        <v>0.1977</v>
      </c>
    </row>
    <row r="140" ht="12.75" customHeight="1">
      <c r="A140" s="55" t="s">
        <v>64</v>
      </c>
      <c r="B140" s="5"/>
      <c r="C140" s="5"/>
      <c r="D140" s="5"/>
      <c r="E140" s="5"/>
      <c r="F140" s="5"/>
      <c r="G140" s="5"/>
      <c r="H140" s="6"/>
      <c r="I140" s="63">
        <f>SUM(I126:I139)</f>
        <v>1.4514</v>
      </c>
    </row>
    <row r="141" ht="12.75" customHeight="1">
      <c r="I141" s="64">
        <v>2.0</v>
      </c>
    </row>
    <row r="142" ht="12.75" customHeight="1">
      <c r="I142" s="64"/>
    </row>
    <row r="143" ht="24.0" customHeight="1">
      <c r="A143" s="69" t="s">
        <v>119</v>
      </c>
    </row>
    <row r="144" ht="13.5" customHeight="1">
      <c r="A144" s="69"/>
      <c r="B144" s="69"/>
      <c r="C144" s="69"/>
      <c r="D144" s="69"/>
      <c r="E144" s="69"/>
      <c r="F144" s="69"/>
      <c r="G144" s="69"/>
      <c r="H144" s="69"/>
      <c r="I144" s="69"/>
    </row>
    <row r="145" ht="12.75" customHeight="1">
      <c r="A145" s="65" t="s">
        <v>94</v>
      </c>
    </row>
    <row r="146" ht="12.75" customHeight="1">
      <c r="A146" s="3" t="s">
        <v>66</v>
      </c>
    </row>
    <row r="147" ht="12.75" customHeight="1">
      <c r="A147" s="3" t="s">
        <v>67</v>
      </c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171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7:G117"/>
    <mergeCell ref="F118:G119"/>
    <mergeCell ref="D118:E118"/>
    <mergeCell ref="D119:E119"/>
    <mergeCell ref="C111:D111"/>
    <mergeCell ref="A112:H112"/>
    <mergeCell ref="A117:C117"/>
    <mergeCell ref="D117:E117"/>
    <mergeCell ref="H117:J117"/>
    <mergeCell ref="A118:C119"/>
    <mergeCell ref="H118:J119"/>
    <mergeCell ref="A120:G120"/>
    <mergeCell ref="H120:J120"/>
    <mergeCell ref="A123:I123"/>
    <mergeCell ref="A125:E125"/>
    <mergeCell ref="A126:E126"/>
    <mergeCell ref="A127:E127"/>
    <mergeCell ref="A128:E128"/>
    <mergeCell ref="A136:E136"/>
    <mergeCell ref="A137:E137"/>
    <mergeCell ref="A138:E138"/>
    <mergeCell ref="A139:E139"/>
    <mergeCell ref="A140:H140"/>
    <mergeCell ref="A143:I143"/>
    <mergeCell ref="A145:I145"/>
    <mergeCell ref="A129:E129"/>
    <mergeCell ref="A130:E130"/>
    <mergeCell ref="A131:E131"/>
    <mergeCell ref="A132:E132"/>
    <mergeCell ref="A133:E133"/>
    <mergeCell ref="A134:E134"/>
    <mergeCell ref="A135:E135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132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133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4248.82</v>
      </c>
      <c r="G12" s="10"/>
      <c r="H12" s="14">
        <f>(D12/D13)*F12</f>
        <v>5.311025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5.311025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134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4248.82</v>
      </c>
      <c r="G20" s="10"/>
      <c r="H20" s="14">
        <f>(D20/D21)*F20</f>
        <v>11.80227778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11.80227778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135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4248.82</v>
      </c>
      <c r="G28" s="10"/>
      <c r="H28" s="14">
        <f>(D28/D29)*F28</f>
        <v>2.832546667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2.832546667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136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4248.82</v>
      </c>
      <c r="G36" s="10"/>
      <c r="H36" s="14">
        <f>(D36/D37)*F36</f>
        <v>3.540683333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3.540683333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137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4248.82</v>
      </c>
      <c r="G44" s="10"/>
      <c r="H44" s="14">
        <f>(D44/D45)*F44</f>
        <v>4.24882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4.24882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138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4248.82</v>
      </c>
      <c r="G52" s="10"/>
      <c r="H52" s="14">
        <f>(D52/D53)*F52</f>
        <v>21.2441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21.2441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139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4248.82</v>
      </c>
      <c r="G64" s="10"/>
      <c r="H64" s="14">
        <f>(D64/D65)*F64</f>
        <v>0.7081366667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0.7081366667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140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4248.82</v>
      </c>
      <c r="G72" s="10"/>
      <c r="H72" s="14">
        <f>(D72/D73)*F72</f>
        <v>2.360455556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2.360455556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141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4248.82</v>
      </c>
      <c r="G80" s="10"/>
      <c r="H80" s="14">
        <f>(D80/D81)*F80</f>
        <v>0.0424882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0.0424882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4248.82</v>
      </c>
      <c r="I89" s="41">
        <f>SUM(G89*H89)</f>
        <v>2.770352258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2.770352258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4248.82</v>
      </c>
      <c r="I96" s="41">
        <f>SUM(G96*H96)</f>
        <v>1.200485979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1.200485979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4248.82</v>
      </c>
      <c r="I103" s="41">
        <f>SUM(G103*H103)</f>
        <v>0.4617090697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0.4617090697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4248.82</v>
      </c>
      <c r="I110" s="41">
        <f>SUM(G110*H110)</f>
        <v>0.1579531028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0.1579531028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9"/>
      <c r="I113" s="29"/>
      <c r="J113" s="29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142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4248.82</v>
      </c>
      <c r="G117" s="10"/>
      <c r="H117" s="14">
        <f>(D117/D118)*F117</f>
        <v>11.80227778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11.80227778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143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234.88</v>
      </c>
      <c r="G124" s="59">
        <v>800.0</v>
      </c>
      <c r="H124" s="56">
        <v>1.0</v>
      </c>
      <c r="I124" s="58">
        <f t="shared" ref="I124:I137" si="1">ROUND((F124/G124*H124),4)</f>
        <v>0.2936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2.41</v>
      </c>
      <c r="G126" s="59">
        <v>1500.0</v>
      </c>
      <c r="H126" s="56">
        <v>1.0</v>
      </c>
      <c r="I126" s="58">
        <f t="shared" si="1"/>
        <v>0.0016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186.9</v>
      </c>
      <c r="G128" s="59">
        <v>1000.0</v>
      </c>
      <c r="H128" s="56">
        <v>1.0</v>
      </c>
      <c r="I128" s="58">
        <f t="shared" si="1"/>
        <v>0.1869</v>
      </c>
    </row>
    <row r="129" ht="12.75" customHeight="1">
      <c r="A129" s="55" t="s">
        <v>55</v>
      </c>
      <c r="B129" s="5"/>
      <c r="C129" s="5"/>
      <c r="D129" s="5"/>
      <c r="E129" s="6"/>
      <c r="F129" s="56">
        <v>28.04</v>
      </c>
      <c r="G129" s="59">
        <v>200.0</v>
      </c>
      <c r="H129" s="56">
        <v>1.0</v>
      </c>
      <c r="I129" s="58">
        <f t="shared" si="1"/>
        <v>0.1402</v>
      </c>
    </row>
    <row r="130" ht="12.75" customHeight="1">
      <c r="A130" s="55" t="s">
        <v>56</v>
      </c>
      <c r="B130" s="5"/>
      <c r="C130" s="5"/>
      <c r="D130" s="5"/>
      <c r="E130" s="6"/>
      <c r="F130" s="56">
        <v>882.92</v>
      </c>
      <c r="G130" s="59">
        <v>6000.0</v>
      </c>
      <c r="H130" s="56">
        <v>1.0</v>
      </c>
      <c r="I130" s="58">
        <f t="shared" si="1"/>
        <v>0.1472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888.13</v>
      </c>
      <c r="G132" s="59">
        <v>100000.0</v>
      </c>
      <c r="H132" s="56">
        <v>1.0</v>
      </c>
      <c r="I132" s="58">
        <f t="shared" si="1"/>
        <v>0.0089</v>
      </c>
    </row>
    <row r="133" ht="12.75" customHeight="1">
      <c r="A133" s="61" t="s">
        <v>59</v>
      </c>
      <c r="B133" s="5"/>
      <c r="C133" s="5"/>
      <c r="D133" s="5"/>
      <c r="E133" s="6"/>
      <c r="F133" s="56">
        <v>38.16</v>
      </c>
      <c r="G133" s="59">
        <v>130.0</v>
      </c>
      <c r="H133" s="62">
        <f>G89</f>
        <v>0.0006520286241</v>
      </c>
      <c r="I133" s="58">
        <f t="shared" si="1"/>
        <v>0.0002</v>
      </c>
    </row>
    <row r="134" ht="12.75" customHeight="1">
      <c r="A134" s="61" t="s">
        <v>60</v>
      </c>
      <c r="B134" s="5"/>
      <c r="C134" s="5"/>
      <c r="D134" s="5"/>
      <c r="E134" s="6"/>
      <c r="F134" s="56">
        <v>38.16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0.7786</v>
      </c>
    </row>
    <row r="139" ht="12.75" customHeight="1">
      <c r="I139" s="64">
        <f>ROUND((I138),0)</f>
        <v>1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144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145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4260.58</v>
      </c>
      <c r="G12" s="10"/>
      <c r="H12" s="14">
        <f>(D12/D13)*F12</f>
        <v>5.325725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5.325725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146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4260.58</v>
      </c>
      <c r="G20" s="10"/>
      <c r="H20" s="14">
        <f>(D20/D21)*F20</f>
        <v>11.83494444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11.83494444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147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4260.58</v>
      </c>
      <c r="G28" s="10"/>
      <c r="H28" s="14">
        <f>(D28/D29)*F28</f>
        <v>2.840386667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2.840386667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148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4260.58</v>
      </c>
      <c r="G36" s="10"/>
      <c r="H36" s="14">
        <f>(D36/D37)*F36</f>
        <v>3.550483333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3.550483333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149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4260.58</v>
      </c>
      <c r="G44" s="10"/>
      <c r="H44" s="14">
        <f>(D44/D45)*F44</f>
        <v>4.26058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4.26058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150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4260.58</v>
      </c>
      <c r="G52" s="10"/>
      <c r="H52" s="14">
        <f>(D52/D53)*F52</f>
        <v>21.3029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21.3029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151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4260.58</v>
      </c>
      <c r="G64" s="10"/>
      <c r="H64" s="14">
        <f>(D64/D65)*F64</f>
        <v>0.7100966667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0.7100966667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152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4260.58</v>
      </c>
      <c r="G72" s="10"/>
      <c r="H72" s="14">
        <f>(D72/D73)*F72</f>
        <v>2.366988889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2.366988889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153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4260.58</v>
      </c>
      <c r="G80" s="10"/>
      <c r="H80" s="14">
        <f>(D80/D81)*F80</f>
        <v>0.0426058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0.0426058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4260.58</v>
      </c>
      <c r="I89" s="41">
        <f>SUM(G89*H89)</f>
        <v>2.778020115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2.778020115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4260.58</v>
      </c>
      <c r="I96" s="41">
        <f>SUM(G96*H96)</f>
        <v>1.203808717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1.203808717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4260.58</v>
      </c>
      <c r="I103" s="41">
        <f>SUM(G103*H103)</f>
        <v>0.4629870006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0.4629870006</v>
      </c>
    </row>
    <row r="106" ht="12.75" customHeight="1"/>
    <row r="107" ht="12.75" customHeight="1"/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4260.58</v>
      </c>
      <c r="I110" s="41">
        <f>SUM(G110*H110)</f>
        <v>0.1583902897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0.1583902897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154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4260.58</v>
      </c>
      <c r="G117" s="10"/>
      <c r="H117" s="14">
        <f>(D117/D118)*F117</f>
        <v>11.83494444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11.83494444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155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201.78</v>
      </c>
      <c r="G124" s="59">
        <v>800.0</v>
      </c>
      <c r="H124" s="56">
        <v>1.0</v>
      </c>
      <c r="I124" s="58">
        <f t="shared" ref="I124:I137" si="1">ROUND((F124/G124*H124),4)</f>
        <v>0.2522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0.0</v>
      </c>
      <c r="G126" s="59">
        <v>1500.0</v>
      </c>
      <c r="H126" s="56">
        <v>1.0</v>
      </c>
      <c r="I126" s="58">
        <f t="shared" si="1"/>
        <v>0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176.98</v>
      </c>
      <c r="G128" s="59">
        <v>1000.0</v>
      </c>
      <c r="H128" s="56">
        <v>1.0</v>
      </c>
      <c r="I128" s="58">
        <f t="shared" si="1"/>
        <v>0.177</v>
      </c>
    </row>
    <row r="129" ht="12.75" customHeight="1">
      <c r="A129" s="55" t="s">
        <v>55</v>
      </c>
      <c r="B129" s="5"/>
      <c r="C129" s="5"/>
      <c r="D129" s="5"/>
      <c r="E129" s="6"/>
      <c r="F129" s="56">
        <v>18.97</v>
      </c>
      <c r="G129" s="59">
        <v>200.0</v>
      </c>
      <c r="H129" s="56">
        <v>1.0</v>
      </c>
      <c r="I129" s="58">
        <f t="shared" si="1"/>
        <v>0.0949</v>
      </c>
    </row>
    <row r="130" ht="12.75" customHeight="1">
      <c r="A130" s="55" t="s">
        <v>56</v>
      </c>
      <c r="B130" s="5"/>
      <c r="C130" s="5"/>
      <c r="D130" s="5"/>
      <c r="E130" s="6"/>
      <c r="F130" s="56">
        <v>0.0</v>
      </c>
      <c r="G130" s="59">
        <v>6000.0</v>
      </c>
      <c r="H130" s="56">
        <v>1.0</v>
      </c>
      <c r="I130" s="58">
        <f t="shared" si="1"/>
        <v>0</v>
      </c>
    </row>
    <row r="131" ht="12.75" customHeight="1">
      <c r="A131" s="55" t="s">
        <v>57</v>
      </c>
      <c r="B131" s="5"/>
      <c r="C131" s="5"/>
      <c r="D131" s="5"/>
      <c r="E131" s="6"/>
      <c r="F131" s="56">
        <v>191.98</v>
      </c>
      <c r="G131" s="59">
        <v>1800.0</v>
      </c>
      <c r="H131" s="56">
        <v>1.0</v>
      </c>
      <c r="I131" s="58">
        <f t="shared" si="1"/>
        <v>0.1067</v>
      </c>
    </row>
    <row r="132" ht="12.75" customHeight="1">
      <c r="A132" s="55" t="s">
        <v>58</v>
      </c>
      <c r="B132" s="5"/>
      <c r="C132" s="5"/>
      <c r="D132" s="5"/>
      <c r="E132" s="6"/>
      <c r="F132" s="56">
        <v>1097.23</v>
      </c>
      <c r="G132" s="59">
        <v>100000.0</v>
      </c>
      <c r="H132" s="56">
        <v>1.0</v>
      </c>
      <c r="I132" s="58">
        <f t="shared" si="1"/>
        <v>0.011</v>
      </c>
    </row>
    <row r="133" ht="12.75" customHeight="1">
      <c r="A133" s="61" t="s">
        <v>59</v>
      </c>
      <c r="B133" s="5"/>
      <c r="C133" s="5"/>
      <c r="D133" s="5"/>
      <c r="E133" s="6"/>
      <c r="F133" s="56">
        <v>0.0</v>
      </c>
      <c r="G133" s="59">
        <v>130.0</v>
      </c>
      <c r="H133" s="62">
        <f>G89</f>
        <v>0.0006520286241</v>
      </c>
      <c r="I133" s="58">
        <f t="shared" si="1"/>
        <v>0</v>
      </c>
    </row>
    <row r="134" ht="12.75" customHeight="1">
      <c r="A134" s="61" t="s">
        <v>60</v>
      </c>
      <c r="B134" s="5"/>
      <c r="C134" s="5"/>
      <c r="D134" s="5"/>
      <c r="E134" s="6"/>
      <c r="F134" s="56">
        <v>20.96</v>
      </c>
      <c r="G134" s="59">
        <v>300.0</v>
      </c>
      <c r="H134" s="62">
        <f>G96</f>
        <v>0.0002825457371</v>
      </c>
      <c r="I134" s="58">
        <f t="shared" si="1"/>
        <v>0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0.6418</v>
      </c>
    </row>
    <row r="139" ht="12.75" customHeight="1">
      <c r="I139" s="64">
        <f>ROUND((I138),0)</f>
        <v>1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13"/>
    <col customWidth="1" min="3" max="3" width="13.0"/>
    <col customWidth="1" min="4" max="4" width="12.25"/>
    <col customWidth="1" min="5" max="5" width="13.88"/>
    <col customWidth="1" min="6" max="6" width="13.75"/>
    <col customWidth="1" min="7" max="7" width="15.75"/>
    <col customWidth="1" min="8" max="8" width="14.25"/>
    <col customWidth="1" min="9" max="9" width="11.38"/>
    <col customWidth="1" min="10" max="11" width="8.0"/>
    <col customWidth="1" min="12" max="12" width="18.0"/>
    <col customWidth="1" min="13" max="26" width="8.0"/>
  </cols>
  <sheetData>
    <row r="1" ht="12.75" customHeight="1">
      <c r="A1" s="1" t="s">
        <v>68</v>
      </c>
    </row>
    <row r="2" ht="12.75" customHeight="1">
      <c r="A2" s="2" t="s">
        <v>156</v>
      </c>
    </row>
    <row r="3" ht="12.75" customHeight="1"/>
    <row r="4" ht="12.75" customHeight="1"/>
    <row r="5" ht="12.75" customHeight="1">
      <c r="A5" s="3" t="s">
        <v>2</v>
      </c>
    </row>
    <row r="6" ht="12.75" customHeight="1"/>
    <row r="7" ht="12.75" customHeight="1">
      <c r="A7" s="3" t="s">
        <v>3</v>
      </c>
    </row>
    <row r="8" ht="12.75" customHeight="1"/>
    <row r="9" ht="12.75" customHeight="1">
      <c r="A9" s="3" t="s">
        <v>4</v>
      </c>
    </row>
    <row r="10" ht="12.75" customHeight="1"/>
    <row r="11" ht="12.75" customHeight="1">
      <c r="A11" s="4" t="s">
        <v>5</v>
      </c>
      <c r="B11" s="5"/>
      <c r="C11" s="6"/>
      <c r="D11" s="7" t="s">
        <v>157</v>
      </c>
      <c r="E11" s="6"/>
      <c r="F11" s="7" t="s">
        <v>7</v>
      </c>
      <c r="G11" s="6"/>
      <c r="H11" s="7" t="s">
        <v>8</v>
      </c>
      <c r="I11" s="5"/>
      <c r="J11" s="6"/>
    </row>
    <row r="12" ht="12.75" customHeight="1">
      <c r="A12" s="8" t="s">
        <v>9</v>
      </c>
      <c r="B12" s="9"/>
      <c r="C12" s="10"/>
      <c r="D12" s="11">
        <v>1.0</v>
      </c>
      <c r="E12" s="12"/>
      <c r="F12" s="13">
        <v>3935.12</v>
      </c>
      <c r="G12" s="10"/>
      <c r="H12" s="14">
        <f>(D12/D13)*F12</f>
        <v>4.9189</v>
      </c>
      <c r="I12" s="9"/>
      <c r="J12" s="10"/>
    </row>
    <row r="13" ht="12.75" customHeight="1">
      <c r="A13" s="15"/>
      <c r="B13" s="16"/>
      <c r="C13" s="17"/>
      <c r="D13" s="18">
        <v>800.0</v>
      </c>
      <c r="E13" s="19"/>
      <c r="F13" s="15"/>
      <c r="G13" s="17"/>
      <c r="H13" s="15"/>
      <c r="I13" s="16"/>
      <c r="J13" s="17"/>
      <c r="L13" s="20"/>
    </row>
    <row r="14" ht="12.75" customHeight="1">
      <c r="A14" s="24" t="s">
        <v>11</v>
      </c>
      <c r="B14" s="5"/>
      <c r="C14" s="5"/>
      <c r="D14" s="5"/>
      <c r="E14" s="5"/>
      <c r="F14" s="5"/>
      <c r="G14" s="6"/>
      <c r="H14" s="25">
        <f>SUM(H12:J13)</f>
        <v>4.9189</v>
      </c>
      <c r="I14" s="5"/>
      <c r="J14" s="6"/>
      <c r="L14" s="20"/>
    </row>
    <row r="15" ht="12.75" customHeight="1"/>
    <row r="16" ht="12.75" customHeight="1"/>
    <row r="17" ht="12.75" customHeight="1">
      <c r="A17" s="3" t="s">
        <v>12</v>
      </c>
    </row>
    <row r="18" ht="12.75" customHeight="1"/>
    <row r="19" ht="12.75" customHeight="1">
      <c r="A19" s="4" t="s">
        <v>5</v>
      </c>
      <c r="B19" s="5"/>
      <c r="C19" s="6"/>
      <c r="D19" s="7" t="s">
        <v>158</v>
      </c>
      <c r="E19" s="6"/>
      <c r="F19" s="7" t="s">
        <v>7</v>
      </c>
      <c r="G19" s="6"/>
      <c r="H19" s="7" t="s">
        <v>8</v>
      </c>
      <c r="I19" s="5"/>
      <c r="J19" s="6"/>
    </row>
    <row r="20" ht="12.75" customHeight="1">
      <c r="A20" s="8" t="s">
        <v>9</v>
      </c>
      <c r="B20" s="9"/>
      <c r="C20" s="10"/>
      <c r="D20" s="11">
        <v>1.0</v>
      </c>
      <c r="E20" s="12"/>
      <c r="F20" s="26">
        <f>F12</f>
        <v>3935.12</v>
      </c>
      <c r="G20" s="10"/>
      <c r="H20" s="14">
        <f>(D20/D21)*F20</f>
        <v>10.93088889</v>
      </c>
      <c r="I20" s="9"/>
      <c r="J20" s="10"/>
    </row>
    <row r="21" ht="12.75" customHeight="1">
      <c r="A21" s="15"/>
      <c r="B21" s="16"/>
      <c r="C21" s="17"/>
      <c r="D21" s="18">
        <v>360.0</v>
      </c>
      <c r="E21" s="19"/>
      <c r="F21" s="15"/>
      <c r="G21" s="17"/>
      <c r="H21" s="15"/>
      <c r="I21" s="16"/>
      <c r="J21" s="17"/>
      <c r="L21" s="20"/>
    </row>
    <row r="22" ht="12.75" customHeight="1">
      <c r="A22" s="24" t="s">
        <v>11</v>
      </c>
      <c r="B22" s="5"/>
      <c r="C22" s="5"/>
      <c r="D22" s="5"/>
      <c r="E22" s="5"/>
      <c r="F22" s="5"/>
      <c r="G22" s="6"/>
      <c r="H22" s="25">
        <f>SUM(H20:J21)</f>
        <v>10.93088889</v>
      </c>
      <c r="I22" s="5"/>
      <c r="J22" s="6"/>
      <c r="L22" s="20"/>
    </row>
    <row r="23" ht="12.75" customHeight="1"/>
    <row r="24" ht="12.75" customHeight="1"/>
    <row r="25" ht="12.75" customHeight="1">
      <c r="A25" s="3" t="s">
        <v>14</v>
      </c>
    </row>
    <row r="26" ht="12.75" customHeight="1"/>
    <row r="27" ht="12.75" customHeight="1">
      <c r="A27" s="4" t="s">
        <v>5</v>
      </c>
      <c r="B27" s="5"/>
      <c r="C27" s="6"/>
      <c r="D27" s="7" t="s">
        <v>159</v>
      </c>
      <c r="E27" s="6"/>
      <c r="F27" s="7" t="s">
        <v>7</v>
      </c>
      <c r="G27" s="6"/>
      <c r="H27" s="7" t="s">
        <v>8</v>
      </c>
      <c r="I27" s="5"/>
      <c r="J27" s="6"/>
    </row>
    <row r="28" ht="12.75" customHeight="1">
      <c r="A28" s="8" t="s">
        <v>9</v>
      </c>
      <c r="B28" s="9"/>
      <c r="C28" s="10"/>
      <c r="D28" s="11">
        <v>1.0</v>
      </c>
      <c r="E28" s="12"/>
      <c r="F28" s="26">
        <f>F20</f>
        <v>3935.12</v>
      </c>
      <c r="G28" s="10"/>
      <c r="H28" s="14">
        <f>(D28/D29)*F28</f>
        <v>2.623413333</v>
      </c>
      <c r="I28" s="9"/>
      <c r="J28" s="10"/>
    </row>
    <row r="29" ht="12.75" customHeight="1">
      <c r="A29" s="15"/>
      <c r="B29" s="16"/>
      <c r="C29" s="17"/>
      <c r="D29" s="18">
        <v>1500.0</v>
      </c>
      <c r="E29" s="19"/>
      <c r="F29" s="15"/>
      <c r="G29" s="17"/>
      <c r="H29" s="15"/>
      <c r="I29" s="16"/>
      <c r="J29" s="17"/>
      <c r="L29" s="20"/>
    </row>
    <row r="30" ht="12.75" customHeight="1">
      <c r="A30" s="24" t="s">
        <v>11</v>
      </c>
      <c r="B30" s="5"/>
      <c r="C30" s="5"/>
      <c r="D30" s="5"/>
      <c r="E30" s="5"/>
      <c r="F30" s="5"/>
      <c r="G30" s="6"/>
      <c r="H30" s="25">
        <f>SUM(H28:J29)</f>
        <v>2.623413333</v>
      </c>
      <c r="I30" s="5"/>
      <c r="J30" s="6"/>
      <c r="L30" s="20"/>
    </row>
    <row r="31" ht="12.75" customHeight="1">
      <c r="A31" s="28"/>
      <c r="B31" s="28"/>
      <c r="C31" s="28"/>
      <c r="D31" s="28"/>
      <c r="E31" s="28"/>
      <c r="F31" s="28"/>
      <c r="G31" s="28"/>
      <c r="H31" s="29"/>
      <c r="I31" s="29"/>
      <c r="J31" s="29"/>
      <c r="L31" s="20"/>
    </row>
    <row r="32" ht="12.75" customHeight="1"/>
    <row r="33" ht="12.75" customHeight="1">
      <c r="A33" s="3" t="s">
        <v>16</v>
      </c>
    </row>
    <row r="34" ht="12.75" customHeight="1"/>
    <row r="35" ht="12.75" customHeight="1">
      <c r="A35" s="4" t="s">
        <v>5</v>
      </c>
      <c r="B35" s="5"/>
      <c r="C35" s="6"/>
      <c r="D35" s="7" t="s">
        <v>160</v>
      </c>
      <c r="E35" s="6"/>
      <c r="F35" s="7" t="s">
        <v>7</v>
      </c>
      <c r="G35" s="6"/>
      <c r="H35" s="7" t="s">
        <v>8</v>
      </c>
      <c r="I35" s="5"/>
      <c r="J35" s="6"/>
    </row>
    <row r="36" ht="12.75" customHeight="1">
      <c r="A36" s="8" t="s">
        <v>9</v>
      </c>
      <c r="B36" s="9"/>
      <c r="C36" s="10"/>
      <c r="D36" s="11">
        <v>1.0</v>
      </c>
      <c r="E36" s="12"/>
      <c r="F36" s="26">
        <f>F28</f>
        <v>3935.12</v>
      </c>
      <c r="G36" s="10"/>
      <c r="H36" s="14">
        <f>(D36/D37)*F36</f>
        <v>3.279266667</v>
      </c>
      <c r="I36" s="9"/>
      <c r="J36" s="10"/>
    </row>
    <row r="37" ht="12.75" customHeight="1">
      <c r="A37" s="15"/>
      <c r="B37" s="16"/>
      <c r="C37" s="17"/>
      <c r="D37" s="18">
        <v>1200.0</v>
      </c>
      <c r="E37" s="19"/>
      <c r="F37" s="15"/>
      <c r="G37" s="17"/>
      <c r="H37" s="15"/>
      <c r="I37" s="16"/>
      <c r="J37" s="17"/>
      <c r="L37" s="20"/>
    </row>
    <row r="38" ht="12.75" customHeight="1">
      <c r="A38" s="24" t="s">
        <v>11</v>
      </c>
      <c r="B38" s="5"/>
      <c r="C38" s="5"/>
      <c r="D38" s="5"/>
      <c r="E38" s="5"/>
      <c r="F38" s="5"/>
      <c r="G38" s="6"/>
      <c r="H38" s="25">
        <f>SUM(H36:J37)</f>
        <v>3.279266667</v>
      </c>
      <c r="I38" s="5"/>
      <c r="J38" s="6"/>
      <c r="L38" s="20"/>
    </row>
    <row r="39" ht="12.75" customHeight="1"/>
    <row r="40" ht="12.75" customHeight="1"/>
    <row r="41" ht="12.75" customHeight="1">
      <c r="A41" s="3" t="s">
        <v>18</v>
      </c>
    </row>
    <row r="42" ht="12.75" customHeight="1"/>
    <row r="43" ht="12.75" customHeight="1">
      <c r="A43" s="4" t="s">
        <v>5</v>
      </c>
      <c r="B43" s="5"/>
      <c r="C43" s="6"/>
      <c r="D43" s="7" t="s">
        <v>161</v>
      </c>
      <c r="E43" s="6"/>
      <c r="F43" s="7" t="s">
        <v>7</v>
      </c>
      <c r="G43" s="6"/>
      <c r="H43" s="7" t="s">
        <v>8</v>
      </c>
      <c r="I43" s="5"/>
      <c r="J43" s="6"/>
    </row>
    <row r="44" ht="12.75" customHeight="1">
      <c r="A44" s="8" t="s">
        <v>9</v>
      </c>
      <c r="B44" s="9"/>
      <c r="C44" s="10"/>
      <c r="D44" s="11">
        <v>1.0</v>
      </c>
      <c r="E44" s="12"/>
      <c r="F44" s="26">
        <f>F36</f>
        <v>3935.12</v>
      </c>
      <c r="G44" s="10"/>
      <c r="H44" s="14">
        <f>(D44/D45)*F44</f>
        <v>3.93512</v>
      </c>
      <c r="I44" s="9"/>
      <c r="J44" s="10"/>
    </row>
    <row r="45" ht="12.75" customHeight="1">
      <c r="A45" s="15"/>
      <c r="B45" s="16"/>
      <c r="C45" s="17"/>
      <c r="D45" s="18">
        <v>1000.0</v>
      </c>
      <c r="E45" s="19"/>
      <c r="F45" s="15"/>
      <c r="G45" s="17"/>
      <c r="H45" s="15"/>
      <c r="I45" s="16"/>
      <c r="J45" s="17"/>
      <c r="L45" s="20"/>
    </row>
    <row r="46" ht="12.75" customHeight="1">
      <c r="A46" s="24" t="s">
        <v>11</v>
      </c>
      <c r="B46" s="5"/>
      <c r="C46" s="5"/>
      <c r="D46" s="5"/>
      <c r="E46" s="5"/>
      <c r="F46" s="5"/>
      <c r="G46" s="6"/>
      <c r="H46" s="25">
        <f>SUM(H44:J45)</f>
        <v>3.93512</v>
      </c>
      <c r="I46" s="5"/>
      <c r="J46" s="6"/>
      <c r="L46" s="20"/>
    </row>
    <row r="47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1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1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3" t="s">
        <v>20</v>
      </c>
    </row>
    <row r="50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1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4" t="s">
        <v>5</v>
      </c>
      <c r="B51" s="5"/>
      <c r="C51" s="6"/>
      <c r="D51" s="7" t="s">
        <v>162</v>
      </c>
      <c r="E51" s="6"/>
      <c r="F51" s="7" t="s">
        <v>7</v>
      </c>
      <c r="G51" s="6"/>
      <c r="H51" s="7" t="s">
        <v>8</v>
      </c>
      <c r="I51" s="5"/>
      <c r="J51" s="6"/>
    </row>
    <row r="52" ht="12.75" customHeight="1">
      <c r="A52" s="8" t="s">
        <v>9</v>
      </c>
      <c r="B52" s="9"/>
      <c r="C52" s="10"/>
      <c r="D52" s="11">
        <v>1.0</v>
      </c>
      <c r="E52" s="12"/>
      <c r="F52" s="26">
        <f>F44</f>
        <v>3935.12</v>
      </c>
      <c r="G52" s="10"/>
      <c r="H52" s="14">
        <f>(D52/D53)*F52</f>
        <v>19.6756</v>
      </c>
      <c r="I52" s="9"/>
      <c r="J52" s="10"/>
    </row>
    <row r="53" ht="12.75" customHeight="1">
      <c r="A53" s="15"/>
      <c r="B53" s="16"/>
      <c r="C53" s="17"/>
      <c r="D53" s="18">
        <v>200.0</v>
      </c>
      <c r="E53" s="19"/>
      <c r="F53" s="15"/>
      <c r="G53" s="17"/>
      <c r="H53" s="15"/>
      <c r="I53" s="16"/>
      <c r="J53" s="17"/>
      <c r="L53" s="20"/>
    </row>
    <row r="54" ht="12.75" customHeight="1">
      <c r="A54" s="24" t="s">
        <v>11</v>
      </c>
      <c r="B54" s="5"/>
      <c r="C54" s="5"/>
      <c r="D54" s="5"/>
      <c r="E54" s="5"/>
      <c r="F54" s="5"/>
      <c r="G54" s="6"/>
      <c r="H54" s="25">
        <f>SUM(H52:J53)</f>
        <v>19.6756</v>
      </c>
      <c r="I54" s="5"/>
      <c r="J54" s="6"/>
      <c r="L54" s="20"/>
    </row>
    <row r="55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</row>
    <row r="56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</row>
    <row r="57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</row>
    <row r="58" ht="12.75" customHeight="1"/>
    <row r="59" ht="12.75" customHeight="1">
      <c r="A59" s="3" t="s">
        <v>22</v>
      </c>
    </row>
    <row r="60" ht="12.75" customHeight="1"/>
    <row r="61" ht="12.75" customHeight="1">
      <c r="A61" s="3" t="s">
        <v>23</v>
      </c>
    </row>
    <row r="62" ht="12.75" customHeight="1"/>
    <row r="63" ht="12.75" customHeight="1">
      <c r="A63" s="4" t="s">
        <v>5</v>
      </c>
      <c r="B63" s="5"/>
      <c r="C63" s="6"/>
      <c r="D63" s="7" t="s">
        <v>163</v>
      </c>
      <c r="E63" s="6"/>
      <c r="F63" s="7" t="s">
        <v>7</v>
      </c>
      <c r="G63" s="6"/>
      <c r="H63" s="7" t="s">
        <v>8</v>
      </c>
      <c r="I63" s="5"/>
      <c r="J63" s="6"/>
    </row>
    <row r="64" ht="12.75" customHeight="1">
      <c r="A64" s="8" t="s">
        <v>9</v>
      </c>
      <c r="B64" s="9"/>
      <c r="C64" s="10"/>
      <c r="D64" s="11">
        <v>1.0</v>
      </c>
      <c r="E64" s="12"/>
      <c r="F64" s="26">
        <f>F52</f>
        <v>3935.12</v>
      </c>
      <c r="G64" s="10"/>
      <c r="H64" s="14">
        <f>(D64/D65)*F64</f>
        <v>0.6558533333</v>
      </c>
      <c r="I64" s="9"/>
      <c r="J64" s="10"/>
    </row>
    <row r="65" ht="12.75" customHeight="1">
      <c r="A65" s="15"/>
      <c r="B65" s="16"/>
      <c r="C65" s="17"/>
      <c r="D65" s="18">
        <v>6000.0</v>
      </c>
      <c r="E65" s="19"/>
      <c r="F65" s="15"/>
      <c r="G65" s="17"/>
      <c r="H65" s="15"/>
      <c r="I65" s="16"/>
      <c r="J65" s="17"/>
    </row>
    <row r="66" ht="12.75" customHeight="1">
      <c r="A66" s="24" t="s">
        <v>11</v>
      </c>
      <c r="B66" s="5"/>
      <c r="C66" s="5"/>
      <c r="D66" s="5"/>
      <c r="E66" s="5"/>
      <c r="F66" s="5"/>
      <c r="G66" s="6"/>
      <c r="H66" s="25">
        <f>SUM(H64:J65)</f>
        <v>0.6558533333</v>
      </c>
      <c r="I66" s="5"/>
      <c r="J66" s="6"/>
    </row>
    <row r="67" ht="12.75" customHeight="1"/>
    <row r="68" ht="12.75" customHeight="1"/>
    <row r="69" ht="12.75" customHeight="1">
      <c r="A69" s="3" t="s">
        <v>25</v>
      </c>
    </row>
    <row r="70" ht="12.75" customHeight="1"/>
    <row r="71" ht="12.75" customHeight="1">
      <c r="A71" s="4" t="s">
        <v>5</v>
      </c>
      <c r="B71" s="5"/>
      <c r="C71" s="6"/>
      <c r="D71" s="7" t="s">
        <v>164</v>
      </c>
      <c r="E71" s="6"/>
      <c r="F71" s="7" t="s">
        <v>7</v>
      </c>
      <c r="G71" s="6"/>
      <c r="H71" s="7" t="s">
        <v>8</v>
      </c>
      <c r="I71" s="5"/>
      <c r="J71" s="6"/>
    </row>
    <row r="72" ht="12.75" customHeight="1">
      <c r="A72" s="8" t="s">
        <v>9</v>
      </c>
      <c r="B72" s="9"/>
      <c r="C72" s="10"/>
      <c r="D72" s="11">
        <v>1.0</v>
      </c>
      <c r="E72" s="12"/>
      <c r="F72" s="26">
        <f>F64</f>
        <v>3935.12</v>
      </c>
      <c r="G72" s="10"/>
      <c r="H72" s="14">
        <f>(D72/D73)*F72</f>
        <v>2.186177778</v>
      </c>
      <c r="I72" s="9"/>
      <c r="J72" s="10"/>
    </row>
    <row r="73" ht="12.75" customHeight="1">
      <c r="A73" s="15"/>
      <c r="B73" s="16"/>
      <c r="C73" s="17"/>
      <c r="D73" s="18">
        <v>1800.0</v>
      </c>
      <c r="E73" s="19"/>
      <c r="F73" s="15"/>
      <c r="G73" s="17"/>
      <c r="H73" s="15"/>
      <c r="I73" s="16"/>
      <c r="J73" s="17"/>
    </row>
    <row r="74" ht="12.75" customHeight="1">
      <c r="A74" s="24" t="s">
        <v>11</v>
      </c>
      <c r="B74" s="5"/>
      <c r="C74" s="5"/>
      <c r="D74" s="5"/>
      <c r="E74" s="5"/>
      <c r="F74" s="5"/>
      <c r="G74" s="6"/>
      <c r="H74" s="25">
        <f>SUM(H72:J73)</f>
        <v>2.186177778</v>
      </c>
      <c r="I74" s="5"/>
      <c r="J74" s="6"/>
    </row>
    <row r="75" ht="12.75" customHeight="1"/>
    <row r="76" ht="12.75" customHeight="1"/>
    <row r="77" ht="12.75" customHeight="1">
      <c r="A77" s="3" t="s">
        <v>27</v>
      </c>
    </row>
    <row r="78" ht="12.75" customHeight="1"/>
    <row r="79" ht="12.75" customHeight="1">
      <c r="A79" s="4" t="s">
        <v>5</v>
      </c>
      <c r="B79" s="5"/>
      <c r="C79" s="6"/>
      <c r="D79" s="7" t="s">
        <v>165</v>
      </c>
      <c r="E79" s="6"/>
      <c r="F79" s="7" t="s">
        <v>7</v>
      </c>
      <c r="G79" s="6"/>
      <c r="H79" s="7" t="s">
        <v>8</v>
      </c>
      <c r="I79" s="5"/>
      <c r="J79" s="6"/>
    </row>
    <row r="80" ht="12.75" customHeight="1">
      <c r="A80" s="8" t="s">
        <v>9</v>
      </c>
      <c r="B80" s="9"/>
      <c r="C80" s="10"/>
      <c r="D80" s="11">
        <v>1.0</v>
      </c>
      <c r="E80" s="12"/>
      <c r="F80" s="26">
        <f>F52</f>
        <v>3935.12</v>
      </c>
      <c r="G80" s="10"/>
      <c r="H80" s="14">
        <f>(D80/D81)*F80</f>
        <v>0.0393512</v>
      </c>
      <c r="I80" s="9"/>
      <c r="J80" s="10"/>
    </row>
    <row r="81" ht="12.75" customHeight="1">
      <c r="A81" s="15"/>
      <c r="B81" s="16"/>
      <c r="C81" s="17"/>
      <c r="D81" s="18">
        <v>100000.0</v>
      </c>
      <c r="E81" s="19"/>
      <c r="F81" s="15"/>
      <c r="G81" s="17"/>
      <c r="H81" s="15"/>
      <c r="I81" s="16"/>
      <c r="J81" s="17"/>
    </row>
    <row r="82" ht="12.75" customHeight="1">
      <c r="A82" s="24" t="s">
        <v>11</v>
      </c>
      <c r="B82" s="5"/>
      <c r="C82" s="5"/>
      <c r="D82" s="5"/>
      <c r="E82" s="5"/>
      <c r="F82" s="5"/>
      <c r="G82" s="6"/>
      <c r="H82" s="25">
        <f>SUM(H80:J81)</f>
        <v>0.0393512</v>
      </c>
      <c r="I82" s="5"/>
      <c r="J82" s="6"/>
    </row>
    <row r="83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</row>
    <row r="85" ht="12.75" customHeight="1">
      <c r="A85" s="3" t="s">
        <v>29</v>
      </c>
    </row>
    <row r="86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</row>
    <row r="87" ht="12.75" customHeight="1">
      <c r="A87" s="3" t="s">
        <v>30</v>
      </c>
    </row>
    <row r="88" ht="38.25" customHeight="1">
      <c r="A88" s="33" t="s">
        <v>5</v>
      </c>
      <c r="B88" s="6"/>
      <c r="C88" s="34" t="s">
        <v>31</v>
      </c>
      <c r="D88" s="6"/>
      <c r="E88" s="35" t="s">
        <v>32</v>
      </c>
      <c r="F88" s="35" t="s">
        <v>33</v>
      </c>
      <c r="G88" s="35" t="s">
        <v>34</v>
      </c>
      <c r="H88" s="35" t="s">
        <v>35</v>
      </c>
      <c r="I88" s="35" t="s">
        <v>36</v>
      </c>
    </row>
    <row r="89" ht="12.75" customHeight="1">
      <c r="A89" s="8" t="s">
        <v>9</v>
      </c>
      <c r="B89" s="10"/>
      <c r="C89" s="36">
        <v>1.0</v>
      </c>
      <c r="D89" s="12"/>
      <c r="E89" s="37">
        <v>16.0</v>
      </c>
      <c r="F89" s="38">
        <v>1.0</v>
      </c>
      <c r="G89" s="39">
        <f>(C89/C90)*E89*(F89/F90)</f>
        <v>0.0006520286241</v>
      </c>
      <c r="H89" s="40">
        <f>F52</f>
        <v>3935.12</v>
      </c>
      <c r="I89" s="41">
        <f>SUM(G89*H89)</f>
        <v>2.565810879</v>
      </c>
    </row>
    <row r="90" ht="12.75" customHeight="1">
      <c r="A90" s="15"/>
      <c r="B90" s="17"/>
      <c r="C90" s="42">
        <v>130.0</v>
      </c>
      <c r="D90" s="43"/>
      <c r="E90" s="44"/>
      <c r="F90" s="45">
        <v>188.76</v>
      </c>
      <c r="G90" s="44"/>
      <c r="H90" s="44"/>
      <c r="I90" s="44"/>
    </row>
    <row r="91" ht="12.75" customHeight="1">
      <c r="A91" s="24" t="s">
        <v>11</v>
      </c>
      <c r="B91" s="5"/>
      <c r="C91" s="5"/>
      <c r="D91" s="5"/>
      <c r="E91" s="5"/>
      <c r="F91" s="5"/>
      <c r="G91" s="5"/>
      <c r="H91" s="6"/>
      <c r="I91" s="50">
        <f>SUM(I89:I90)</f>
        <v>2.565810879</v>
      </c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1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1"/>
    </row>
    <row r="94" ht="12.75" customHeight="1">
      <c r="A94" s="3" t="s">
        <v>37</v>
      </c>
    </row>
    <row r="95" ht="38.25" customHeight="1">
      <c r="A95" s="33" t="s">
        <v>5</v>
      </c>
      <c r="B95" s="6"/>
      <c r="C95" s="34" t="s">
        <v>31</v>
      </c>
      <c r="D95" s="6"/>
      <c r="E95" s="35" t="s">
        <v>32</v>
      </c>
      <c r="F95" s="35" t="s">
        <v>33</v>
      </c>
      <c r="G95" s="35" t="s">
        <v>34</v>
      </c>
      <c r="H95" s="35" t="s">
        <v>35</v>
      </c>
      <c r="I95" s="35" t="s">
        <v>36</v>
      </c>
    </row>
    <row r="96" ht="12.75" customHeight="1">
      <c r="A96" s="8" t="s">
        <v>9</v>
      </c>
      <c r="B96" s="10"/>
      <c r="C96" s="36">
        <v>1.0</v>
      </c>
      <c r="D96" s="12"/>
      <c r="E96" s="37">
        <v>16.0</v>
      </c>
      <c r="F96" s="38">
        <v>1.0</v>
      </c>
      <c r="G96" s="39">
        <f>(C96/C97)*E96*(F96/F97)</f>
        <v>0.0002825457371</v>
      </c>
      <c r="H96" s="40">
        <f>H89</f>
        <v>3935.12</v>
      </c>
      <c r="I96" s="41">
        <f>SUM(G96*H96)</f>
        <v>1.111851381</v>
      </c>
    </row>
    <row r="97" ht="12.75" customHeight="1">
      <c r="A97" s="15"/>
      <c r="B97" s="17"/>
      <c r="C97" s="42">
        <v>300.0</v>
      </c>
      <c r="D97" s="43"/>
      <c r="E97" s="44"/>
      <c r="F97" s="45">
        <v>188.76</v>
      </c>
      <c r="G97" s="44"/>
      <c r="H97" s="44"/>
      <c r="I97" s="44"/>
    </row>
    <row r="98" ht="12.75" customHeight="1">
      <c r="A98" s="24" t="s">
        <v>11</v>
      </c>
      <c r="B98" s="5"/>
      <c r="C98" s="5"/>
      <c r="D98" s="5"/>
      <c r="E98" s="5"/>
      <c r="F98" s="5"/>
      <c r="G98" s="5"/>
      <c r="H98" s="6"/>
      <c r="I98" s="50">
        <f>SUM(I96:I97)</f>
        <v>1.111851381</v>
      </c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1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"/>
    </row>
    <row r="101" ht="12.75" customHeight="1">
      <c r="A101" s="3" t="s">
        <v>38</v>
      </c>
    </row>
    <row r="102" ht="48.75" customHeight="1">
      <c r="A102" s="33" t="s">
        <v>5</v>
      </c>
      <c r="B102" s="6"/>
      <c r="C102" s="34" t="s">
        <v>31</v>
      </c>
      <c r="D102" s="6"/>
      <c r="E102" s="35" t="s">
        <v>39</v>
      </c>
      <c r="F102" s="35" t="s">
        <v>40</v>
      </c>
      <c r="G102" s="35" t="s">
        <v>34</v>
      </c>
      <c r="H102" s="35" t="s">
        <v>35</v>
      </c>
      <c r="I102" s="35" t="s">
        <v>36</v>
      </c>
    </row>
    <row r="103" ht="12.75" customHeight="1">
      <c r="A103" s="8" t="s">
        <v>9</v>
      </c>
      <c r="B103" s="10"/>
      <c r="C103" s="36">
        <v>1.0</v>
      </c>
      <c r="D103" s="12"/>
      <c r="E103" s="37">
        <v>16.0</v>
      </c>
      <c r="F103" s="38">
        <v>1.0</v>
      </c>
      <c r="G103" s="39">
        <f>(C103/C104)*E103*(F103/F104)</f>
        <v>0.0001086675994</v>
      </c>
      <c r="H103" s="40">
        <f>H96</f>
        <v>3935.12</v>
      </c>
      <c r="I103" s="41">
        <f>SUM(G103*H103)</f>
        <v>0.4276200437</v>
      </c>
    </row>
    <row r="104" ht="12.75" customHeight="1">
      <c r="A104" s="15"/>
      <c r="B104" s="17"/>
      <c r="C104" s="42">
        <v>130.0</v>
      </c>
      <c r="D104" s="43"/>
      <c r="E104" s="44"/>
      <c r="F104" s="45">
        <v>1132.6</v>
      </c>
      <c r="G104" s="44"/>
      <c r="H104" s="44"/>
      <c r="I104" s="44"/>
    </row>
    <row r="105" ht="12.75" customHeight="1">
      <c r="A105" s="24" t="s">
        <v>11</v>
      </c>
      <c r="B105" s="5"/>
      <c r="C105" s="5"/>
      <c r="D105" s="5"/>
      <c r="E105" s="5"/>
      <c r="F105" s="5"/>
      <c r="G105" s="5"/>
      <c r="H105" s="6"/>
      <c r="I105" s="50">
        <f>SUM(I103:I104)</f>
        <v>0.4276200437</v>
      </c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1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1"/>
    </row>
    <row r="108" ht="12.75" customHeight="1">
      <c r="A108" s="3" t="s">
        <v>41</v>
      </c>
    </row>
    <row r="109" ht="48.75" customHeight="1">
      <c r="A109" s="33" t="s">
        <v>5</v>
      </c>
      <c r="B109" s="6"/>
      <c r="C109" s="34" t="s">
        <v>31</v>
      </c>
      <c r="D109" s="6"/>
      <c r="E109" s="35" t="s">
        <v>39</v>
      </c>
      <c r="F109" s="35" t="s">
        <v>40</v>
      </c>
      <c r="G109" s="35" t="s">
        <v>34</v>
      </c>
      <c r="H109" s="35" t="s">
        <v>35</v>
      </c>
      <c r="I109" s="35" t="s">
        <v>36</v>
      </c>
    </row>
    <row r="110" ht="12.75" customHeight="1">
      <c r="A110" s="8" t="s">
        <v>9</v>
      </c>
      <c r="B110" s="10"/>
      <c r="C110" s="36">
        <v>1.0</v>
      </c>
      <c r="D110" s="12"/>
      <c r="E110" s="37">
        <v>16.0</v>
      </c>
      <c r="F110" s="38">
        <v>1.0</v>
      </c>
      <c r="G110" s="39">
        <f>(C110/C111)*E110*(F110/F111)</f>
        <v>0.00003717575769</v>
      </c>
      <c r="H110" s="40">
        <f>H103</f>
        <v>3935.12</v>
      </c>
      <c r="I110" s="41">
        <f>SUM(G110*H110)</f>
        <v>0.1462910676</v>
      </c>
    </row>
    <row r="111" ht="12.75" customHeight="1">
      <c r="A111" s="15"/>
      <c r="B111" s="17"/>
      <c r="C111" s="42">
        <v>380.0</v>
      </c>
      <c r="D111" s="43"/>
      <c r="E111" s="44"/>
      <c r="F111" s="45">
        <v>1132.6</v>
      </c>
      <c r="G111" s="44"/>
      <c r="H111" s="44"/>
      <c r="I111" s="44"/>
    </row>
    <row r="112" ht="12.75" customHeight="1">
      <c r="A112" s="24" t="s">
        <v>11</v>
      </c>
      <c r="B112" s="5"/>
      <c r="C112" s="5"/>
      <c r="D112" s="5"/>
      <c r="E112" s="5"/>
      <c r="F112" s="5"/>
      <c r="G112" s="5"/>
      <c r="H112" s="6"/>
      <c r="I112" s="50">
        <f>SUM(I110:I111)</f>
        <v>0.1462910676</v>
      </c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1"/>
    </row>
    <row r="114" ht="12.75" customHeight="1">
      <c r="A114" s="3" t="s">
        <v>42</v>
      </c>
    </row>
    <row r="115" ht="12.75" customHeight="1"/>
    <row r="116" ht="12.75" customHeight="1">
      <c r="A116" s="4" t="s">
        <v>5</v>
      </c>
      <c r="B116" s="5"/>
      <c r="C116" s="6"/>
      <c r="D116" s="7" t="s">
        <v>166</v>
      </c>
      <c r="E116" s="6"/>
      <c r="F116" s="7" t="s">
        <v>7</v>
      </c>
      <c r="G116" s="6"/>
      <c r="H116" s="7" t="s">
        <v>8</v>
      </c>
      <c r="I116" s="5"/>
      <c r="J116" s="6"/>
    </row>
    <row r="117" ht="12.75" customHeight="1">
      <c r="A117" s="8" t="s">
        <v>9</v>
      </c>
      <c r="B117" s="9"/>
      <c r="C117" s="10"/>
      <c r="D117" s="11">
        <v>1.0</v>
      </c>
      <c r="E117" s="12"/>
      <c r="F117" s="26">
        <f>H103</f>
        <v>3935.12</v>
      </c>
      <c r="G117" s="10"/>
      <c r="H117" s="14">
        <f>(D117/D118)*F117</f>
        <v>10.93088889</v>
      </c>
      <c r="I117" s="9"/>
      <c r="J117" s="10"/>
    </row>
    <row r="118" ht="12.75" customHeight="1">
      <c r="A118" s="15"/>
      <c r="B118" s="16"/>
      <c r="C118" s="17"/>
      <c r="D118" s="18">
        <f>G137</f>
        <v>360</v>
      </c>
      <c r="E118" s="19"/>
      <c r="F118" s="15"/>
      <c r="G118" s="17"/>
      <c r="H118" s="15"/>
      <c r="I118" s="16"/>
      <c r="J118" s="17"/>
    </row>
    <row r="119" ht="12.75" customHeight="1">
      <c r="A119" s="24" t="s">
        <v>11</v>
      </c>
      <c r="B119" s="5"/>
      <c r="C119" s="5"/>
      <c r="D119" s="5"/>
      <c r="E119" s="5"/>
      <c r="F119" s="5"/>
      <c r="G119" s="6"/>
      <c r="H119" s="25">
        <f>SUM(H117:J118)</f>
        <v>10.93088889</v>
      </c>
      <c r="I119" s="5"/>
      <c r="J119" s="6"/>
    </row>
    <row r="120" ht="12.75" customHeight="1"/>
    <row r="121" ht="12.75" customHeight="1">
      <c r="A121" s="51" t="s">
        <v>44</v>
      </c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ht="14.25" customHeight="1">
      <c r="A123" s="30" t="s">
        <v>45</v>
      </c>
      <c r="B123" s="5"/>
      <c r="C123" s="5"/>
      <c r="D123" s="5"/>
      <c r="E123" s="6"/>
      <c r="F123" s="53" t="s">
        <v>167</v>
      </c>
      <c r="G123" s="53" t="s">
        <v>47</v>
      </c>
      <c r="H123" s="53" t="s">
        <v>48</v>
      </c>
      <c r="I123" s="53" t="s">
        <v>49</v>
      </c>
      <c r="J123" s="54"/>
    </row>
    <row r="124" ht="12.75" customHeight="1">
      <c r="A124" s="55" t="s">
        <v>50</v>
      </c>
      <c r="B124" s="5"/>
      <c r="C124" s="5"/>
      <c r="D124" s="5"/>
      <c r="E124" s="6"/>
      <c r="F124" s="56">
        <v>580.44</v>
      </c>
      <c r="G124" s="57">
        <v>1200.0</v>
      </c>
      <c r="H124" s="56">
        <v>1.0</v>
      </c>
      <c r="I124" s="58">
        <f t="shared" ref="I124:I137" si="1">ROUND((F124/G124*H124),4)</f>
        <v>0.4837</v>
      </c>
    </row>
    <row r="125" ht="12.75" customHeight="1">
      <c r="A125" s="55" t="s">
        <v>51</v>
      </c>
      <c r="B125" s="5"/>
      <c r="C125" s="5"/>
      <c r="D125" s="5"/>
      <c r="E125" s="6"/>
      <c r="F125" s="56">
        <v>0.0</v>
      </c>
      <c r="G125" s="59">
        <v>360.0</v>
      </c>
      <c r="H125" s="56">
        <v>1.0</v>
      </c>
      <c r="I125" s="58">
        <f t="shared" si="1"/>
        <v>0</v>
      </c>
    </row>
    <row r="126" ht="12.75" customHeight="1">
      <c r="A126" s="55" t="s">
        <v>52</v>
      </c>
      <c r="B126" s="5"/>
      <c r="C126" s="5"/>
      <c r="D126" s="5"/>
      <c r="E126" s="6"/>
      <c r="F126" s="56">
        <v>28.59</v>
      </c>
      <c r="G126" s="59">
        <v>1500.0</v>
      </c>
      <c r="H126" s="56">
        <v>1.0</v>
      </c>
      <c r="I126" s="58">
        <f t="shared" si="1"/>
        <v>0.0191</v>
      </c>
    </row>
    <row r="127" ht="12.75" customHeight="1">
      <c r="A127" s="55" t="s">
        <v>53</v>
      </c>
      <c r="B127" s="5"/>
      <c r="C127" s="5"/>
      <c r="D127" s="5"/>
      <c r="E127" s="6"/>
      <c r="F127" s="67">
        <v>0.0</v>
      </c>
      <c r="G127" s="59">
        <v>1200.0</v>
      </c>
      <c r="H127" s="56">
        <v>1.0</v>
      </c>
      <c r="I127" s="58">
        <f t="shared" si="1"/>
        <v>0</v>
      </c>
    </row>
    <row r="128" ht="12.75" customHeight="1">
      <c r="A128" s="55" t="s">
        <v>54</v>
      </c>
      <c r="B128" s="5"/>
      <c r="C128" s="5"/>
      <c r="D128" s="5"/>
      <c r="E128" s="6"/>
      <c r="F128" s="56">
        <v>449.61</v>
      </c>
      <c r="G128" s="59">
        <v>1000.0</v>
      </c>
      <c r="H128" s="56">
        <v>1.0</v>
      </c>
      <c r="I128" s="58">
        <f t="shared" si="1"/>
        <v>0.4496</v>
      </c>
    </row>
    <row r="129" ht="12.75" customHeight="1">
      <c r="A129" s="55" t="s">
        <v>55</v>
      </c>
      <c r="B129" s="5"/>
      <c r="C129" s="5"/>
      <c r="D129" s="5"/>
      <c r="E129" s="6"/>
      <c r="F129" s="56">
        <v>18.37</v>
      </c>
      <c r="G129" s="59">
        <v>200.0</v>
      </c>
      <c r="H129" s="56">
        <v>1.0</v>
      </c>
      <c r="I129" s="58">
        <f t="shared" si="1"/>
        <v>0.0919</v>
      </c>
    </row>
    <row r="130" ht="12.75" customHeight="1">
      <c r="A130" s="55" t="s">
        <v>56</v>
      </c>
      <c r="B130" s="5"/>
      <c r="C130" s="5"/>
      <c r="D130" s="5"/>
      <c r="E130" s="6"/>
      <c r="F130" s="56">
        <v>1247.23</v>
      </c>
      <c r="G130" s="59">
        <v>6000.0</v>
      </c>
      <c r="H130" s="56">
        <v>1.0</v>
      </c>
      <c r="I130" s="58">
        <f t="shared" si="1"/>
        <v>0.2079</v>
      </c>
    </row>
    <row r="131" ht="12.75" customHeight="1">
      <c r="A131" s="55" t="s">
        <v>57</v>
      </c>
      <c r="B131" s="5"/>
      <c r="C131" s="5"/>
      <c r="D131" s="5"/>
      <c r="E131" s="6"/>
      <c r="F131" s="56">
        <v>0.0</v>
      </c>
      <c r="G131" s="59">
        <v>1800.0</v>
      </c>
      <c r="H131" s="56">
        <v>1.0</v>
      </c>
      <c r="I131" s="58">
        <f t="shared" si="1"/>
        <v>0</v>
      </c>
    </row>
    <row r="132" ht="12.75" customHeight="1">
      <c r="A132" s="55" t="s">
        <v>58</v>
      </c>
      <c r="B132" s="5"/>
      <c r="C132" s="5"/>
      <c r="D132" s="5"/>
      <c r="E132" s="6"/>
      <c r="F132" s="56">
        <v>1110.79</v>
      </c>
      <c r="G132" s="59">
        <v>100000.0</v>
      </c>
      <c r="H132" s="56">
        <v>1.0</v>
      </c>
      <c r="I132" s="58">
        <f t="shared" si="1"/>
        <v>0.0111</v>
      </c>
    </row>
    <row r="133" ht="12.75" customHeight="1">
      <c r="A133" s="61" t="s">
        <v>59</v>
      </c>
      <c r="B133" s="5"/>
      <c r="C133" s="5"/>
      <c r="D133" s="5"/>
      <c r="E133" s="6"/>
      <c r="F133" s="56">
        <v>70.53</v>
      </c>
      <c r="G133" s="59">
        <v>130.0</v>
      </c>
      <c r="H133" s="62">
        <f>G89</f>
        <v>0.0006520286241</v>
      </c>
      <c r="I133" s="58">
        <f t="shared" si="1"/>
        <v>0.0004</v>
      </c>
    </row>
    <row r="134" ht="12.75" customHeight="1">
      <c r="A134" s="61" t="s">
        <v>60</v>
      </c>
      <c r="B134" s="5"/>
      <c r="C134" s="5"/>
      <c r="D134" s="5"/>
      <c r="E134" s="6"/>
      <c r="F134" s="56">
        <v>70.53</v>
      </c>
      <c r="G134" s="59">
        <v>300.0</v>
      </c>
      <c r="H134" s="62">
        <f>G96</f>
        <v>0.0002825457371</v>
      </c>
      <c r="I134" s="58">
        <f t="shared" si="1"/>
        <v>0.0001</v>
      </c>
    </row>
    <row r="135" ht="12.75" customHeight="1">
      <c r="A135" s="61" t="s">
        <v>61</v>
      </c>
      <c r="B135" s="5"/>
      <c r="C135" s="5"/>
      <c r="D135" s="5"/>
      <c r="E135" s="6"/>
      <c r="F135" s="56">
        <v>0.0</v>
      </c>
      <c r="G135" s="59">
        <v>130.0</v>
      </c>
      <c r="H135" s="62">
        <f>G103</f>
        <v>0.0001086675994</v>
      </c>
      <c r="I135" s="58">
        <f t="shared" si="1"/>
        <v>0</v>
      </c>
    </row>
    <row r="136" ht="12.75" customHeight="1">
      <c r="A136" s="61" t="s">
        <v>62</v>
      </c>
      <c r="B136" s="5"/>
      <c r="C136" s="5"/>
      <c r="D136" s="5"/>
      <c r="E136" s="6"/>
      <c r="F136" s="56">
        <v>0.0</v>
      </c>
      <c r="G136" s="59">
        <v>380.0</v>
      </c>
      <c r="H136" s="62">
        <f>G110</f>
        <v>0.00003717575769</v>
      </c>
      <c r="I136" s="58">
        <f t="shared" si="1"/>
        <v>0</v>
      </c>
    </row>
    <row r="137" ht="12.75" customHeight="1">
      <c r="A137" s="61" t="s">
        <v>63</v>
      </c>
      <c r="B137" s="5"/>
      <c r="C137" s="5"/>
      <c r="D137" s="5"/>
      <c r="E137" s="6"/>
      <c r="F137" s="56">
        <v>0.0</v>
      </c>
      <c r="G137" s="59">
        <v>360.0</v>
      </c>
      <c r="H137" s="56">
        <v>1.0</v>
      </c>
      <c r="I137" s="58">
        <f t="shared" si="1"/>
        <v>0</v>
      </c>
    </row>
    <row r="138" ht="12.75" customHeight="1">
      <c r="A138" s="55" t="s">
        <v>64</v>
      </c>
      <c r="B138" s="5"/>
      <c r="C138" s="5"/>
      <c r="D138" s="5"/>
      <c r="E138" s="5"/>
      <c r="F138" s="5"/>
      <c r="G138" s="5"/>
      <c r="H138" s="6"/>
      <c r="I138" s="63">
        <f>SUM(I124:I137)</f>
        <v>1.2638</v>
      </c>
    </row>
    <row r="139" ht="12.75" customHeight="1">
      <c r="I139" s="71">
        <v>1.0</v>
      </c>
    </row>
    <row r="140" ht="12.75" customHeight="1">
      <c r="A140" s="65" t="s">
        <v>94</v>
      </c>
    </row>
    <row r="141" ht="12.75" customHeight="1">
      <c r="A141" s="3" t="s">
        <v>66</v>
      </c>
    </row>
    <row r="142" ht="12.75" customHeight="1">
      <c r="A142" s="3" t="s">
        <v>67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170">
    <mergeCell ref="A20:C21"/>
    <mergeCell ref="A27:C27"/>
    <mergeCell ref="D27:E27"/>
    <mergeCell ref="F27:G27"/>
    <mergeCell ref="H27:J27"/>
    <mergeCell ref="A28:C29"/>
    <mergeCell ref="D28:E28"/>
    <mergeCell ref="D29:E29"/>
    <mergeCell ref="A30:G30"/>
    <mergeCell ref="A35:C35"/>
    <mergeCell ref="D35:E35"/>
    <mergeCell ref="H35:J35"/>
    <mergeCell ref="A36:C37"/>
    <mergeCell ref="H36:J37"/>
    <mergeCell ref="D36:E36"/>
    <mergeCell ref="D37:E37"/>
    <mergeCell ref="A38:G38"/>
    <mergeCell ref="H38:J38"/>
    <mergeCell ref="D43:E43"/>
    <mergeCell ref="F43:G43"/>
    <mergeCell ref="H43:J43"/>
    <mergeCell ref="A43:C43"/>
    <mergeCell ref="D44:E44"/>
    <mergeCell ref="F44:G45"/>
    <mergeCell ref="H44:J45"/>
    <mergeCell ref="D45:E45"/>
    <mergeCell ref="A46:G46"/>
    <mergeCell ref="H46:J46"/>
    <mergeCell ref="F52:G53"/>
    <mergeCell ref="H52:J53"/>
    <mergeCell ref="A44:C45"/>
    <mergeCell ref="A51:C51"/>
    <mergeCell ref="D51:E51"/>
    <mergeCell ref="F51:G51"/>
    <mergeCell ref="H51:J51"/>
    <mergeCell ref="A52:C53"/>
    <mergeCell ref="D52:E52"/>
    <mergeCell ref="F11:G11"/>
    <mergeCell ref="F12:G13"/>
    <mergeCell ref="F19:G19"/>
    <mergeCell ref="H19:J19"/>
    <mergeCell ref="F20:G21"/>
    <mergeCell ref="H20:J21"/>
    <mergeCell ref="H22:J22"/>
    <mergeCell ref="A14:G14"/>
    <mergeCell ref="H14:J14"/>
    <mergeCell ref="A1:J1"/>
    <mergeCell ref="A2:J2"/>
    <mergeCell ref="A11:C11"/>
    <mergeCell ref="D11:E11"/>
    <mergeCell ref="H11:J11"/>
    <mergeCell ref="A12:C13"/>
    <mergeCell ref="H12:J13"/>
    <mergeCell ref="D12:E12"/>
    <mergeCell ref="D13:E13"/>
    <mergeCell ref="A19:C19"/>
    <mergeCell ref="D19:E19"/>
    <mergeCell ref="D20:E20"/>
    <mergeCell ref="D21:E21"/>
    <mergeCell ref="A22:G22"/>
    <mergeCell ref="F28:G29"/>
    <mergeCell ref="H28:J29"/>
    <mergeCell ref="H30:J30"/>
    <mergeCell ref="F35:G35"/>
    <mergeCell ref="F36:G37"/>
    <mergeCell ref="D63:E63"/>
    <mergeCell ref="D64:E64"/>
    <mergeCell ref="F64:G65"/>
    <mergeCell ref="H64:J65"/>
    <mergeCell ref="H66:J66"/>
    <mergeCell ref="D53:E53"/>
    <mergeCell ref="A54:G54"/>
    <mergeCell ref="H54:J54"/>
    <mergeCell ref="A63:C63"/>
    <mergeCell ref="F63:G63"/>
    <mergeCell ref="H63:J63"/>
    <mergeCell ref="A64:C65"/>
    <mergeCell ref="F71:G71"/>
    <mergeCell ref="F72:G73"/>
    <mergeCell ref="F79:G79"/>
    <mergeCell ref="H79:J79"/>
    <mergeCell ref="F80:G81"/>
    <mergeCell ref="H80:J81"/>
    <mergeCell ref="H82:J82"/>
    <mergeCell ref="A74:G74"/>
    <mergeCell ref="H74:J74"/>
    <mergeCell ref="D65:E65"/>
    <mergeCell ref="A66:G66"/>
    <mergeCell ref="A71:C71"/>
    <mergeCell ref="D71:E71"/>
    <mergeCell ref="H71:J71"/>
    <mergeCell ref="A72:C73"/>
    <mergeCell ref="H72:J73"/>
    <mergeCell ref="H89:H90"/>
    <mergeCell ref="I89:I90"/>
    <mergeCell ref="C90:D90"/>
    <mergeCell ref="A91:H91"/>
    <mergeCell ref="F116:G116"/>
    <mergeCell ref="F117:G118"/>
    <mergeCell ref="D117:E117"/>
    <mergeCell ref="D118:E118"/>
    <mergeCell ref="C111:D111"/>
    <mergeCell ref="A112:H112"/>
    <mergeCell ref="A116:C116"/>
    <mergeCell ref="D116:E116"/>
    <mergeCell ref="H116:J116"/>
    <mergeCell ref="A117:C118"/>
    <mergeCell ref="H117:J118"/>
    <mergeCell ref="A119:G119"/>
    <mergeCell ref="H119:J119"/>
    <mergeCell ref="A121:I121"/>
    <mergeCell ref="A123:E123"/>
    <mergeCell ref="A124:E124"/>
    <mergeCell ref="A125:E125"/>
    <mergeCell ref="A126:E126"/>
    <mergeCell ref="A134:E134"/>
    <mergeCell ref="A135:E135"/>
    <mergeCell ref="A136:E136"/>
    <mergeCell ref="A137:E137"/>
    <mergeCell ref="A138:H138"/>
    <mergeCell ref="A140:I140"/>
    <mergeCell ref="A127:E127"/>
    <mergeCell ref="A128:E128"/>
    <mergeCell ref="A129:E129"/>
    <mergeCell ref="A130:E130"/>
    <mergeCell ref="A131:E131"/>
    <mergeCell ref="A132:E132"/>
    <mergeCell ref="A133:E133"/>
    <mergeCell ref="D72:E72"/>
    <mergeCell ref="D73:E73"/>
    <mergeCell ref="A79:C79"/>
    <mergeCell ref="D79:E79"/>
    <mergeCell ref="D80:E80"/>
    <mergeCell ref="D81:E81"/>
    <mergeCell ref="A82:G82"/>
    <mergeCell ref="A80:C81"/>
    <mergeCell ref="A88:B88"/>
    <mergeCell ref="C88:D88"/>
    <mergeCell ref="A89:B90"/>
    <mergeCell ref="C89:D89"/>
    <mergeCell ref="E89:E90"/>
    <mergeCell ref="G89:G90"/>
    <mergeCell ref="A95:B95"/>
    <mergeCell ref="C95:D95"/>
    <mergeCell ref="A96:B97"/>
    <mergeCell ref="E96:E97"/>
    <mergeCell ref="G96:G97"/>
    <mergeCell ref="H96:H97"/>
    <mergeCell ref="I96:I97"/>
    <mergeCell ref="A98:H98"/>
    <mergeCell ref="G103:G104"/>
    <mergeCell ref="H103:H104"/>
    <mergeCell ref="I103:I104"/>
    <mergeCell ref="A105:H105"/>
    <mergeCell ref="C96:D96"/>
    <mergeCell ref="C97:D97"/>
    <mergeCell ref="A102:B102"/>
    <mergeCell ref="C102:D102"/>
    <mergeCell ref="C103:D103"/>
    <mergeCell ref="E103:E104"/>
    <mergeCell ref="C104:D104"/>
    <mergeCell ref="H110:H111"/>
    <mergeCell ref="I110:I111"/>
    <mergeCell ref="A103:B104"/>
    <mergeCell ref="A109:B109"/>
    <mergeCell ref="C109:D109"/>
    <mergeCell ref="A110:B111"/>
    <mergeCell ref="C110:D110"/>
    <mergeCell ref="E110:E111"/>
    <mergeCell ref="G110:G111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2009-01-15T20:39:28Z</dcterms:created>
  <dc:creator>TRT</dc:creator>
</cp:coreProperties>
</file>