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735" tabRatio="860"/>
  </bookViews>
  <sheets>
    <sheet name="Orçamento" sheetId="5" r:id="rId1"/>
    <sheet name="Composições" sheetId="3" r:id="rId2"/>
    <sheet name="InsumosSINAPI" sheetId="6" r:id="rId3"/>
  </sheets>
  <definedNames>
    <definedName name="_xlnm._FilterDatabase" localSheetId="1" hidden="1">Composições!$A$13:$J$1595</definedName>
    <definedName name="_xlnm.Print_Area" localSheetId="1">Composições!$A$1:$I$1595</definedName>
    <definedName name="_xlnm.Print_Area" localSheetId="0">Orçamento!$A$1:$J$26</definedName>
    <definedName name="_xlnm.Print_Titles" localSheetId="1">Composições!$1:$13</definedName>
    <definedName name="_xlnm.Print_Titles" localSheetId="0">Orçamento!$1:$8</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1" i="5"/>
  <c r="E21"/>
  <c r="C21"/>
  <c r="C22"/>
  <c r="E22"/>
  <c r="F22"/>
  <c r="I1048552" i="3" l="1"/>
  <c r="I1594"/>
  <c r="I1593"/>
  <c r="I1592"/>
  <c r="I1591"/>
  <c r="I1590"/>
  <c r="I1587"/>
  <c r="I1586"/>
  <c r="I1585"/>
  <c r="I1584"/>
  <c r="I1583"/>
  <c r="I1582"/>
  <c r="I1579"/>
  <c r="H1577" s="1"/>
  <c r="I1575"/>
  <c r="H1574" s="1"/>
  <c r="I1572"/>
  <c r="I1571"/>
  <c r="H1567"/>
  <c r="I1567" s="1"/>
  <c r="E1567"/>
  <c r="D1567"/>
  <c r="H1566"/>
  <c r="I1566" s="1"/>
  <c r="E1566"/>
  <c r="D1566"/>
  <c r="I1565"/>
  <c r="I1564"/>
  <c r="I1561"/>
  <c r="I1560"/>
  <c r="I1556"/>
  <c r="I1555"/>
  <c r="H1554"/>
  <c r="I1554" s="1"/>
  <c r="H1553" s="1"/>
  <c r="I1553" s="1"/>
  <c r="E1554"/>
  <c r="D1554"/>
  <c r="I1551"/>
  <c r="H1550"/>
  <c r="I1550" s="1"/>
  <c r="E1550"/>
  <c r="D1550"/>
  <c r="I1549"/>
  <c r="I1546"/>
  <c r="I1545"/>
  <c r="I1542"/>
  <c r="H1541"/>
  <c r="I1541" s="1"/>
  <c r="E1541"/>
  <c r="D1541"/>
  <c r="I1538"/>
  <c r="H1537"/>
  <c r="I1537" s="1"/>
  <c r="E1537"/>
  <c r="D1537"/>
  <c r="I1534"/>
  <c r="I1533"/>
  <c r="I1532"/>
  <c r="I1529"/>
  <c r="I1528"/>
  <c r="H1527"/>
  <c r="I1527" s="1"/>
  <c r="E1527"/>
  <c r="D1527"/>
  <c r="H1526"/>
  <c r="I1526" s="1"/>
  <c r="E1526"/>
  <c r="D1526"/>
  <c r="I1523"/>
  <c r="I1522"/>
  <c r="I1521"/>
  <c r="H1520"/>
  <c r="I1520" s="1"/>
  <c r="E1520"/>
  <c r="D1520"/>
  <c r="I1519"/>
  <c r="I1516"/>
  <c r="I1515"/>
  <c r="I1514"/>
  <c r="I1513"/>
  <c r="H1510"/>
  <c r="I1510" s="1"/>
  <c r="E1510"/>
  <c r="D1510"/>
  <c r="H1509"/>
  <c r="I1509" s="1"/>
  <c r="E1509"/>
  <c r="D1509"/>
  <c r="I1508"/>
  <c r="I1507"/>
  <c r="I1504"/>
  <c r="H1503" s="1"/>
  <c r="I1503" s="1"/>
  <c r="I1501"/>
  <c r="H1500"/>
  <c r="I1500" s="1"/>
  <c r="E1500"/>
  <c r="D1500"/>
  <c r="I1499"/>
  <c r="H1498"/>
  <c r="I1498" s="1"/>
  <c r="E1498"/>
  <c r="D1498"/>
  <c r="I1497"/>
  <c r="I1496"/>
  <c r="I1493"/>
  <c r="I1492"/>
  <c r="I1491"/>
  <c r="I1490"/>
  <c r="I1487"/>
  <c r="I1486"/>
  <c r="I1483"/>
  <c r="I1482"/>
  <c r="I1481"/>
  <c r="I1478"/>
  <c r="H1477"/>
  <c r="I1477" s="1"/>
  <c r="E1477"/>
  <c r="D1477"/>
  <c r="I1476"/>
  <c r="H1475"/>
  <c r="I1475" s="1"/>
  <c r="E1475"/>
  <c r="D1475"/>
  <c r="I1474"/>
  <c r="H1473"/>
  <c r="I1473" s="1"/>
  <c r="E1473"/>
  <c r="D1473"/>
  <c r="H1472"/>
  <c r="I1472" s="1"/>
  <c r="E1472"/>
  <c r="D1472"/>
  <c r="H1471"/>
  <c r="I1471" s="1"/>
  <c r="E1471"/>
  <c r="D1471"/>
  <c r="I1470"/>
  <c r="I1469"/>
  <c r="I1468"/>
  <c r="I1465"/>
  <c r="I1464"/>
  <c r="I1463"/>
  <c r="H1462"/>
  <c r="I1462" s="1"/>
  <c r="E1462"/>
  <c r="D1462"/>
  <c r="H1461"/>
  <c r="I1461" s="1"/>
  <c r="E1461"/>
  <c r="D1461"/>
  <c r="H1460"/>
  <c r="I1460" s="1"/>
  <c r="E1460"/>
  <c r="D1460"/>
  <c r="H1459"/>
  <c r="I1459" s="1"/>
  <c r="E1459"/>
  <c r="D1459"/>
  <c r="I1456"/>
  <c r="I1455"/>
  <c r="I1454"/>
  <c r="I1453"/>
  <c r="I1452"/>
  <c r="H1451"/>
  <c r="I1451" s="1"/>
  <c r="E1451"/>
  <c r="D1451"/>
  <c r="H1450"/>
  <c r="I1450" s="1"/>
  <c r="E1450"/>
  <c r="D1450"/>
  <c r="H1449"/>
  <c r="I1449" s="1"/>
  <c r="E1449"/>
  <c r="D1449"/>
  <c r="H1448"/>
  <c r="I1448" s="1"/>
  <c r="E1448"/>
  <c r="D1448"/>
  <c r="I1445"/>
  <c r="I1444"/>
  <c r="I1443"/>
  <c r="I1440"/>
  <c r="I1439"/>
  <c r="I1438"/>
  <c r="H1437"/>
  <c r="I1437" s="1"/>
  <c r="E1437"/>
  <c r="D1437"/>
  <c r="H1436"/>
  <c r="I1436" s="1"/>
  <c r="E1436"/>
  <c r="D1436"/>
  <c r="H1435"/>
  <c r="I1435" s="1"/>
  <c r="E1435"/>
  <c r="D1435"/>
  <c r="H1434"/>
  <c r="I1434" s="1"/>
  <c r="E1434"/>
  <c r="D1434"/>
  <c r="I1431"/>
  <c r="I1430"/>
  <c r="I1429"/>
  <c r="H1426"/>
  <c r="I1426" s="1"/>
  <c r="E1426"/>
  <c r="D1426"/>
  <c r="I1425"/>
  <c r="I1424"/>
  <c r="I1423"/>
  <c r="I1420"/>
  <c r="I1419"/>
  <c r="I1418"/>
  <c r="I1417"/>
  <c r="I1414"/>
  <c r="I1413"/>
  <c r="I1412"/>
  <c r="H1411"/>
  <c r="I1411" s="1"/>
  <c r="E1411"/>
  <c r="D1411"/>
  <c r="I1410"/>
  <c r="I1409"/>
  <c r="H1406"/>
  <c r="I1406" s="1"/>
  <c r="E1406"/>
  <c r="D1406"/>
  <c r="I1405"/>
  <c r="I1404"/>
  <c r="H1403"/>
  <c r="I1403" s="1"/>
  <c r="E1403"/>
  <c r="D1403"/>
  <c r="I1400"/>
  <c r="I1399"/>
  <c r="I1395"/>
  <c r="H1394" s="1"/>
  <c r="I1394" s="1"/>
  <c r="I1392"/>
  <c r="H1391" s="1"/>
  <c r="I1391" s="1"/>
  <c r="I1389"/>
  <c r="I1388"/>
  <c r="H1387"/>
  <c r="I1387" s="1"/>
  <c r="E1387"/>
  <c r="D1387"/>
  <c r="I1386"/>
  <c r="H1385"/>
  <c r="I1385" s="1"/>
  <c r="E1385"/>
  <c r="D1385"/>
  <c r="H1384"/>
  <c r="I1384" s="1"/>
  <c r="E1384"/>
  <c r="D1384"/>
  <c r="I1381"/>
  <c r="H1380" s="1"/>
  <c r="I1380" s="1"/>
  <c r="I1378"/>
  <c r="I1377"/>
  <c r="H1376"/>
  <c r="I1376" s="1"/>
  <c r="E1376"/>
  <c r="D1376"/>
  <c r="H1375"/>
  <c r="I1375" s="1"/>
  <c r="E1375"/>
  <c r="D1375"/>
  <c r="H1374"/>
  <c r="I1374" s="1"/>
  <c r="E1374"/>
  <c r="D1374"/>
  <c r="I1371"/>
  <c r="I1370"/>
  <c r="I1369"/>
  <c r="H1368"/>
  <c r="I1368" s="1"/>
  <c r="E1368"/>
  <c r="D1368"/>
  <c r="H1367"/>
  <c r="I1367" s="1"/>
  <c r="E1367"/>
  <c r="D1367"/>
  <c r="I1364"/>
  <c r="I1363"/>
  <c r="H1362"/>
  <c r="I1362" s="1"/>
  <c r="E1362"/>
  <c r="D1362"/>
  <c r="H1361"/>
  <c r="I1361" s="1"/>
  <c r="E1361"/>
  <c r="D1361"/>
  <c r="H1360"/>
  <c r="I1360" s="1"/>
  <c r="E1360"/>
  <c r="D1360"/>
  <c r="I1358"/>
  <c r="I1357"/>
  <c r="I1356"/>
  <c r="I1355"/>
  <c r="I1354"/>
  <c r="I1353"/>
  <c r="I1352"/>
  <c r="I1351"/>
  <c r="I1348"/>
  <c r="I1347"/>
  <c r="I1344"/>
  <c r="I1343"/>
  <c r="I1342"/>
  <c r="I1339"/>
  <c r="I1338"/>
  <c r="I1335"/>
  <c r="H1334" s="1"/>
  <c r="I1334" s="1"/>
  <c r="I1332"/>
  <c r="I1331"/>
  <c r="H1330"/>
  <c r="I1330" s="1"/>
  <c r="E1330"/>
  <c r="D1330"/>
  <c r="H1329"/>
  <c r="I1329" s="1"/>
  <c r="E1329"/>
  <c r="D1329"/>
  <c r="H1328"/>
  <c r="I1328" s="1"/>
  <c r="E1328"/>
  <c r="D1328"/>
  <c r="H1327"/>
  <c r="I1327" s="1"/>
  <c r="E1327"/>
  <c r="D1327"/>
  <c r="H1326"/>
  <c r="I1326" s="1"/>
  <c r="E1326"/>
  <c r="D1326"/>
  <c r="H1325"/>
  <c r="I1325" s="1"/>
  <c r="E1325"/>
  <c r="D1325"/>
  <c r="H1324"/>
  <c r="I1324" s="1"/>
  <c r="E1324"/>
  <c r="D1324"/>
  <c r="H1323"/>
  <c r="I1323" s="1"/>
  <c r="E1323"/>
  <c r="D1323"/>
  <c r="H1322"/>
  <c r="I1322" s="1"/>
  <c r="E1322"/>
  <c r="D1322"/>
  <c r="H1319"/>
  <c r="I1319" s="1"/>
  <c r="E1319"/>
  <c r="D1319"/>
  <c r="I1318"/>
  <c r="I1317"/>
  <c r="H1316"/>
  <c r="I1316" s="1"/>
  <c r="E1316"/>
  <c r="D1316"/>
  <c r="H1315"/>
  <c r="I1315" s="1"/>
  <c r="E1315"/>
  <c r="D1315"/>
  <c r="I1314"/>
  <c r="H1313"/>
  <c r="I1313" s="1"/>
  <c r="E1313"/>
  <c r="D1313"/>
  <c r="H1312"/>
  <c r="I1312" s="1"/>
  <c r="E1312"/>
  <c r="D1312"/>
  <c r="H1311"/>
  <c r="I1311" s="1"/>
  <c r="E1311"/>
  <c r="D1311"/>
  <c r="I1310"/>
  <c r="H1309"/>
  <c r="I1309" s="1"/>
  <c r="E1309"/>
  <c r="D1309"/>
  <c r="I1308"/>
  <c r="I1307"/>
  <c r="I1306"/>
  <c r="I1305"/>
  <c r="I1302"/>
  <c r="I1301"/>
  <c r="I1297"/>
  <c r="H1296"/>
  <c r="I1296" s="1"/>
  <c r="E1296"/>
  <c r="D1296"/>
  <c r="I1293"/>
  <c r="I1292"/>
  <c r="I1289"/>
  <c r="I1288"/>
  <c r="I1285"/>
  <c r="I1284"/>
  <c r="I1283"/>
  <c r="I1280"/>
  <c r="I1279"/>
  <c r="I1278"/>
  <c r="H1277"/>
  <c r="I1277" s="1"/>
  <c r="E1277"/>
  <c r="D1277"/>
  <c r="H1276"/>
  <c r="I1276" s="1"/>
  <c r="E1276"/>
  <c r="D1276"/>
  <c r="H1275"/>
  <c r="I1275" s="1"/>
  <c r="E1275"/>
  <c r="D1275"/>
  <c r="H1274"/>
  <c r="I1274" s="1"/>
  <c r="E1274"/>
  <c r="D1274"/>
  <c r="I1271"/>
  <c r="I1270"/>
  <c r="I1267"/>
  <c r="I1266"/>
  <c r="I1265"/>
  <c r="I1264"/>
  <c r="H1263"/>
  <c r="I1263" s="1"/>
  <c r="E1263"/>
  <c r="D1263"/>
  <c r="H1262"/>
  <c r="I1262" s="1"/>
  <c r="E1262"/>
  <c r="D1262"/>
  <c r="H1261"/>
  <c r="I1261" s="1"/>
  <c r="E1261"/>
  <c r="D1261"/>
  <c r="H1260"/>
  <c r="I1260" s="1"/>
  <c r="E1260"/>
  <c r="D1260"/>
  <c r="H1259"/>
  <c r="I1259" s="1"/>
  <c r="E1259"/>
  <c r="D1259"/>
  <c r="H1258"/>
  <c r="I1258" s="1"/>
  <c r="E1258"/>
  <c r="D1258"/>
  <c r="I1255"/>
  <c r="I1254"/>
  <c r="I1251"/>
  <c r="I1250"/>
  <c r="H1249"/>
  <c r="I1249" s="1"/>
  <c r="E1249"/>
  <c r="D1249"/>
  <c r="H1248"/>
  <c r="I1248" s="1"/>
  <c r="E1248"/>
  <c r="D1248"/>
  <c r="H1247"/>
  <c r="I1247" s="1"/>
  <c r="E1247"/>
  <c r="D1247"/>
  <c r="I1244"/>
  <c r="I1243"/>
  <c r="I1242"/>
  <c r="I1241"/>
  <c r="I1238"/>
  <c r="I1237"/>
  <c r="I1236"/>
  <c r="I1235"/>
  <c r="I1234"/>
  <c r="I1233"/>
  <c r="I1232"/>
  <c r="I1231"/>
  <c r="I1230"/>
  <c r="I1229"/>
  <c r="I1228"/>
  <c r="I1227"/>
  <c r="I1226"/>
  <c r="H1223"/>
  <c r="I1223" s="1"/>
  <c r="E1223"/>
  <c r="D1223"/>
  <c r="H1222"/>
  <c r="I1222" s="1"/>
  <c r="E1222"/>
  <c r="D1222"/>
  <c r="I1221"/>
  <c r="I1220"/>
  <c r="H1219"/>
  <c r="I1219" s="1"/>
  <c r="E1219"/>
  <c r="D1219"/>
  <c r="H1218"/>
  <c r="I1218" s="1"/>
  <c r="E1218"/>
  <c r="D1218"/>
  <c r="I1215"/>
  <c r="I1214"/>
  <c r="I1211"/>
  <c r="I1210"/>
  <c r="I1209"/>
  <c r="I1208"/>
  <c r="I1207"/>
  <c r="I1206"/>
  <c r="I1203"/>
  <c r="I1202"/>
  <c r="I1201"/>
  <c r="I1200"/>
  <c r="I1197"/>
  <c r="H1196"/>
  <c r="I1196" s="1"/>
  <c r="E1196"/>
  <c r="D1196"/>
  <c r="I1193"/>
  <c r="I1192"/>
  <c r="H1191"/>
  <c r="I1191" s="1"/>
  <c r="H1190" s="1"/>
  <c r="I1190" s="1"/>
  <c r="E1191"/>
  <c r="D1191"/>
  <c r="I1188"/>
  <c r="H1187"/>
  <c r="I1187" s="1"/>
  <c r="E1187"/>
  <c r="D1187"/>
  <c r="H1186"/>
  <c r="I1186" s="1"/>
  <c r="E1186"/>
  <c r="D1186"/>
  <c r="H1185"/>
  <c r="I1185" s="1"/>
  <c r="E1185"/>
  <c r="D1185"/>
  <c r="H1184"/>
  <c r="I1184" s="1"/>
  <c r="E1184"/>
  <c r="D1184"/>
  <c r="H1183"/>
  <c r="I1183" s="1"/>
  <c r="E1183"/>
  <c r="D1183"/>
  <c r="H1182"/>
  <c r="I1182" s="1"/>
  <c r="E1182"/>
  <c r="D1182"/>
  <c r="H1181"/>
  <c r="I1181" s="1"/>
  <c r="E1181"/>
  <c r="D1181"/>
  <c r="I1178"/>
  <c r="I1177"/>
  <c r="I1176"/>
  <c r="I1173"/>
  <c r="H1172"/>
  <c r="I1172" s="1"/>
  <c r="E1172"/>
  <c r="D1172"/>
  <c r="H1171"/>
  <c r="I1171" s="1"/>
  <c r="E1171"/>
  <c r="D1171"/>
  <c r="H1170"/>
  <c r="I1170" s="1"/>
  <c r="E1170"/>
  <c r="D1170"/>
  <c r="I1167"/>
  <c r="I1166"/>
  <c r="I1165"/>
  <c r="I1164"/>
  <c r="H1163"/>
  <c r="I1163" s="1"/>
  <c r="E1163"/>
  <c r="D1163"/>
  <c r="H1162"/>
  <c r="I1162" s="1"/>
  <c r="E1162"/>
  <c r="D1162"/>
  <c r="H1161"/>
  <c r="I1161" s="1"/>
  <c r="E1161"/>
  <c r="D1161"/>
  <c r="I1158"/>
  <c r="H1157"/>
  <c r="I1157" s="1"/>
  <c r="E1157"/>
  <c r="D1157"/>
  <c r="I1154"/>
  <c r="H1153"/>
  <c r="I1153" s="1"/>
  <c r="E1153"/>
  <c r="D1153"/>
  <c r="I1150"/>
  <c r="I1149"/>
  <c r="H1148"/>
  <c r="I1148" s="1"/>
  <c r="E1148"/>
  <c r="D1148"/>
  <c r="H1147"/>
  <c r="I1147" s="1"/>
  <c r="E1147"/>
  <c r="D1147"/>
  <c r="I1144"/>
  <c r="I1143"/>
  <c r="I1142"/>
  <c r="H1141"/>
  <c r="I1141" s="1"/>
  <c r="E1141"/>
  <c r="D1141"/>
  <c r="I1138"/>
  <c r="H1137" s="1"/>
  <c r="I1137" s="1"/>
  <c r="I1135"/>
  <c r="I1134"/>
  <c r="I1133"/>
  <c r="I1130"/>
  <c r="I1129"/>
  <c r="I1128"/>
  <c r="I1127"/>
  <c r="I1124"/>
  <c r="H1122"/>
  <c r="I1122" s="1"/>
  <c r="E1122"/>
  <c r="D1122"/>
  <c r="H1121"/>
  <c r="I1121" s="1"/>
  <c r="E1121"/>
  <c r="D1121"/>
  <c r="H1118"/>
  <c r="I1118" s="1"/>
  <c r="E1118"/>
  <c r="D1118"/>
  <c r="I1117"/>
  <c r="H1116"/>
  <c r="I1116" s="1"/>
  <c r="E1116"/>
  <c r="D1116"/>
  <c r="I1115"/>
  <c r="H1114"/>
  <c r="I1114" s="1"/>
  <c r="E1114"/>
  <c r="D1114"/>
  <c r="I1113"/>
  <c r="I1112"/>
  <c r="I1109"/>
  <c r="I1108"/>
  <c r="I1105"/>
  <c r="I1104"/>
  <c r="H1103"/>
  <c r="I1103" s="1"/>
  <c r="E1103"/>
  <c r="D1103"/>
  <c r="I1102"/>
  <c r="I1101"/>
  <c r="I1098"/>
  <c r="I1097"/>
  <c r="I1096"/>
  <c r="I1095"/>
  <c r="I1094"/>
  <c r="I1091"/>
  <c r="I1090"/>
  <c r="H1089"/>
  <c r="I1089" s="1"/>
  <c r="E1089"/>
  <c r="D1089"/>
  <c r="H1088"/>
  <c r="I1088" s="1"/>
  <c r="E1088"/>
  <c r="D1088"/>
  <c r="I1085"/>
  <c r="I1084"/>
  <c r="H1083"/>
  <c r="I1083" s="1"/>
  <c r="E1083"/>
  <c r="D1083"/>
  <c r="H1082"/>
  <c r="I1082" s="1"/>
  <c r="E1082"/>
  <c r="D1082"/>
  <c r="I1079"/>
  <c r="I1078"/>
  <c r="I1077"/>
  <c r="I1074"/>
  <c r="I1073"/>
  <c r="I1072"/>
  <c r="I1069"/>
  <c r="I1068"/>
  <c r="H1067"/>
  <c r="I1067" s="1"/>
  <c r="E1067"/>
  <c r="D1067"/>
  <c r="H1066"/>
  <c r="I1066" s="1"/>
  <c r="E1066"/>
  <c r="D1066"/>
  <c r="H1065"/>
  <c r="I1065" s="1"/>
  <c r="E1065"/>
  <c r="D1065"/>
  <c r="H1064"/>
  <c r="I1064" s="1"/>
  <c r="E1064"/>
  <c r="D1064"/>
  <c r="H1063"/>
  <c r="I1063" s="1"/>
  <c r="E1063"/>
  <c r="D1063"/>
  <c r="H1062"/>
  <c r="I1062" s="1"/>
  <c r="E1062"/>
  <c r="D1062"/>
  <c r="H1061"/>
  <c r="I1061" s="1"/>
  <c r="E1061"/>
  <c r="D1061"/>
  <c r="H1060"/>
  <c r="I1060" s="1"/>
  <c r="H1059" s="1"/>
  <c r="I1059" s="1"/>
  <c r="E1060"/>
  <c r="D1060"/>
  <c r="I1057"/>
  <c r="I1056"/>
  <c r="H1055"/>
  <c r="I1055" s="1"/>
  <c r="E1055"/>
  <c r="D1055"/>
  <c r="I1052"/>
  <c r="H1051" s="1"/>
  <c r="I1051" s="1"/>
  <c r="I1049"/>
  <c r="H1048" s="1"/>
  <c r="I1048" s="1"/>
  <c r="I1046"/>
  <c r="I1045"/>
  <c r="H1044"/>
  <c r="I1044" s="1"/>
  <c r="E1044"/>
  <c r="D1044"/>
  <c r="H1043"/>
  <c r="I1043" s="1"/>
  <c r="E1043"/>
  <c r="D1043"/>
  <c r="I1040"/>
  <c r="I1039"/>
  <c r="H1038"/>
  <c r="I1038" s="1"/>
  <c r="E1038"/>
  <c r="D1038"/>
  <c r="H1037"/>
  <c r="I1037" s="1"/>
  <c r="E1037"/>
  <c r="D1037"/>
  <c r="I1034"/>
  <c r="I1033"/>
  <c r="H1032"/>
  <c r="I1032" s="1"/>
  <c r="E1032"/>
  <c r="D1032"/>
  <c r="H1031"/>
  <c r="I1031" s="1"/>
  <c r="E1031"/>
  <c r="D1031"/>
  <c r="I1028"/>
  <c r="I1027"/>
  <c r="H1026"/>
  <c r="I1026" s="1"/>
  <c r="E1026"/>
  <c r="D1026"/>
  <c r="H1025"/>
  <c r="I1025" s="1"/>
  <c r="E1025"/>
  <c r="D1025"/>
  <c r="I1022"/>
  <c r="I1021"/>
  <c r="H1020"/>
  <c r="I1020" s="1"/>
  <c r="E1020"/>
  <c r="D1020"/>
  <c r="H1019"/>
  <c r="I1019" s="1"/>
  <c r="E1019"/>
  <c r="D1019"/>
  <c r="I1016"/>
  <c r="I1015"/>
  <c r="H1014"/>
  <c r="I1014" s="1"/>
  <c r="E1014"/>
  <c r="D1014"/>
  <c r="H1013"/>
  <c r="I1013" s="1"/>
  <c r="E1013"/>
  <c r="D1013"/>
  <c r="I1010"/>
  <c r="I1009"/>
  <c r="H1008"/>
  <c r="I1008" s="1"/>
  <c r="E1008"/>
  <c r="D1008"/>
  <c r="H1007"/>
  <c r="I1007" s="1"/>
  <c r="E1007"/>
  <c r="D1007"/>
  <c r="I1004"/>
  <c r="I1003"/>
  <c r="I1002"/>
  <c r="H1001"/>
  <c r="I1001" s="1"/>
  <c r="E1001"/>
  <c r="D1001"/>
  <c r="H1000"/>
  <c r="I1000" s="1"/>
  <c r="E1000"/>
  <c r="D1000"/>
  <c r="I997"/>
  <c r="H996"/>
  <c r="I996" s="1"/>
  <c r="E996"/>
  <c r="D996"/>
  <c r="I993"/>
  <c r="I992"/>
  <c r="I989"/>
  <c r="I988"/>
  <c r="H987"/>
  <c r="I987" s="1"/>
  <c r="E987"/>
  <c r="D987"/>
  <c r="I984"/>
  <c r="G984"/>
  <c r="G983"/>
  <c r="I983" s="1"/>
  <c r="H982"/>
  <c r="I982" s="1"/>
  <c r="G982"/>
  <c r="E982"/>
  <c r="D982"/>
  <c r="H981"/>
  <c r="G981"/>
  <c r="E981"/>
  <c r="D981"/>
  <c r="H980"/>
  <c r="I980" s="1"/>
  <c r="G980"/>
  <c r="E980"/>
  <c r="D980"/>
  <c r="I979"/>
  <c r="H978"/>
  <c r="I978" s="1"/>
  <c r="G978"/>
  <c r="E978"/>
  <c r="D978"/>
  <c r="G977"/>
  <c r="I977" s="1"/>
  <c r="G976"/>
  <c r="I976" s="1"/>
  <c r="H975"/>
  <c r="G975"/>
  <c r="E975"/>
  <c r="D975"/>
  <c r="H974"/>
  <c r="G974"/>
  <c r="E974"/>
  <c r="D974"/>
  <c r="H973"/>
  <c r="G973"/>
  <c r="E973"/>
  <c r="D973"/>
  <c r="H972"/>
  <c r="I972" s="1"/>
  <c r="G972"/>
  <c r="E972"/>
  <c r="D972"/>
  <c r="H971"/>
  <c r="G971"/>
  <c r="E971"/>
  <c r="D971"/>
  <c r="G970"/>
  <c r="I970" s="1"/>
  <c r="G969"/>
  <c r="I969" s="1"/>
  <c r="I966"/>
  <c r="I965"/>
  <c r="I964"/>
  <c r="H963"/>
  <c r="I963" s="1"/>
  <c r="E963"/>
  <c r="D963"/>
  <c r="I960"/>
  <c r="I959"/>
  <c r="I956"/>
  <c r="I955"/>
  <c r="H954"/>
  <c r="I954" s="1"/>
  <c r="E954"/>
  <c r="D954"/>
  <c r="I951"/>
  <c r="I950"/>
  <c r="H949"/>
  <c r="I949" s="1"/>
  <c r="E949"/>
  <c r="D949"/>
  <c r="H948"/>
  <c r="I948" s="1"/>
  <c r="E948"/>
  <c r="D948"/>
  <c r="I945"/>
  <c r="I944"/>
  <c r="H943"/>
  <c r="I943" s="1"/>
  <c r="E943"/>
  <c r="D943"/>
  <c r="H942"/>
  <c r="I942" s="1"/>
  <c r="E942"/>
  <c r="D942"/>
  <c r="H941"/>
  <c r="I941" s="1"/>
  <c r="E941"/>
  <c r="D941"/>
  <c r="H940"/>
  <c r="I940" s="1"/>
  <c r="E940"/>
  <c r="D940"/>
  <c r="I937"/>
  <c r="I936"/>
  <c r="H935"/>
  <c r="I935" s="1"/>
  <c r="E935"/>
  <c r="D935"/>
  <c r="H934"/>
  <c r="I934" s="1"/>
  <c r="E934"/>
  <c r="D934"/>
  <c r="H933"/>
  <c r="I933" s="1"/>
  <c r="E933"/>
  <c r="D933"/>
  <c r="H932"/>
  <c r="I932" s="1"/>
  <c r="E932"/>
  <c r="D932"/>
  <c r="I929"/>
  <c r="I928"/>
  <c r="H927"/>
  <c r="I927" s="1"/>
  <c r="E927"/>
  <c r="D927"/>
  <c r="H926"/>
  <c r="I926" s="1"/>
  <c r="E926"/>
  <c r="D926"/>
  <c r="I923"/>
  <c r="I922"/>
  <c r="H921"/>
  <c r="I921" s="1"/>
  <c r="E921"/>
  <c r="D921"/>
  <c r="I918"/>
  <c r="I917"/>
  <c r="H916"/>
  <c r="I916" s="1"/>
  <c r="E916"/>
  <c r="D916"/>
  <c r="H915"/>
  <c r="I915" s="1"/>
  <c r="E915"/>
  <c r="D915"/>
  <c r="I912"/>
  <c r="I911"/>
  <c r="H910"/>
  <c r="I910" s="1"/>
  <c r="E910"/>
  <c r="D910"/>
  <c r="I907"/>
  <c r="I906"/>
  <c r="H905"/>
  <c r="I905" s="1"/>
  <c r="E905"/>
  <c r="D905"/>
  <c r="H904"/>
  <c r="I904" s="1"/>
  <c r="E904"/>
  <c r="D904"/>
  <c r="I901"/>
  <c r="I900"/>
  <c r="I897"/>
  <c r="I896"/>
  <c r="I895"/>
  <c r="I894"/>
  <c r="I893"/>
  <c r="E893"/>
  <c r="D893"/>
  <c r="I889"/>
  <c r="I888"/>
  <c r="I885"/>
  <c r="H884"/>
  <c r="I884" s="1"/>
  <c r="E884"/>
  <c r="D884"/>
  <c r="H881"/>
  <c r="I881" s="1"/>
  <c r="E881"/>
  <c r="D881"/>
  <c r="H880"/>
  <c r="I880" s="1"/>
  <c r="E880"/>
  <c r="D880"/>
  <c r="H879"/>
  <c r="I879" s="1"/>
  <c r="E879"/>
  <c r="D879"/>
  <c r="H878"/>
  <c r="I878" s="1"/>
  <c r="E878"/>
  <c r="D878"/>
  <c r="H877"/>
  <c r="I877" s="1"/>
  <c r="E877"/>
  <c r="D877"/>
  <c r="H876"/>
  <c r="I876" s="1"/>
  <c r="E876"/>
  <c r="D876"/>
  <c r="I875"/>
  <c r="H874"/>
  <c r="I874" s="1"/>
  <c r="E874"/>
  <c r="D874"/>
  <c r="H873"/>
  <c r="I873" s="1"/>
  <c r="E873"/>
  <c r="D873"/>
  <c r="H872"/>
  <c r="I872" s="1"/>
  <c r="E872"/>
  <c r="D872"/>
  <c r="H871"/>
  <c r="I871" s="1"/>
  <c r="E871"/>
  <c r="D871"/>
  <c r="I870"/>
  <c r="I869"/>
  <c r="I868"/>
  <c r="I865"/>
  <c r="I864"/>
  <c r="H863"/>
  <c r="I863" s="1"/>
  <c r="E863"/>
  <c r="D863"/>
  <c r="H862"/>
  <c r="I862" s="1"/>
  <c r="E862"/>
  <c r="D862"/>
  <c r="I859"/>
  <c r="I858"/>
  <c r="I855"/>
  <c r="I854"/>
  <c r="H853"/>
  <c r="I853" s="1"/>
  <c r="E853"/>
  <c r="D853"/>
  <c r="H852"/>
  <c r="I852" s="1"/>
  <c r="E852"/>
  <c r="D852"/>
  <c r="H851"/>
  <c r="I851" s="1"/>
  <c r="E851"/>
  <c r="D851"/>
  <c r="I848"/>
  <c r="I847"/>
  <c r="I846"/>
  <c r="H845"/>
  <c r="I845" s="1"/>
  <c r="E845"/>
  <c r="D845"/>
  <c r="H844"/>
  <c r="I844" s="1"/>
  <c r="E844"/>
  <c r="D844"/>
  <c r="I841"/>
  <c r="I840"/>
  <c r="H839"/>
  <c r="I839" s="1"/>
  <c r="E839"/>
  <c r="D839"/>
  <c r="I836"/>
  <c r="I835"/>
  <c r="H834"/>
  <c r="I834" s="1"/>
  <c r="E834"/>
  <c r="D834"/>
  <c r="I831"/>
  <c r="I830"/>
  <c r="H829"/>
  <c r="I829" s="1"/>
  <c r="E829"/>
  <c r="D829"/>
  <c r="H828"/>
  <c r="I828" s="1"/>
  <c r="E828"/>
  <c r="D828"/>
  <c r="H827"/>
  <c r="I827" s="1"/>
  <c r="E827"/>
  <c r="D827"/>
  <c r="I824"/>
  <c r="I823"/>
  <c r="H822"/>
  <c r="I822" s="1"/>
  <c r="E822"/>
  <c r="D822"/>
  <c r="H821"/>
  <c r="I821" s="1"/>
  <c r="E821"/>
  <c r="D821"/>
  <c r="H820"/>
  <c r="I820" s="1"/>
  <c r="E820"/>
  <c r="D820"/>
  <c r="I817"/>
  <c r="I816"/>
  <c r="H815"/>
  <c r="I815" s="1"/>
  <c r="E815"/>
  <c r="D815"/>
  <c r="H814"/>
  <c r="I814" s="1"/>
  <c r="E814"/>
  <c r="D814"/>
  <c r="H813"/>
  <c r="I813" s="1"/>
  <c r="E813"/>
  <c r="D813"/>
  <c r="I810"/>
  <c r="I809"/>
  <c r="H808"/>
  <c r="I808" s="1"/>
  <c r="E808"/>
  <c r="D808"/>
  <c r="H807"/>
  <c r="I807" s="1"/>
  <c r="E807"/>
  <c r="D807"/>
  <c r="I804"/>
  <c r="I803"/>
  <c r="H802"/>
  <c r="I802" s="1"/>
  <c r="E802"/>
  <c r="D802"/>
  <c r="H801"/>
  <c r="I801" s="1"/>
  <c r="E801"/>
  <c r="D801"/>
  <c r="I798"/>
  <c r="I797"/>
  <c r="H796"/>
  <c r="I796" s="1"/>
  <c r="E796"/>
  <c r="D796"/>
  <c r="H795"/>
  <c r="I795" s="1"/>
  <c r="E795"/>
  <c r="D795"/>
  <c r="H794"/>
  <c r="I794" s="1"/>
  <c r="E794"/>
  <c r="D794"/>
  <c r="I791"/>
  <c r="I790"/>
  <c r="H789"/>
  <c r="I789" s="1"/>
  <c r="E789"/>
  <c r="D789"/>
  <c r="H788"/>
  <c r="I788" s="1"/>
  <c r="E788"/>
  <c r="D788"/>
  <c r="H787"/>
  <c r="I787" s="1"/>
  <c r="E787"/>
  <c r="D787"/>
  <c r="I784"/>
  <c r="I783"/>
  <c r="I782"/>
  <c r="I781"/>
  <c r="I780"/>
  <c r="I779"/>
  <c r="H778"/>
  <c r="I778" s="1"/>
  <c r="E778"/>
  <c r="D778"/>
  <c r="H777"/>
  <c r="I777" s="1"/>
  <c r="E777"/>
  <c r="D777"/>
  <c r="I774"/>
  <c r="I773"/>
  <c r="I772"/>
  <c r="I771"/>
  <c r="H770"/>
  <c r="I770" s="1"/>
  <c r="E770"/>
  <c r="D770"/>
  <c r="H769"/>
  <c r="I769" s="1"/>
  <c r="E769"/>
  <c r="D769"/>
  <c r="H768"/>
  <c r="I768" s="1"/>
  <c r="E768"/>
  <c r="D768"/>
  <c r="H767"/>
  <c r="I767" s="1"/>
  <c r="E767"/>
  <c r="D767"/>
  <c r="H766"/>
  <c r="I766" s="1"/>
  <c r="E766"/>
  <c r="D766"/>
  <c r="I763"/>
  <c r="I762"/>
  <c r="I761"/>
  <c r="I760"/>
  <c r="I759"/>
  <c r="H758"/>
  <c r="I758" s="1"/>
  <c r="E758"/>
  <c r="D758"/>
  <c r="I757"/>
  <c r="H756"/>
  <c r="I756" s="1"/>
  <c r="E756"/>
  <c r="D756"/>
  <c r="H755"/>
  <c r="I755" s="1"/>
  <c r="E755"/>
  <c r="D755"/>
  <c r="I754"/>
  <c r="H753"/>
  <c r="I753" s="1"/>
  <c r="E753"/>
  <c r="D753"/>
  <c r="H752"/>
  <c r="I752" s="1"/>
  <c r="H751" s="1"/>
  <c r="I751" s="1"/>
  <c r="E752"/>
  <c r="D752"/>
  <c r="I749"/>
  <c r="I748"/>
  <c r="I746"/>
  <c r="I745"/>
  <c r="I742"/>
  <c r="I741"/>
  <c r="H740"/>
  <c r="I740" s="1"/>
  <c r="H739" s="1"/>
  <c r="I739" s="1"/>
  <c r="E740"/>
  <c r="D740"/>
  <c r="I737"/>
  <c r="I735"/>
  <c r="I734"/>
  <c r="I733"/>
  <c r="I732"/>
  <c r="H731"/>
  <c r="I731" s="1"/>
  <c r="E731"/>
  <c r="D731"/>
  <c r="H730"/>
  <c r="I730" s="1"/>
  <c r="E730"/>
  <c r="D730"/>
  <c r="I727"/>
  <c r="I726"/>
  <c r="I725"/>
  <c r="I724"/>
  <c r="I723"/>
  <c r="I720"/>
  <c r="I719"/>
  <c r="I718"/>
  <c r="H717"/>
  <c r="I717" s="1"/>
  <c r="E717"/>
  <c r="D717"/>
  <c r="I714"/>
  <c r="I713"/>
  <c r="H712"/>
  <c r="I712" s="1"/>
  <c r="E712"/>
  <c r="D712"/>
  <c r="H711"/>
  <c r="I711" s="1"/>
  <c r="E711"/>
  <c r="D711"/>
  <c r="H710"/>
  <c r="I710" s="1"/>
  <c r="E710"/>
  <c r="D710"/>
  <c r="I707"/>
  <c r="I706"/>
  <c r="I705"/>
  <c r="I704"/>
  <c r="H703"/>
  <c r="I703" s="1"/>
  <c r="E703"/>
  <c r="D703"/>
  <c r="H702"/>
  <c r="I702" s="1"/>
  <c r="E702"/>
  <c r="D702"/>
  <c r="I699"/>
  <c r="I698"/>
  <c r="H697"/>
  <c r="I697" s="1"/>
  <c r="E697"/>
  <c r="D697"/>
  <c r="H696"/>
  <c r="I696" s="1"/>
  <c r="E696"/>
  <c r="D696"/>
  <c r="H695"/>
  <c r="I695" s="1"/>
  <c r="E695"/>
  <c r="D695"/>
  <c r="I692"/>
  <c r="I691"/>
  <c r="H690"/>
  <c r="I690" s="1"/>
  <c r="E690"/>
  <c r="D690"/>
  <c r="H689"/>
  <c r="I689" s="1"/>
  <c r="E689"/>
  <c r="D689"/>
  <c r="H688"/>
  <c r="I688" s="1"/>
  <c r="E688"/>
  <c r="D688"/>
  <c r="I685"/>
  <c r="I684"/>
  <c r="H683"/>
  <c r="I683" s="1"/>
  <c r="E683"/>
  <c r="D683"/>
  <c r="H682"/>
  <c r="I682" s="1"/>
  <c r="E682"/>
  <c r="D682"/>
  <c r="H681"/>
  <c r="I681" s="1"/>
  <c r="E681"/>
  <c r="D681"/>
  <c r="I678"/>
  <c r="I677"/>
  <c r="I676"/>
  <c r="H675"/>
  <c r="I675" s="1"/>
  <c r="E675"/>
  <c r="D675"/>
  <c r="H674"/>
  <c r="I674" s="1"/>
  <c r="E674"/>
  <c r="D674"/>
  <c r="I671"/>
  <c r="I670"/>
  <c r="I669"/>
  <c r="H668"/>
  <c r="I668" s="1"/>
  <c r="E668"/>
  <c r="D668"/>
  <c r="H667"/>
  <c r="I667" s="1"/>
  <c r="E667"/>
  <c r="D667"/>
  <c r="H666"/>
  <c r="I666" s="1"/>
  <c r="E666"/>
  <c r="D666"/>
  <c r="H665"/>
  <c r="I665" s="1"/>
  <c r="E665"/>
  <c r="D665"/>
  <c r="I662"/>
  <c r="I661"/>
  <c r="I660"/>
  <c r="H659"/>
  <c r="I659" s="1"/>
  <c r="E659"/>
  <c r="D659"/>
  <c r="H658"/>
  <c r="I658" s="1"/>
  <c r="E658"/>
  <c r="D658"/>
  <c r="I655"/>
  <c r="I654"/>
  <c r="I653"/>
  <c r="I652"/>
  <c r="I651"/>
  <c r="I650"/>
  <c r="H649"/>
  <c r="I649" s="1"/>
  <c r="E649"/>
  <c r="D649"/>
  <c r="H648"/>
  <c r="I648" s="1"/>
  <c r="E648"/>
  <c r="D648"/>
  <c r="H647"/>
  <c r="I647" s="1"/>
  <c r="E647"/>
  <c r="D647"/>
  <c r="I644"/>
  <c r="H643" s="1"/>
  <c r="I643" s="1"/>
  <c r="I641"/>
  <c r="I640"/>
  <c r="I639"/>
  <c r="I638"/>
  <c r="H637"/>
  <c r="I637" s="1"/>
  <c r="E637"/>
  <c r="D637"/>
  <c r="H636"/>
  <c r="I636" s="1"/>
  <c r="E636"/>
  <c r="D636"/>
  <c r="I633"/>
  <c r="I632"/>
  <c r="I631"/>
  <c r="I628"/>
  <c r="I627"/>
  <c r="H626"/>
  <c r="I626" s="1"/>
  <c r="E626"/>
  <c r="D626"/>
  <c r="H625"/>
  <c r="I625" s="1"/>
  <c r="E625"/>
  <c r="D625"/>
  <c r="H624"/>
  <c r="I624" s="1"/>
  <c r="E624"/>
  <c r="D624"/>
  <c r="I621"/>
  <c r="I620"/>
  <c r="I619"/>
  <c r="I616"/>
  <c r="I615"/>
  <c r="I614"/>
  <c r="I611"/>
  <c r="I610"/>
  <c r="I609"/>
  <c r="H608"/>
  <c r="I608" s="1"/>
  <c r="E608"/>
  <c r="D608"/>
  <c r="H607"/>
  <c r="I607" s="1"/>
  <c r="E607"/>
  <c r="D607"/>
  <c r="H606"/>
  <c r="I606" s="1"/>
  <c r="H605" s="1"/>
  <c r="I605" s="1"/>
  <c r="E606"/>
  <c r="D606"/>
  <c r="I603"/>
  <c r="I602"/>
  <c r="I601"/>
  <c r="H600"/>
  <c r="I600" s="1"/>
  <c r="E600"/>
  <c r="D600"/>
  <c r="I597"/>
  <c r="I596"/>
  <c r="I593"/>
  <c r="I592"/>
  <c r="I589"/>
  <c r="I588"/>
  <c r="I587"/>
  <c r="I584"/>
  <c r="I583"/>
  <c r="I580"/>
  <c r="I579"/>
  <c r="I576"/>
  <c r="I575"/>
  <c r="I572"/>
  <c r="I571"/>
  <c r="I564"/>
  <c r="I563"/>
  <c r="I560"/>
  <c r="I559"/>
  <c r="I556"/>
  <c r="I555"/>
  <c r="I552"/>
  <c r="I551"/>
  <c r="I550"/>
  <c r="H549"/>
  <c r="I549" s="1"/>
  <c r="D549"/>
  <c r="H548"/>
  <c r="I548" s="1"/>
  <c r="D548"/>
  <c r="H547"/>
  <c r="I547" s="1"/>
  <c r="D547"/>
  <c r="H546"/>
  <c r="I546" s="1"/>
  <c r="E546"/>
  <c r="D546"/>
  <c r="H545"/>
  <c r="I545" s="1"/>
  <c r="E545"/>
  <c r="D545"/>
  <c r="I542"/>
  <c r="I541"/>
  <c r="I540"/>
  <c r="H539"/>
  <c r="I539" s="1"/>
  <c r="D539"/>
  <c r="H538"/>
  <c r="I538" s="1"/>
  <c r="D538"/>
  <c r="H537"/>
  <c r="I537" s="1"/>
  <c r="D537"/>
  <c r="H536"/>
  <c r="I536" s="1"/>
  <c r="E536"/>
  <c r="D536"/>
  <c r="H535"/>
  <c r="I535" s="1"/>
  <c r="E535"/>
  <c r="D535"/>
  <c r="I532"/>
  <c r="I531"/>
  <c r="I530"/>
  <c r="H529"/>
  <c r="I529" s="1"/>
  <c r="D529"/>
  <c r="H528"/>
  <c r="I528" s="1"/>
  <c r="D528"/>
  <c r="H527"/>
  <c r="I527" s="1"/>
  <c r="D527"/>
  <c r="H526"/>
  <c r="I526" s="1"/>
  <c r="E526"/>
  <c r="D526"/>
  <c r="H525"/>
  <c r="I525" s="1"/>
  <c r="E525"/>
  <c r="D525"/>
  <c r="I522"/>
  <c r="H521"/>
  <c r="I521" s="1"/>
  <c r="E521"/>
  <c r="D521"/>
  <c r="H520"/>
  <c r="I520" s="1"/>
  <c r="E520"/>
  <c r="D520"/>
  <c r="H519"/>
  <c r="I519" s="1"/>
  <c r="E519"/>
  <c r="D519"/>
  <c r="H518"/>
  <c r="I518" s="1"/>
  <c r="E518"/>
  <c r="D518"/>
  <c r="H517"/>
  <c r="I517" s="1"/>
  <c r="E517"/>
  <c r="D517"/>
  <c r="I514"/>
  <c r="H513"/>
  <c r="I513" s="1"/>
  <c r="D513"/>
  <c r="H512"/>
  <c r="I512" s="1"/>
  <c r="D512"/>
  <c r="H511"/>
  <c r="I511" s="1"/>
  <c r="D511"/>
  <c r="H510"/>
  <c r="I510" s="1"/>
  <c r="E510"/>
  <c r="D510"/>
  <c r="H509"/>
  <c r="I509" s="1"/>
  <c r="E509"/>
  <c r="D509"/>
  <c r="I506"/>
  <c r="I505"/>
  <c r="I503"/>
  <c r="I500"/>
  <c r="H499" s="1"/>
  <c r="I499" s="1"/>
  <c r="I497"/>
  <c r="I496"/>
  <c r="H495"/>
  <c r="I495" s="1"/>
  <c r="E495"/>
  <c r="D495"/>
  <c r="I492"/>
  <c r="I491"/>
  <c r="I490"/>
  <c r="I489"/>
  <c r="I488"/>
  <c r="I485"/>
  <c r="I484"/>
  <c r="I480"/>
  <c r="I479"/>
  <c r="G479"/>
  <c r="I478"/>
  <c r="I477"/>
  <c r="I469"/>
  <c r="I468"/>
  <c r="I467"/>
  <c r="I466"/>
  <c r="I463"/>
  <c r="I462"/>
  <c r="I461"/>
  <c r="I460"/>
  <c r="I459"/>
  <c r="I458"/>
  <c r="I457"/>
  <c r="I456"/>
  <c r="I455"/>
  <c r="I454"/>
  <c r="I453"/>
  <c r="I450"/>
  <c r="I449"/>
  <c r="I448"/>
  <c r="I445"/>
  <c r="I444"/>
  <c r="I441"/>
  <c r="I440"/>
  <c r="I439"/>
  <c r="I436"/>
  <c r="I435"/>
  <c r="I434"/>
  <c r="I431"/>
  <c r="I430"/>
  <c r="I427"/>
  <c r="I426"/>
  <c r="I418"/>
  <c r="I417"/>
  <c r="H411"/>
  <c r="I411" s="1"/>
  <c r="E411"/>
  <c r="D411"/>
  <c r="I410"/>
  <c r="H409"/>
  <c r="I409" s="1"/>
  <c r="E409"/>
  <c r="D409"/>
  <c r="I408"/>
  <c r="I407"/>
  <c r="I400"/>
  <c r="I399"/>
  <c r="I396"/>
  <c r="H395" s="1"/>
  <c r="I395" s="1"/>
  <c r="I393"/>
  <c r="H392" s="1"/>
  <c r="I392" s="1"/>
  <c r="I390"/>
  <c r="H389" s="1"/>
  <c r="I389" s="1"/>
  <c r="I387"/>
  <c r="I386"/>
  <c r="I384"/>
  <c r="H381"/>
  <c r="I381" s="1"/>
  <c r="E381"/>
  <c r="D381"/>
  <c r="I380"/>
  <c r="H379"/>
  <c r="I379" s="1"/>
  <c r="E379"/>
  <c r="D379"/>
  <c r="H378"/>
  <c r="I378" s="1"/>
  <c r="E378"/>
  <c r="D378"/>
  <c r="I377"/>
  <c r="I376"/>
  <c r="I373"/>
  <c r="I372"/>
  <c r="I371"/>
  <c r="I370"/>
  <c r="I369"/>
  <c r="I368"/>
  <c r="I367"/>
  <c r="I366"/>
  <c r="I364"/>
  <c r="I363"/>
  <c r="I362"/>
  <c r="I359"/>
  <c r="H358" s="1"/>
  <c r="I358" s="1"/>
  <c r="I356"/>
  <c r="I355"/>
  <c r="I352"/>
  <c r="H351" s="1"/>
  <c r="I351" s="1"/>
  <c r="I349"/>
  <c r="I348"/>
  <c r="I345"/>
  <c r="I344"/>
  <c r="I343"/>
  <c r="I336"/>
  <c r="H335" s="1"/>
  <c r="I335" s="1"/>
  <c r="I333"/>
  <c r="I332"/>
  <c r="I331"/>
  <c r="I328"/>
  <c r="H327" s="1"/>
  <c r="I327" s="1"/>
  <c r="I325"/>
  <c r="I324"/>
  <c r="I323"/>
  <c r="I322"/>
  <c r="G321"/>
  <c r="I321" s="1"/>
  <c r="I320"/>
  <c r="I317"/>
  <c r="I316"/>
  <c r="I315"/>
  <c r="I314"/>
  <c r="E314"/>
  <c r="D314"/>
  <c r="I311"/>
  <c r="I310"/>
  <c r="I309"/>
  <c r="I308"/>
  <c r="I307"/>
  <c r="E307"/>
  <c r="D307"/>
  <c r="I304"/>
  <c r="H303" s="1"/>
  <c r="I303" s="1"/>
  <c r="I301"/>
  <c r="H300" s="1"/>
  <c r="I300" s="1"/>
  <c r="I294"/>
  <c r="I293"/>
  <c r="I292"/>
  <c r="I289"/>
  <c r="I288"/>
  <c r="I285"/>
  <c r="I284"/>
  <c r="I281"/>
  <c r="I280"/>
  <c r="I279"/>
  <c r="I278"/>
  <c r="H277"/>
  <c r="I277" s="1"/>
  <c r="E277"/>
  <c r="D277"/>
  <c r="I273"/>
  <c r="I272"/>
  <c r="I271"/>
  <c r="I270"/>
  <c r="I269"/>
  <c r="I266"/>
  <c r="I265"/>
  <c r="I264"/>
  <c r="I263"/>
  <c r="I262"/>
  <c r="I261"/>
  <c r="I260"/>
  <c r="I259"/>
  <c r="I258"/>
  <c r="I257"/>
  <c r="I256"/>
  <c r="I255"/>
  <c r="I254"/>
  <c r="I252"/>
  <c r="I248"/>
  <c r="I247"/>
  <c r="I241"/>
  <c r="H240" s="1"/>
  <c r="I240" s="1"/>
  <c r="H238"/>
  <c r="I238" s="1"/>
  <c r="H237" s="1"/>
  <c r="I237" s="1"/>
  <c r="E238"/>
  <c r="D238"/>
  <c r="I235"/>
  <c r="H234" s="1"/>
  <c r="I232"/>
  <c r="I231"/>
  <c r="I230"/>
  <c r="I229"/>
  <c r="H226"/>
  <c r="I226" s="1"/>
  <c r="E226"/>
  <c r="D226"/>
  <c r="H225"/>
  <c r="I225" s="1"/>
  <c r="E225"/>
  <c r="D225"/>
  <c r="H224"/>
  <c r="I224" s="1"/>
  <c r="E224"/>
  <c r="D224"/>
  <c r="I223"/>
  <c r="I222"/>
  <c r="I218"/>
  <c r="I217"/>
  <c r="I216"/>
  <c r="I210"/>
  <c r="H209"/>
  <c r="I209" s="1"/>
  <c r="E209"/>
  <c r="D209"/>
  <c r="I208"/>
  <c r="I207"/>
  <c r="I204"/>
  <c r="I201"/>
  <c r="I198"/>
  <c r="I197"/>
  <c r="I196"/>
  <c r="I195"/>
  <c r="I192"/>
  <c r="I191"/>
  <c r="I190"/>
  <c r="I189"/>
  <c r="I188"/>
  <c r="I187"/>
  <c r="I184"/>
  <c r="I183"/>
  <c r="I182"/>
  <c r="I181"/>
  <c r="I180"/>
  <c r="I179"/>
  <c r="I175"/>
  <c r="I174"/>
  <c r="I173"/>
  <c r="I172"/>
  <c r="I171"/>
  <c r="I168"/>
  <c r="I167"/>
  <c r="I166"/>
  <c r="I164"/>
  <c r="I161"/>
  <c r="I159"/>
  <c r="H156"/>
  <c r="I156" s="1"/>
  <c r="E156"/>
  <c r="D156"/>
  <c r="H155"/>
  <c r="I155" s="1"/>
  <c r="E155"/>
  <c r="D155"/>
  <c r="H154"/>
  <c r="I154" s="1"/>
  <c r="E154"/>
  <c r="D154"/>
  <c r="H153"/>
  <c r="I153" s="1"/>
  <c r="E153"/>
  <c r="D153"/>
  <c r="H152"/>
  <c r="I152" s="1"/>
  <c r="E152"/>
  <c r="D152"/>
  <c r="H151"/>
  <c r="I151" s="1"/>
  <c r="E151"/>
  <c r="D151"/>
  <c r="H150"/>
  <c r="I150" s="1"/>
  <c r="E150"/>
  <c r="D150"/>
  <c r="H149"/>
  <c r="I149" s="1"/>
  <c r="E149"/>
  <c r="D149"/>
  <c r="H148"/>
  <c r="I148" s="1"/>
  <c r="E148"/>
  <c r="D148"/>
  <c r="H147"/>
  <c r="I147" s="1"/>
  <c r="E147"/>
  <c r="D147"/>
  <c r="H146"/>
  <c r="I146" s="1"/>
  <c r="E146"/>
  <c r="D146"/>
  <c r="I145"/>
  <c r="I144"/>
  <c r="I143"/>
  <c r="I140"/>
  <c r="I139"/>
  <c r="I138"/>
  <c r="I137"/>
  <c r="I134"/>
  <c r="I133"/>
  <c r="I132"/>
  <c r="I129"/>
  <c r="H128" s="1"/>
  <c r="I128" s="1"/>
  <c r="I126"/>
  <c r="H125" s="1"/>
  <c r="I125" s="1"/>
  <c r="G123"/>
  <c r="I123" s="1"/>
  <c r="I122"/>
  <c r="G121"/>
  <c r="I121" s="1"/>
  <c r="I120"/>
  <c r="G120"/>
  <c r="I117"/>
  <c r="I116"/>
  <c r="I115"/>
  <c r="I112"/>
  <c r="I111"/>
  <c r="I110"/>
  <c r="I108"/>
  <c r="I107"/>
  <c r="I106"/>
  <c r="I103"/>
  <c r="I102"/>
  <c r="I98"/>
  <c r="I97"/>
  <c r="H96"/>
  <c r="I96" s="1"/>
  <c r="E96"/>
  <c r="D96"/>
  <c r="I93"/>
  <c r="I92"/>
  <c r="I91"/>
  <c r="I85"/>
  <c r="I84"/>
  <c r="I83"/>
  <c r="I82"/>
  <c r="I81"/>
  <c r="I80"/>
  <c r="I79"/>
  <c r="I78"/>
  <c r="I77"/>
  <c r="I76"/>
  <c r="I75"/>
  <c r="I74"/>
  <c r="I70"/>
  <c r="I69"/>
  <c r="I68"/>
  <c r="I67"/>
  <c r="I66"/>
  <c r="I65"/>
  <c r="H64"/>
  <c r="I64" s="1"/>
  <c r="E64"/>
  <c r="D64"/>
  <c r="H63"/>
  <c r="I63" s="1"/>
  <c r="E63"/>
  <c r="D63"/>
  <c r="H62"/>
  <c r="I62" s="1"/>
  <c r="E62"/>
  <c r="D62"/>
  <c r="I61"/>
  <c r="I60"/>
  <c r="I59"/>
  <c r="I58"/>
  <c r="I55"/>
  <c r="I54"/>
  <c r="I53"/>
  <c r="I48"/>
  <c r="H47" s="1"/>
  <c r="I43"/>
  <c r="H42" s="1"/>
  <c r="I42" s="1"/>
  <c r="I40"/>
  <c r="I39"/>
  <c r="I34"/>
  <c r="I30"/>
  <c r="I29"/>
  <c r="I26"/>
  <c r="I25"/>
  <c r="I21"/>
  <c r="I20"/>
  <c r="I19"/>
  <c r="H18"/>
  <c r="I18" s="1"/>
  <c r="E18"/>
  <c r="D18"/>
  <c r="I17"/>
  <c r="I16"/>
  <c r="A26" i="5"/>
  <c r="A25"/>
  <c r="A24"/>
  <c r="F20"/>
  <c r="E20"/>
  <c r="C20"/>
  <c r="G18"/>
  <c r="F18"/>
  <c r="E18"/>
  <c r="C18"/>
  <c r="F17"/>
  <c r="E17"/>
  <c r="C17"/>
  <c r="F16"/>
  <c r="E16"/>
  <c r="C16"/>
  <c r="F15"/>
  <c r="E15"/>
  <c r="C15"/>
  <c r="F14"/>
  <c r="E14"/>
  <c r="C14"/>
  <c r="F12"/>
  <c r="E12"/>
  <c r="C12"/>
  <c r="F11"/>
  <c r="E11"/>
  <c r="C11"/>
  <c r="F10"/>
  <c r="E10"/>
  <c r="C10"/>
  <c r="H443" i="3" l="1"/>
  <c r="I443" s="1"/>
  <c r="H995"/>
  <c r="I995" s="1"/>
  <c r="H1152"/>
  <c r="I1152" s="1"/>
  <c r="H131"/>
  <c r="I131" s="1"/>
  <c r="H347"/>
  <c r="I347" s="1"/>
  <c r="H582"/>
  <c r="I582" s="1"/>
  <c r="H1569"/>
  <c r="I1569" s="1"/>
  <c r="H14" i="5"/>
  <c r="I14" s="1"/>
  <c r="J14" s="1"/>
  <c r="H1485" i="3"/>
  <c r="I1485" s="1"/>
  <c r="H991"/>
  <c r="I991" s="1"/>
  <c r="H178"/>
  <c r="I178" s="1"/>
  <c r="H558"/>
  <c r="I558" s="1"/>
  <c r="H586"/>
  <c r="I586" s="1"/>
  <c r="H136"/>
  <c r="I136" s="1"/>
  <c r="H1253"/>
  <c r="I1253" s="1"/>
  <c r="H986"/>
  <c r="I986" s="1"/>
  <c r="H599"/>
  <c r="I599" s="1"/>
  <c r="I973"/>
  <c r="H1291"/>
  <c r="I1291" s="1"/>
  <c r="H857"/>
  <c r="I857" s="1"/>
  <c r="H1071"/>
  <c r="I1071" s="1"/>
  <c r="H1225"/>
  <c r="I1225" s="1"/>
  <c r="H709"/>
  <c r="I709" s="1"/>
  <c r="I981"/>
  <c r="H838"/>
  <c r="I838" s="1"/>
  <c r="H1447"/>
  <c r="I1447" s="1"/>
  <c r="H618"/>
  <c r="I618" s="1"/>
  <c r="H28"/>
  <c r="I28" s="1"/>
  <c r="H833"/>
  <c r="I833" s="1"/>
  <c r="H887"/>
  <c r="I887" s="1"/>
  <c r="H1076"/>
  <c r="I1076" s="1"/>
  <c r="H1213"/>
  <c r="I1213" s="1"/>
  <c r="H1282"/>
  <c r="I1282" s="1"/>
  <c r="H1536"/>
  <c r="I1536" s="1"/>
  <c r="H716"/>
  <c r="I716" s="1"/>
  <c r="H800"/>
  <c r="I800" s="1"/>
  <c r="H925"/>
  <c r="I925" s="1"/>
  <c r="H1269"/>
  <c r="I1269" s="1"/>
  <c r="H562"/>
  <c r="I562" s="1"/>
  <c r="H883"/>
  <c r="I883" s="1"/>
  <c r="H920"/>
  <c r="I920" s="1"/>
  <c r="H354"/>
  <c r="I354" s="1"/>
  <c r="H806"/>
  <c r="I806" s="1"/>
  <c r="H843"/>
  <c r="I843" s="1"/>
  <c r="H1366"/>
  <c r="I1366" s="1"/>
  <c r="H1402"/>
  <c r="I1402" s="1"/>
  <c r="H1006"/>
  <c r="I1006" s="1"/>
  <c r="H1428"/>
  <c r="I1428" s="1"/>
  <c r="H15"/>
  <c r="I15" s="1"/>
  <c r="H95"/>
  <c r="I95" s="1"/>
  <c r="H429"/>
  <c r="I429" s="1"/>
  <c r="H595"/>
  <c r="I595" s="1"/>
  <c r="H962"/>
  <c r="I962" s="1"/>
  <c r="H524"/>
  <c r="I524" s="1"/>
  <c r="H1123" s="1"/>
  <c r="I1123" s="1"/>
  <c r="H1120" s="1"/>
  <c r="I1120" s="1"/>
  <c r="H1287"/>
  <c r="I1287" s="1"/>
  <c r="H1350"/>
  <c r="I1350" s="1"/>
  <c r="H1416"/>
  <c r="I1416" s="1"/>
  <c r="H1518"/>
  <c r="I1518" s="1"/>
  <c r="H1531"/>
  <c r="I1531" s="1"/>
  <c r="H1544"/>
  <c r="I1544" s="1"/>
  <c r="H416"/>
  <c r="I416" s="1"/>
  <c r="H613"/>
  <c r="I613" s="1"/>
  <c r="H646"/>
  <c r="I646" s="1"/>
  <c r="H850"/>
  <c r="I850" s="1"/>
  <c r="I974"/>
  <c r="H1408"/>
  <c r="I1408" s="1"/>
  <c r="I1574"/>
  <c r="H17" i="5"/>
  <c r="I17" s="1"/>
  <c r="J17" s="1"/>
  <c r="H1012" i="3"/>
  <c r="I1012" s="1"/>
  <c r="H1087"/>
  <c r="I1087" s="1"/>
  <c r="H1548"/>
  <c r="H22" i="5" s="1"/>
  <c r="I22" s="1"/>
  <c r="J22" s="1"/>
  <c r="I1577" i="3"/>
  <c r="H18" i="5"/>
  <c r="I18" s="1"/>
  <c r="J18" s="1"/>
  <c r="H194" i="3"/>
  <c r="I194" s="1"/>
  <c r="H398"/>
  <c r="I398" s="1"/>
  <c r="H438"/>
  <c r="I438" s="1"/>
  <c r="H494"/>
  <c r="I494" s="1"/>
  <c r="H570"/>
  <c r="I570" s="1"/>
  <c r="H591"/>
  <c r="I591" s="1"/>
  <c r="H630"/>
  <c r="I630" s="1"/>
  <c r="H899"/>
  <c r="I899" s="1"/>
  <c r="H909"/>
  <c r="I909" s="1"/>
  <c r="I971"/>
  <c r="I975"/>
  <c r="H1030"/>
  <c r="I1030" s="1"/>
  <c r="H1081"/>
  <c r="I1081" s="1"/>
  <c r="H1093"/>
  <c r="I1093" s="1"/>
  <c r="H1100"/>
  <c r="I1100" s="1"/>
  <c r="H1199"/>
  <c r="I1199" s="1"/>
  <c r="H1422"/>
  <c r="I1422" s="1"/>
  <c r="H1480"/>
  <c r="I1480" s="1"/>
  <c r="H1489"/>
  <c r="I1489" s="1"/>
  <c r="H1581"/>
  <c r="I1581" s="1"/>
  <c r="H701"/>
  <c r="I701" s="1"/>
  <c r="H744"/>
  <c r="I744" s="1"/>
  <c r="H812"/>
  <c r="I812" s="1"/>
  <c r="H826"/>
  <c r="I826" s="1"/>
  <c r="H953"/>
  <c r="I953" s="1"/>
  <c r="H1132"/>
  <c r="I1132" s="1"/>
  <c r="H1240"/>
  <c r="I1240" s="1"/>
  <c r="H1300"/>
  <c r="I1300" s="1"/>
  <c r="H1337"/>
  <c r="H1346"/>
  <c r="I1346" s="1"/>
  <c r="H1398"/>
  <c r="I1398" s="1"/>
  <c r="H1559"/>
  <c r="I1559" s="1"/>
  <c r="H268"/>
  <c r="I268" s="1"/>
  <c r="H544"/>
  <c r="I544" s="1"/>
  <c r="H574"/>
  <c r="I574" s="1"/>
  <c r="H687"/>
  <c r="I687" s="1"/>
  <c r="H694"/>
  <c r="I694" s="1"/>
  <c r="H776"/>
  <c r="I776" s="1"/>
  <c r="H892"/>
  <c r="I892" s="1"/>
  <c r="H1018"/>
  <c r="H1036"/>
  <c r="I1036" s="1"/>
  <c r="H1042"/>
  <c r="I1042" s="1"/>
  <c r="H1054"/>
  <c r="I1054" s="1"/>
  <c r="H1146"/>
  <c r="I1146" s="1"/>
  <c r="H1169"/>
  <c r="I1169" s="1"/>
  <c r="H1273"/>
  <c r="I1273" s="1"/>
  <c r="H1321"/>
  <c r="I1321" s="1"/>
  <c r="H1359"/>
  <c r="I1359" s="1"/>
  <c r="H1512"/>
  <c r="I1512" s="1"/>
  <c r="H186"/>
  <c r="I186" s="1"/>
  <c r="H306"/>
  <c r="I306" s="1"/>
  <c r="H452"/>
  <c r="I452" s="1"/>
  <c r="H487"/>
  <c r="I487" s="1"/>
  <c r="H72"/>
  <c r="I72" s="1"/>
  <c r="H313"/>
  <c r="I313" s="1"/>
  <c r="H52"/>
  <c r="I52" s="1"/>
  <c r="H246"/>
  <c r="I246" s="1"/>
  <c r="H276"/>
  <c r="I276" s="1"/>
  <c r="H283"/>
  <c r="I283" s="1"/>
  <c r="H330"/>
  <c r="I330" s="1"/>
  <c r="H433"/>
  <c r="I433" s="1"/>
  <c r="H483"/>
  <c r="I483" s="1"/>
  <c r="H508"/>
  <c r="H11" i="5" s="1"/>
  <c r="I11" s="1"/>
  <c r="J11" s="1"/>
  <c r="H554" i="3"/>
  <c r="I554" s="1"/>
  <c r="H578"/>
  <c r="I578" s="1"/>
  <c r="H680"/>
  <c r="I680" s="1"/>
  <c r="H722"/>
  <c r="I722" s="1"/>
  <c r="H1107"/>
  <c r="I1107" s="1"/>
  <c r="H1126"/>
  <c r="I1126" s="1"/>
  <c r="H1156"/>
  <c r="I1156" s="1"/>
  <c r="H1341"/>
  <c r="I1341" s="1"/>
  <c r="H1442"/>
  <c r="I1442" s="1"/>
  <c r="H1540"/>
  <c r="I1540" s="1"/>
  <c r="H1563"/>
  <c r="I1563" s="1"/>
  <c r="H221"/>
  <c r="I221" s="1"/>
  <c r="H319"/>
  <c r="I319" s="1"/>
  <c r="H119"/>
  <c r="I119" s="1"/>
  <c r="H206"/>
  <c r="I206" s="1"/>
  <c r="H228"/>
  <c r="I228" s="1"/>
  <c r="H287"/>
  <c r="I287" s="1"/>
  <c r="H342"/>
  <c r="I342" s="1"/>
  <c r="H447"/>
  <c r="I447" s="1"/>
  <c r="H635"/>
  <c r="I635" s="1"/>
  <c r="H729"/>
  <c r="I729" s="1"/>
  <c r="H958"/>
  <c r="I958" s="1"/>
  <c r="H1024"/>
  <c r="I1024" s="1"/>
  <c r="H1140"/>
  <c r="I1140" s="1"/>
  <c r="H1175"/>
  <c r="I1175" s="1"/>
  <c r="H1195"/>
  <c r="I1195" s="1"/>
  <c r="H1205"/>
  <c r="I1205" s="1"/>
  <c r="H1304"/>
  <c r="I1304" s="1"/>
  <c r="H793"/>
  <c r="I793" s="1"/>
  <c r="H819"/>
  <c r="I819" s="1"/>
  <c r="H1160"/>
  <c r="I1160" s="1"/>
  <c r="H1458"/>
  <c r="I1458" s="1"/>
  <c r="H406"/>
  <c r="I406" s="1"/>
  <c r="I47"/>
  <c r="H10" i="5"/>
  <c r="I10" s="1"/>
  <c r="J10" s="1"/>
  <c r="I234" i="3"/>
  <c r="H16" i="5"/>
  <c r="I16" s="1"/>
  <c r="J16" s="1"/>
  <c r="H516" i="3"/>
  <c r="H57"/>
  <c r="I57" s="1"/>
  <c r="H142"/>
  <c r="I142" s="1"/>
  <c r="H375"/>
  <c r="I375" s="1"/>
  <c r="H534"/>
  <c r="I534" s="1"/>
  <c r="H623"/>
  <c r="I623" s="1"/>
  <c r="H765"/>
  <c r="I765" s="1"/>
  <c r="H939"/>
  <c r="I939" s="1"/>
  <c r="H1373"/>
  <c r="I1373" s="1"/>
  <c r="H1433"/>
  <c r="I1433" s="1"/>
  <c r="H1467"/>
  <c r="I1467" s="1"/>
  <c r="H664"/>
  <c r="I664" s="1"/>
  <c r="H999"/>
  <c r="I999" s="1"/>
  <c r="H1246"/>
  <c r="I1246" s="1"/>
  <c r="H657"/>
  <c r="I657" s="1"/>
  <c r="H861"/>
  <c r="I861" s="1"/>
  <c r="H867"/>
  <c r="I867" s="1"/>
  <c r="H931"/>
  <c r="I931" s="1"/>
  <c r="H1180"/>
  <c r="I1180" s="1"/>
  <c r="H1383"/>
  <c r="I1383" s="1"/>
  <c r="H786"/>
  <c r="I786" s="1"/>
  <c r="H903"/>
  <c r="I903" s="1"/>
  <c r="H947"/>
  <c r="I947" s="1"/>
  <c r="H1217"/>
  <c r="I1217" s="1"/>
  <c r="H1257"/>
  <c r="I1257" s="1"/>
  <c r="H1495"/>
  <c r="I1495" s="1"/>
  <c r="H673"/>
  <c r="I673" s="1"/>
  <c r="H914"/>
  <c r="I914" s="1"/>
  <c r="H1111"/>
  <c r="I1111" s="1"/>
  <c r="H1506"/>
  <c r="I1506" s="1"/>
  <c r="H1525"/>
  <c r="I1525" s="1"/>
  <c r="H1589"/>
  <c r="H21" i="5" s="1"/>
  <c r="I21" s="1"/>
  <c r="J21" s="1"/>
  <c r="H20"/>
  <c r="I20" s="1"/>
  <c r="J20" s="1"/>
  <c r="H214" i="3" l="1"/>
  <c r="I214" s="1"/>
  <c r="H89"/>
  <c r="I89" s="1"/>
  <c r="H1298"/>
  <c r="I1298" s="1"/>
  <c r="H1295" s="1"/>
  <c r="I1295" s="1"/>
  <c r="H202"/>
  <c r="I202" s="1"/>
  <c r="H968"/>
  <c r="I968" s="1"/>
  <c r="H104"/>
  <c r="I104" s="1"/>
  <c r="H421"/>
  <c r="I421" s="1"/>
  <c r="H420" s="1"/>
  <c r="I420" s="1"/>
  <c r="I1548"/>
  <c r="H165"/>
  <c r="I165" s="1"/>
  <c r="H163" s="1"/>
  <c r="I163" s="1"/>
  <c r="I508"/>
  <c r="H339"/>
  <c r="I339" s="1"/>
  <c r="H37"/>
  <c r="I37" s="1"/>
  <c r="H504"/>
  <c r="I504" s="1"/>
  <c r="H502" s="1"/>
  <c r="I502" s="1"/>
  <c r="H481"/>
  <c r="I481" s="1"/>
  <c r="H476" s="1"/>
  <c r="I476" s="1"/>
  <c r="H568"/>
  <c r="I568" s="1"/>
  <c r="H33"/>
  <c r="I33" s="1"/>
  <c r="H32" s="1"/>
  <c r="I32" s="1"/>
  <c r="H414"/>
  <c r="I414" s="1"/>
  <c r="H413" s="1"/>
  <c r="I413" s="1"/>
  <c r="H114"/>
  <c r="I114" s="1"/>
  <c r="H365"/>
  <c r="I365" s="1"/>
  <c r="H361" s="1"/>
  <c r="I361" s="1"/>
  <c r="H244"/>
  <c r="I244" s="1"/>
  <c r="H243" s="1"/>
  <c r="I243" s="1"/>
  <c r="H424"/>
  <c r="I424" s="1"/>
  <c r="H298"/>
  <c r="I298" s="1"/>
  <c r="H297" s="1"/>
  <c r="I297" s="1"/>
  <c r="H176"/>
  <c r="I176" s="1"/>
  <c r="H170" s="1"/>
  <c r="I170" s="1"/>
  <c r="H473"/>
  <c r="I473" s="1"/>
  <c r="H403"/>
  <c r="I403" s="1"/>
  <c r="H251"/>
  <c r="I251" s="1"/>
  <c r="H24"/>
  <c r="I24" s="1"/>
  <c r="H23" s="1"/>
  <c r="I23" s="1"/>
  <c r="H470"/>
  <c r="I470" s="1"/>
  <c r="H465" s="1"/>
  <c r="I465" s="1"/>
  <c r="H160"/>
  <c r="I160" s="1"/>
  <c r="H158" s="1"/>
  <c r="I158" s="1"/>
  <c r="H295"/>
  <c r="I295" s="1"/>
  <c r="H291" s="1"/>
  <c r="I291" s="1"/>
  <c r="I1589"/>
  <c r="I1337"/>
  <c r="H15" i="5"/>
  <c r="I15" s="1"/>
  <c r="J15" s="1"/>
  <c r="J13" s="1"/>
  <c r="H567" i="3"/>
  <c r="I567" s="1"/>
  <c r="H385"/>
  <c r="I385" s="1"/>
  <c r="H383" s="1"/>
  <c r="I383" s="1"/>
  <c r="H253"/>
  <c r="I253" s="1"/>
  <c r="H105"/>
  <c r="I105" s="1"/>
  <c r="H425"/>
  <c r="I425" s="1"/>
  <c r="H340"/>
  <c r="I340" s="1"/>
  <c r="H203"/>
  <c r="I203" s="1"/>
  <c r="H200" s="1"/>
  <c r="I200" s="1"/>
  <c r="H90"/>
  <c r="I90" s="1"/>
  <c r="H38"/>
  <c r="I38" s="1"/>
  <c r="H36" s="1"/>
  <c r="I36" s="1"/>
  <c r="H404"/>
  <c r="I404" s="1"/>
  <c r="H402" s="1"/>
  <c r="I402" s="1"/>
  <c r="H113"/>
  <c r="I113" s="1"/>
  <c r="H474"/>
  <c r="I474" s="1"/>
  <c r="H215"/>
  <c r="I215" s="1"/>
  <c r="H12" i="5"/>
  <c r="I12" s="1"/>
  <c r="J12" s="1"/>
  <c r="J9" s="1"/>
  <c r="I516" i="3"/>
  <c r="J19" i="5"/>
  <c r="H213" i="3" l="1"/>
  <c r="I213" s="1"/>
  <c r="H87"/>
  <c r="I87" s="1"/>
  <c r="H100"/>
  <c r="I100" s="1"/>
  <c r="H338"/>
  <c r="I338" s="1"/>
  <c r="H566"/>
  <c r="I566" s="1"/>
  <c r="H423"/>
  <c r="I423" s="1"/>
  <c r="H250"/>
  <c r="I250" s="1"/>
  <c r="H472"/>
  <c r="I472" s="1"/>
  <c r="H109"/>
  <c r="I109" s="1"/>
  <c r="J5" i="5"/>
</calcChain>
</file>

<file path=xl/sharedStrings.xml><?xml version="1.0" encoding="utf-8"?>
<sst xmlns="http://schemas.openxmlformats.org/spreadsheetml/2006/main" count="25973" uniqueCount="10426">
  <si>
    <t>Nº.</t>
  </si>
  <si>
    <t>COD</t>
  </si>
  <si>
    <t>FONTE</t>
  </si>
  <si>
    <t>DESCRICAO DOS SERVIÇOS</t>
  </si>
  <si>
    <t>UD</t>
  </si>
  <si>
    <t>QT</t>
  </si>
  <si>
    <t>1.1</t>
  </si>
  <si>
    <t>C2474</t>
  </si>
  <si>
    <t>M2</t>
  </si>
  <si>
    <t>SEINFRA/CE</t>
  </si>
  <si>
    <t>M3</t>
  </si>
  <si>
    <t>KG</t>
  </si>
  <si>
    <t>M</t>
  </si>
  <si>
    <t>TINTA EPOXI EM ESTRUTURA DE AÇO CARBONO 50 MICRA C/TRINCHA</t>
  </si>
  <si>
    <t>C</t>
  </si>
  <si>
    <t>I</t>
  </si>
  <si>
    <t>I1890</t>
  </si>
  <si>
    <t>I2093</t>
  </si>
  <si>
    <t>I2158</t>
  </si>
  <si>
    <t>TIPO</t>
  </si>
  <si>
    <t>DESCRICAO</t>
  </si>
  <si>
    <t>COEF</t>
  </si>
  <si>
    <t>VU (R$)</t>
  </si>
  <si>
    <t>VT (R$)</t>
  </si>
  <si>
    <t>PINTOR COM ENCARGOS COMPLEMENTARES</t>
  </si>
  <si>
    <t>H</t>
  </si>
  <si>
    <t>AJUDANTE ESPECIALIZADO COM ENCARGOS COMPLEMENTARES</t>
  </si>
  <si>
    <t>SOLDA TOPO DESCENDENTE CHANFRADA ESPESSURA=1/4" CHAPA/PERFIL/TUBO ACO</t>
  </si>
  <si>
    <t>Tabelas utilizadas:</t>
  </si>
  <si>
    <t>DMAN001</t>
  </si>
  <si>
    <t>DESMONTAGEM E MONTAGEM DE PAINEL METÁLICO BANNER EM CORRIMÃO</t>
  </si>
  <si>
    <t>00011962</t>
  </si>
  <si>
    <t>PARAFUSO ZINCADO, SEXTAVADO, COM ROSCA INTEIRA, DIAMETRO 1/4", COMPRIMENTO 1/2"</t>
  </si>
  <si>
    <t>UN.</t>
  </si>
  <si>
    <t>SERVENTE COM ENCARGOS COMPLEMENTARES</t>
  </si>
  <si>
    <t>MONTADOR COM ENCARGOS COMPLEMENTARES</t>
  </si>
  <si>
    <t>TRT7/SINAPI</t>
  </si>
  <si>
    <t>DMAN002</t>
  </si>
  <si>
    <t>REVISÃO DA FIXAÇÃO DO PISO COM COLOCAÇÃO DE PARAFUSO</t>
  </si>
  <si>
    <t>ENCARREGADO GERAL COM ENCARGOS COMPLEMENTARES</t>
  </si>
  <si>
    <t>TRINCHA 2'</t>
  </si>
  <si>
    <t>TINTA EPOXI PARA ACABAMENTO</t>
  </si>
  <si>
    <t>SOLVENTE P/TINTA EPOXI E BORRACHA CLORADA</t>
  </si>
  <si>
    <t>UN</t>
  </si>
  <si>
    <t>L</t>
  </si>
  <si>
    <t>SINAPI-CE</t>
  </si>
  <si>
    <t>DMAN003</t>
  </si>
  <si>
    <t>DESMONTAGEM E MONTAGEM DE GRADE METÁLICA DA SUBESTAÇÃO</t>
  </si>
  <si>
    <t>C0804</t>
  </si>
  <si>
    <t>COBOGÓ ANTI-CHUVA (50x40)cm C/ARG. CIMENTO E AREIA TRAÇO 1:3</t>
  </si>
  <si>
    <t>ARGAMASSA TRAÇO 1:3 (CIMENTO E AREIA MÉDIA)</t>
  </si>
  <si>
    <t>I0810</t>
  </si>
  <si>
    <t>COBOGÓ ANTI-CHUVA (50x40)CM</t>
  </si>
  <si>
    <t>PEDREIRO COM ENCARGOS COMPLEMENTARES</t>
  </si>
  <si>
    <t>DMAN004</t>
  </si>
  <si>
    <t>TRT7</t>
  </si>
  <si>
    <t>ANOTAÇÃO DE RESPONSABILIDADE TÉCNICA CONTRATOS (ART) - de 8.000,01 até 15.000,00</t>
  </si>
  <si>
    <t>ART CONTRATOS de 8.000,01 até 15.000,00</t>
  </si>
  <si>
    <t>Nota:</t>
  </si>
  <si>
    <t>CREA-CE*</t>
  </si>
  <si>
    <t>DMAN005</t>
  </si>
  <si>
    <t>ANOTAÇÃO DE RESPONSABILIDADE TÉCNICA CONTRATOS (ART) - acima de 15.000,00</t>
  </si>
  <si>
    <t>ART CONTRATOS acima de 15.000,00</t>
  </si>
  <si>
    <t>C1354</t>
  </si>
  <si>
    <t>EXAUSTOR ELETROMECÂNICO INDUSTRIAL D= 400MM</t>
  </si>
  <si>
    <t>ELETRICISTA COM ENCARGOS COMPLEMENTARES</t>
  </si>
  <si>
    <t xml:space="preserve"> AUXILIAR DE ELETRICISTA COM ENCARGOS COMPLEMENTARES</t>
  </si>
  <si>
    <t>I1144</t>
  </si>
  <si>
    <t>EXAUSTOR ELETROMECANICO INDUST. D=400MM</t>
  </si>
  <si>
    <t>C1947</t>
  </si>
  <si>
    <t>PONTO ELÉTRICO, MATERIAL E EXECUÇÃO</t>
  </si>
  <si>
    <t>PT</t>
  </si>
  <si>
    <t>I1262</t>
  </si>
  <si>
    <t>I0419</t>
  </si>
  <si>
    <t>I1181</t>
  </si>
  <si>
    <t>I1105</t>
  </si>
  <si>
    <t>I0428</t>
  </si>
  <si>
    <t>INTERRUPTOR 2 TECLAS PARALELO 1 TOMADA 2POLOS</t>
  </si>
  <si>
    <t>ESPELHO 4''X2'' OU 3"X3"</t>
  </si>
  <si>
    <t>CAIXA PASSAG. CHAPA C/TAMPA PARAF. 100X100X80MM</t>
  </si>
  <si>
    <t>FITA ISOLANTE</t>
  </si>
  <si>
    <t>CAIXA ESTAMPADA 3"X3", 4''X2'', 4"X4" - CHAPA 18</t>
  </si>
  <si>
    <t>PLACA EM ALUMÍNIO 20x25cm C/ VINIL APLICADO EM 1 FACE E FIXAÇÃO COM FITA DUPLA FACE (FORNECIMENTO E MONTAGEM)</t>
  </si>
  <si>
    <t>I8628</t>
  </si>
  <si>
    <t>ORQUIMOL</t>
  </si>
  <si>
    <t>I8625</t>
  </si>
  <si>
    <t>TESOURA PNEUMÁTICA</t>
  </si>
  <si>
    <t>I8619</t>
  </si>
  <si>
    <t>FITA DUPLA FACE ACRÍLICA</t>
  </si>
  <si>
    <t>I1100</t>
  </si>
  <si>
    <t>ESMALTE SINTETICO</t>
  </si>
  <si>
    <t>I8626</t>
  </si>
  <si>
    <t>FOLHA DE ADESIVO SILICONADO EM ALTO RELEVO</t>
  </si>
  <si>
    <t>I8629</t>
  </si>
  <si>
    <t>VINIL AUTO-ADESIVO FOSCO OU BRILHANTE C/ APLICAÇÃO</t>
  </si>
  <si>
    <t>I8627</t>
  </si>
  <si>
    <t>LIXA D'ÁGUA N.100</t>
  </si>
  <si>
    <t>I8624</t>
  </si>
  <si>
    <t>CHAPA EM ALUMÍNIO N.16</t>
  </si>
  <si>
    <t>C4628</t>
  </si>
  <si>
    <t>1.3</t>
  </si>
  <si>
    <t>ENGENHEIRO CIVIL DE OBRA JUNIOR COM ENCARGOS COMPLEMENTARES</t>
  </si>
  <si>
    <t>C1967</t>
  </si>
  <si>
    <t>PORTA DE ALUMÍNIO ANODIZADO COMPACTA</t>
  </si>
  <si>
    <t>CIMENTO PORTLAND COMPOSTO CP II-32</t>
  </si>
  <si>
    <t>I1702</t>
  </si>
  <si>
    <t>PORTA DE ALUMÍNIO</t>
  </si>
  <si>
    <t>I0109</t>
  </si>
  <si>
    <t>AREIA MEDIA</t>
  </si>
  <si>
    <t>04740/ORSE</t>
  </si>
  <si>
    <t>ORSE</t>
  </si>
  <si>
    <t>M2/MÊS</t>
  </si>
  <si>
    <t>ANDAIME METÁLICO FACHADEIRO - LOCAÇÃO MENSAL , MONTAGEM E DESMONTAGEM</t>
  </si>
  <si>
    <t>PORTA COMPENSADO P/ARMÁRIO EMBUTIDO C/BATENTE DE (7X1.5)cm</t>
  </si>
  <si>
    <t>AJUDANTE DE CARPINTEIRO COM ENCARGOS COMPLEMENTARES</t>
  </si>
  <si>
    <t>CARPINTEIRO DE ESQUADRIA COM ENCARGOS COMPLEMENTARES</t>
  </si>
  <si>
    <t>I1192</t>
  </si>
  <si>
    <t>FOLHA P/PORTA ARM. EMB.C/BAT. E GUARNIÇÃO</t>
  </si>
  <si>
    <t xml:space="preserve">I1159 </t>
  </si>
  <si>
    <t>FECHO TIPO ROLETE P/ARMARIO</t>
  </si>
  <si>
    <t>I1027</t>
  </si>
  <si>
    <t>DOBRADIÇA 3''X2 1/2'' CROMADA</t>
  </si>
  <si>
    <t>DMAN006</t>
  </si>
  <si>
    <t>87335</t>
  </si>
  <si>
    <t>88309</t>
  </si>
  <si>
    <t>88316</t>
  </si>
  <si>
    <t>88630</t>
  </si>
  <si>
    <t>1379</t>
  </si>
  <si>
    <t>CONCRETO FCK=15MPA, PREPARO COM BETONEIRA, SEM LANCAMENTO</t>
  </si>
  <si>
    <t>ESCAVACAO MANUAL DE VALA EM  MATERIAL DE 1A CATEGORIA ATE 1,5M EXCLUINDO ESGOTAMENTO / ESCORAMENTO</t>
  </si>
  <si>
    <t>ARGAMASSA TRAÇO 1:2:8 (CIMENTO, CAL E AREIA MÉDIA) PARA EMBOÇO/MASSA ÚNICA/ASSENTAMENTO DE ALVENARIA DE VEDAÇÃO, PREPARO MECÂNICO COM MISTURADOR DE EIXO HORIZONTAL DE 300 KG. AF_06/2014</t>
  </si>
  <si>
    <t>ARGAMASSA TRAÇO 1:4 (CIMENTO E AREIA MÉDIA), PREPARO MECÂNICO COM BETONEIRA 400 L. AF_08/2014</t>
  </si>
  <si>
    <t>TIJOLO CERAMICO MACICO *5 X 10 X 20* CM</t>
  </si>
  <si>
    <t>CAIXA DE INSPEÇÃO EM ALVENARIA DE TIJOLO MACIÇO 60X60X60CM, SEM TAMPA, REVESTIDA INTERNAMENTO COM BARRA LISA (CIMENTO E AREIA, TRAÇO 1:4) E=2,0CM, FUNDO DE CONCRETO 15MPA TIPO C - ESCAVAÇÃO E CONFECÇÃO</t>
  </si>
  <si>
    <t>FORMA TABUA PARA CONCRETO EM FUNDACAO, C/ REAPROVEITAMENTO 2X.</t>
  </si>
  <si>
    <t>74157/004</t>
  </si>
  <si>
    <t>ARMAÇÃO DE VERGA E CONTRAVERGA DE ALVENARIA ESTRUTURAL; DIÂMETRO DE 10,0 MM. AF_01/2015</t>
  </si>
  <si>
    <t>TAMPA EM CONCRETO ARMADO 0,70 x 0,70, ESPESSURA 0,10 m</t>
  </si>
  <si>
    <t>DMAN007</t>
  </si>
  <si>
    <t>C1959</t>
  </si>
  <si>
    <t>C0094</t>
  </si>
  <si>
    <t>C3095</t>
  </si>
  <si>
    <t>C2900</t>
  </si>
  <si>
    <t>APICOAMENTO EM CONCRETO/PREPARO DA SUPERFÍCIE</t>
  </si>
  <si>
    <t>LIMPEZA DE SUPERFÍCIE C/ ESCOVA DE AÇO</t>
  </si>
  <si>
    <t>PINTURA PROTEÇÃO C/INIBIDOR MIGRATÓRIO CORROSÃO, 3 DEMÃOS</t>
  </si>
  <si>
    <t>I2355</t>
  </si>
  <si>
    <t>INIBIDOR DE CORROSÃO MIGRATÓRIO MCI2020</t>
  </si>
  <si>
    <t>DMAN008</t>
  </si>
  <si>
    <t>SOLDADOR COM ENCARGOS COMPLEMENTARES</t>
  </si>
  <si>
    <t>AJUDANTE DE ESTRUTURA METÁLICA COM ENCARGOS COMPLEMENTARES</t>
  </si>
  <si>
    <t>I0532</t>
  </si>
  <si>
    <t>CHAPA DE AÇO 3/16"</t>
  </si>
  <si>
    <t>PISO EM CHAPA METÁLICA 3/16"</t>
  </si>
  <si>
    <t>LANCAMENTO/APLICACAO MANUAL DE CONCRETO EM FUNDACOES</t>
  </si>
  <si>
    <t>C1948</t>
  </si>
  <si>
    <t>PONTO HIDRÁULICO, MATERIAL E EXECUÇÃO</t>
  </si>
  <si>
    <t>ENCANADOR OU BOMBEIRO HIDRÁULICO COM ENCARGOS COMPLEMENTARES</t>
  </si>
  <si>
    <t>AUXILIAR DE ENCANADOR OU BOMBEIRO HIDRÁULICO COM ENCARGOS COMPLEMENTARES</t>
  </si>
  <si>
    <t>C1102</t>
  </si>
  <si>
    <t>REJUNTAMENTO C/ ARG. PRÉ-FABRICADA, JUNTA ATÉ 2mm EM CERÂMICA, ATÉ 10x10 cm (100 cm²) - DECORATIVA (PAREDE/PISO)</t>
  </si>
  <si>
    <t>AZULEJISTA OU LADRILHISTA COM ENCARGOS COMPLEMENTARES</t>
  </si>
  <si>
    <t>I0118</t>
  </si>
  <si>
    <t>ARGAMASSA PRE-FABRICADA PARA REJUNTAMENTO</t>
  </si>
  <si>
    <t>C0336</t>
  </si>
  <si>
    <t>AZULEJOS JUNTA À PRUMO C/CIMENTO COLANTE</t>
  </si>
  <si>
    <t>CIMENTO BRANCO</t>
  </si>
  <si>
    <t>I0153</t>
  </si>
  <si>
    <t>AZULEJO BRANCO 15X15CM</t>
  </si>
  <si>
    <t>I0800</t>
  </si>
  <si>
    <t>CIMENTO COLANTE</t>
  </si>
  <si>
    <t>CÓD</t>
  </si>
  <si>
    <t>SUPORTE DE FIXAÇÃO DE TUBULAÇÃO Ø 3" COM VERGALHÃO DE 3/8"X1000MM</t>
  </si>
  <si>
    <t>CHUMBADOR PARABOLT 3/8" X 5"</t>
  </si>
  <si>
    <t>VERGALHÃO (TIRANTE) COM ROSCA TOTAL Ø 3/8"X1000MM (MARVITEC REF. 1431 OU SIMILAR)</t>
  </si>
  <si>
    <t>ABRAÇADEIRA EM AÇO PARA AMARRAÇÃO DE ELETRODUTOS, TIPO D, COM 3" E PARAFUSO DE FIXAÇÃO</t>
  </si>
  <si>
    <t>PORCA ZINCADA, SEXTAVADA, DIÂMETRO 3/8"</t>
  </si>
  <si>
    <t>DMAN009</t>
  </si>
  <si>
    <t>SUPORTE EM PERFILADO AÇO GALV. PARA TUBULAÇÃO ATÉ 300MM</t>
  </si>
  <si>
    <t>I2104</t>
  </si>
  <si>
    <t>TIROS E PINOS DE AÇO PARA FIXAÇÃO</t>
  </si>
  <si>
    <t>I1054</t>
  </si>
  <si>
    <t>DUTO PERFURADO-PERFILADOS CHAPA DE AÇO (25 X 25)MM</t>
  </si>
  <si>
    <t>ABRACADEIRA EM ACO PARA AMARRACAO DE ELETRODUTOS, TIPO D, COM 1 1/2" E PARAFUSO DE FIXACAO</t>
  </si>
  <si>
    <t>I6037</t>
  </si>
  <si>
    <t>VERGALHÃO ROSCA TOTAL DE 3/8"</t>
  </si>
  <si>
    <t>PORCA SEXTAVADA 5/16'</t>
  </si>
  <si>
    <t>I1'695</t>
  </si>
  <si>
    <t>DMAN010</t>
  </si>
  <si>
    <t>SUPORTE EM PERFILADO AÇO GALV. PARA ELETROCALHA</t>
  </si>
  <si>
    <t>C2608</t>
  </si>
  <si>
    <t>TUBO PVC ROSC. BRANCO D= 2 1/2" (75mm)</t>
  </si>
  <si>
    <t>TUBO PVC, ROSCAVEL, 2 1/2", AGUA FRIA PREDIAL</t>
  </si>
  <si>
    <t>I1180</t>
  </si>
  <si>
    <t>FITA DE VEDAÇÃO</t>
  </si>
  <si>
    <t>73965/010</t>
  </si>
  <si>
    <t>DMAN011</t>
  </si>
  <si>
    <t>LETRA DE AÇO ESCOVADO 40 x40</t>
  </si>
  <si>
    <t>MASSA EPOXI BICOMPONENTE PARA REPAROS</t>
  </si>
  <si>
    <t>C1207</t>
  </si>
  <si>
    <t>EMASSAMENTO DE PAREDES EXTERNAS 2 DEMÃOS C/MASSA ACRÍLICA</t>
  </si>
  <si>
    <t>LIXA EM FOLHA PARA PAREDE OU MADEIRA, NUMERO 120 (COR VERMELHA)</t>
  </si>
  <si>
    <t>I1511</t>
  </si>
  <si>
    <t>MASSA ACRILICA PARA PINTURA LATEX</t>
  </si>
  <si>
    <t>C1245</t>
  </si>
  <si>
    <t>ENTELAMENTO CORRETIVO DE SUPERFÍCIE C/TRINCA P/RETRAÇÃO OU DILATAÇÃO TELA LARG.=15cm REF. CENT.LARG.=5cm</t>
  </si>
  <si>
    <t>I2033</t>
  </si>
  <si>
    <t>TELA ADESIVA DE POLIESTER 15CM</t>
  </si>
  <si>
    <t>CAL VIRGEM COMUM PARA ARGAMASSAS (NBR 6453)</t>
  </si>
  <si>
    <t>DMAN012</t>
  </si>
  <si>
    <t>RECOLOCAÇÃO DE VASO SANITÁRIO, INCLUINDO VEDAÇÃO, PARAFUSO DE FIXAÇÃO E REJUNTE</t>
  </si>
  <si>
    <t>C1208</t>
  </si>
  <si>
    <t>EMASSAMENTO DE PAREDES INTERNAS 2 DEMÃOS C/MASSA DE PVA</t>
  </si>
  <si>
    <t>I1513</t>
  </si>
  <si>
    <t>MASSA CORRIDA A BASE DE PVA</t>
  </si>
  <si>
    <t>CARGA MANUAL DE ENTULHO EM CAMINHAO BASCULANTE 6 M3</t>
  </si>
  <si>
    <t>LIMPEZA FINAL DA OBRA</t>
  </si>
  <si>
    <t>C2530</t>
  </si>
  <si>
    <t>TRANSPORTE DE MATERIAL, EXCETO ROCHA EM CAMINHÃO ATÉ 10KM</t>
  </si>
  <si>
    <t>I0690</t>
  </si>
  <si>
    <t>CAMINHÃO BASCULANTE 6 M3 (CHP)</t>
  </si>
  <si>
    <t>DESLOCAMENTO DE EQUIPE POR KM PECORRIDO</t>
  </si>
  <si>
    <t>KM</t>
  </si>
  <si>
    <t>DMAN013</t>
  </si>
  <si>
    <t>C2197</t>
  </si>
  <si>
    <t>REMOÇÃO DE PINTURA ANTIGA A CAL</t>
  </si>
  <si>
    <t>C2204</t>
  </si>
  <si>
    <t>RETIRADA DE ÁRVORES</t>
  </si>
  <si>
    <t>C1046</t>
  </si>
  <si>
    <t>DEMOLIÇÃO DE COBERTURA C/TELHAS ONDULADAS DE FIBROCIMENTO</t>
  </si>
  <si>
    <t>TELHADISTA COM ENCARGOS COMPLEMENTARES</t>
  </si>
  <si>
    <t>C3540</t>
  </si>
  <si>
    <t>PORTA TIPO FICHA (0.80X2.10)m - ROLADA MADEIRA MISTA - COMPLETA S/FECHADURA</t>
  </si>
  <si>
    <t>I6114</t>
  </si>
  <si>
    <t xml:space="preserve">DOBRADIÇA DE FERRO TIPO CRUZ </t>
  </si>
  <si>
    <t>I6108</t>
  </si>
  <si>
    <t xml:space="preserve">BATEDOR DE MADEIRA MISTA 2 X 2 CM </t>
  </si>
  <si>
    <t>I6109</t>
  </si>
  <si>
    <t xml:space="preserve">FORRAMENTO LISO 10 X 3 CM MADEIRA MISTA </t>
  </si>
  <si>
    <t>I6113</t>
  </si>
  <si>
    <t>PORTA TIPO FICHA 0,80 X 2,10 M ROLADA MADEIRA MISTA</t>
  </si>
  <si>
    <t>I6115</t>
  </si>
  <si>
    <t xml:space="preserve">FERROLHO DE FERRO CHATO DE 3" (PADRÃO </t>
  </si>
  <si>
    <t>I1724</t>
  </si>
  <si>
    <t>PREGO</t>
  </si>
  <si>
    <t>I6111</t>
  </si>
  <si>
    <t>MATA JUNTA</t>
  </si>
  <si>
    <t>I1919</t>
  </si>
  <si>
    <t>TACO PARA FIXAÇÃO DE BATENTE/RODAPÉ</t>
  </si>
  <si>
    <t>I1590</t>
  </si>
  <si>
    <t>PARAFUSO PARA MADEIRA DE 80MM</t>
  </si>
  <si>
    <t>I0441</t>
  </si>
  <si>
    <t>CAL HIDRATADA</t>
  </si>
  <si>
    <t>C3745</t>
  </si>
  <si>
    <t xml:space="preserve"> TELHA DE FIBROCIMENTO ONDULADA E= 8mm, INCLINAÇÃO 27%</t>
  </si>
  <si>
    <t>I1571</t>
  </si>
  <si>
    <t>I6814</t>
  </si>
  <si>
    <t>I0853</t>
  </si>
  <si>
    <t>PARAFUSO COM ROSCA SOBERBA 8X110MM</t>
  </si>
  <si>
    <t>TELHA FIBROCIMENTO ONDULADA - 8MM</t>
  </si>
  <si>
    <t>CONJUNTO VEDAÇÃO ELASTICA</t>
  </si>
  <si>
    <t>07588/ORSE</t>
  </si>
  <si>
    <t>01909/ORSE</t>
  </si>
  <si>
    <t>Reator eletrônico alto fator de potência = 0,95 p/ lâmpada fuorescente 2 x 32 w</t>
  </si>
  <si>
    <t>07050/ORSE</t>
  </si>
  <si>
    <t>Luminária de embutir com aletas, para lâmpada fluorescente, 2 x 32w, ref. C-2359, da Lustres Projeto ou similar</t>
  </si>
  <si>
    <t>C1050</t>
  </si>
  <si>
    <t>DEMOLIÇÃO DE DIVISÓRIA LEVE</t>
  </si>
  <si>
    <t>MARCENEIRO COM ENCARGOS COMPLEMENTARES</t>
  </si>
  <si>
    <t>C2993</t>
  </si>
  <si>
    <t>DEMOLIÇÃO DE FORRO DE LAMBRI</t>
  </si>
  <si>
    <t>DMAN014</t>
  </si>
  <si>
    <t>PINTURA DE FRISOS DE GESSO EM TINTA ACRÍLICO SEMI-BRILHO</t>
  </si>
  <si>
    <t>TINTA ACRILICA PREMIUM, COR BRANCO FOSCO</t>
  </si>
  <si>
    <t>FITA CREPE ROLO DE 25 MM X 50 M</t>
  </si>
  <si>
    <t>07725/ORSE</t>
  </si>
  <si>
    <t>REMOÇÃO DE PINTURA LÁTEX (RASPAGEM E/OU LIXAMENTO E/OU ESCOVAÇÃO)</t>
  </si>
  <si>
    <t>C4285</t>
  </si>
  <si>
    <t>09082/ORSE</t>
  </si>
  <si>
    <t>09619/ORSE</t>
  </si>
  <si>
    <t>07798/ORSE</t>
  </si>
  <si>
    <t>FORRO DE GESSO ACARTONADO ARAMADO - FORNECIMENTO E MONTAGEM</t>
  </si>
  <si>
    <t>I8291</t>
  </si>
  <si>
    <t>FORRO DE GESSO ACARTONADO ARAMADO</t>
  </si>
  <si>
    <t>TABICA METÁLICA 3X3CM PARA FORRO DE GESSO (FORNECIMENTO E MONTAGEM)</t>
  </si>
  <si>
    <t>09368/ORSE</t>
  </si>
  <si>
    <t>LUMINÁRIA DE EMBUTIR COM ALETAS, PARA LÂMPADA FLUORESCENTE 2 X 16W, REF. C-2359, DA LUSTRES PROJETO OU SIMILAR, COMPLETA</t>
  </si>
  <si>
    <t xml:space="preserve"> 07513/ORSE</t>
  </si>
  <si>
    <t>Reator eletrônico para lâmpada fluorescente 2 x 16w</t>
  </si>
  <si>
    <t>07514/ORSE</t>
  </si>
  <si>
    <t>Luminária de embutir com aletas, para lâmpada fluorescente, 2 x 16w, ref. C-2359, da Lustres Projeto ou similar</t>
  </si>
  <si>
    <t>LUMINÁRIA DE EMBUTIR COM DIFUSOR, QUADRADA, PARA LÂMPADA COMPACTA ELETRÔNICA, 1 X 15W, LINHA ZURI, REF. RE 1250/1, DA REVOLUZ OU SIMILAR</t>
  </si>
  <si>
    <t>09941/ORSE</t>
  </si>
  <si>
    <t>Luminária de embutir com difusor, quadrada, para lâmpada compacta eletrônica, 1 x 15w, linha zuri, ref. RE 1250/1, da Revoluz ou simila</t>
  </si>
  <si>
    <t>C0099</t>
  </si>
  <si>
    <t>APLICAÇÃO DE SINTECO EM PISOS C/MADEIRA</t>
  </si>
  <si>
    <t>AJUDANTE DE OPERAÇÃO EM GERAL COM ENCARGOS COMPLEMENTARES</t>
  </si>
  <si>
    <t>I0748</t>
  </si>
  <si>
    <t>MÁQUINA DE POLIR (CHP)</t>
  </si>
  <si>
    <t>I1869</t>
  </si>
  <si>
    <t>SINTECO P/ PISOS DE MADEIRA</t>
  </si>
  <si>
    <t>I0967</t>
  </si>
  <si>
    <t>DISCO DE DESBASTE DE 7'</t>
  </si>
  <si>
    <t>I1347</t>
  </si>
  <si>
    <t>LIXA PARA MADEIRA/MASSA</t>
  </si>
  <si>
    <t>C4495</t>
  </si>
  <si>
    <t>DIVISÓRIA DE GESSO ACARTONADO e=48mm, S/ REVESTIMENTO - FORNECIMENTO E MONTAGEM</t>
  </si>
  <si>
    <t>I8320</t>
  </si>
  <si>
    <t>DIVISÓRIA DE GESSO ACARTONADO e=48mm, S/ REVESTIMENTO</t>
  </si>
  <si>
    <t>C2492</t>
  </si>
  <si>
    <t>I2118</t>
  </si>
  <si>
    <t>TOMADA UNIVERSAL 10A - 250V, SISTEMA "X"</t>
  </si>
  <si>
    <t>01951/ORSE</t>
  </si>
  <si>
    <t>02004/ORSE</t>
  </si>
  <si>
    <t>SANCA OU CIMALHA EM GESSO L = 6 CM</t>
  </si>
  <si>
    <t>SANCA OU CIMALHA GESSO LARG= 6CM, APLICADA</t>
  </si>
  <si>
    <t>C1070</t>
  </si>
  <si>
    <t>DEMOLIÇÃO DE REVESTIMENTO C/ARGAMASSA</t>
  </si>
  <si>
    <t>C2232</t>
  </si>
  <si>
    <t>REVESTIMENTO TEXTURIZADO EM PAREDES INTERNA/EXTERNA C/DESEMPENADEIRA</t>
  </si>
  <si>
    <t>I1822</t>
  </si>
  <si>
    <t>REVESTIMENTO TEXTURADO PERMALIT DESEMPENADEIRA 222</t>
  </si>
  <si>
    <t>C1073</t>
  </si>
  <si>
    <t>DEMOLIÇÃO DE REVESTIMENTO C/ PEDRAS NATURAIS</t>
  </si>
  <si>
    <t>10354/ORSE</t>
  </si>
  <si>
    <t>11134/ORSE</t>
  </si>
  <si>
    <t>RODAPÉ DE POLIESTIRENO, COM PVC, SANTA LUZIA, REF. 480, BRANCO, 15 CM - FORNECIMENTO E INSTALAÇÃO</t>
  </si>
  <si>
    <t>FORNECIMENTO E INSTALAÇÃO DE RODAPÉ DE POLIESTIRENO, COM PVC, SANTA LUZIA, REF. 480, BRANCO, 15 CM</t>
  </si>
  <si>
    <t>RETIRADA DE PORTAS E JANELAS, INCLUSIVE BATENTES</t>
  </si>
  <si>
    <t>MONTADOR (TUBO AÇO/EQUIPAMENTOS) COM ENCARGOS COMPLEMENTARES</t>
  </si>
  <si>
    <t>C2210</t>
  </si>
  <si>
    <t>09714/ORSE</t>
  </si>
  <si>
    <t>10085/ORSE</t>
  </si>
  <si>
    <t>Porta para parede drywall (gesso acartonado), semi-oca, com caixa em madeira e ferragens - 80 x 210 cm</t>
  </si>
  <si>
    <t>FORNECIMENTO E MONTAGEM DE PORTA PARA PAREDE DRYWALL (GESSO ACARTONADO), SEMI-OCA, INCLUSIVE CAIXÃO EM MADEIRA E FERRAGENS - 80 X 210 CM</t>
  </si>
  <si>
    <t>C4626</t>
  </si>
  <si>
    <t>PLACA EM ALUMÍNIO 15x30cm C/ VINIL APLICADO EM 1 FACE E FIXAÇÃO COM FITA DUPLA FACE (FORNECIMENTO E MONTAGEM)</t>
  </si>
  <si>
    <t>MONTADOR DE ESTRUTURA METÁLICA COM ENCARGOS COMPLEMENTARES</t>
  </si>
  <si>
    <t xml:space="preserve">TESOURA PNEUMÁTICA </t>
  </si>
  <si>
    <t xml:space="preserve">LIXA D'ÁGUA N.100 </t>
  </si>
  <si>
    <t xml:space="preserve">TINTA ESMALTE SINTETICO ALTO BRILHO </t>
  </si>
  <si>
    <t xml:space="preserve">CHAPA EM ALUMÍNIO N.16 </t>
  </si>
  <si>
    <t xml:space="preserve">FOLHA DE ADESIVO SILICONADO EM ALTO RELEVO </t>
  </si>
  <si>
    <t>C4064</t>
  </si>
  <si>
    <t>REJUNTE COLORIDO, CIMENTICIO</t>
  </si>
  <si>
    <t>ARGAMASSA COLANTE TIPO ACIII</t>
  </si>
  <si>
    <t>C1922</t>
  </si>
  <si>
    <t>PISO MONOLÍTICO C/ARGAMASSA A BASE DE EPOXI</t>
  </si>
  <si>
    <t>I1819</t>
  </si>
  <si>
    <t>RESINA DE EPÓXI</t>
  </si>
  <si>
    <t>I0034</t>
  </si>
  <si>
    <t>AGREGADO DE ALTA RESISTÊNCIA PARA PISOS</t>
  </si>
  <si>
    <t>AJUDANTE DE PEDREIRO COM ENCARGOS COMPLEMENTARES</t>
  </si>
  <si>
    <t>C4470</t>
  </si>
  <si>
    <t>FORRO PVC - MODULADO (618x1250)mm C/ PERFIL "T" EM ALUMÍNIO - FORNECIMENTO E MONTAGEM</t>
  </si>
  <si>
    <t>I8295</t>
  </si>
  <si>
    <t>FORRO PVC - MODULADO (618x1250)mm C/ PERFIL "T" EM ALUMÍNIO</t>
  </si>
  <si>
    <t>C4123</t>
  </si>
  <si>
    <t>REDE DE INSUFLAMENTO/RETORNO C/ DUTOS EM CHAPA GALVANIZADA, DEFLETORES, CHAVEAMENTOS, FIXAÇÕES, ISOLAMENTO TÉRMICO EM CHAPAS DE ISOPOR AUTO-EXTINGUÍVEL, DUTOS FLEXÍVEIS DE LIGAÇÃO ETC.</t>
  </si>
  <si>
    <t>I7944</t>
  </si>
  <si>
    <t>C3873</t>
  </si>
  <si>
    <t>GRELHA DE INSUFLAMENTO/RETORNO, EM ALUMÍNIO ATÉ 0,25 M2 (FORNECIMENTO E MONTAGEM)</t>
  </si>
  <si>
    <t>GRELHAS DE INSUFLAMENTO/RETORNO EM ALUMÍNIO ATÉ 0,25 M2 (FORN. E MONTAGEM)</t>
  </si>
  <si>
    <t>I7363</t>
  </si>
  <si>
    <t>MASSA ÚNICA, PARA RECEBIMENTO DE PINTURA, EM ARGAMASSA TRAÇO 1:2:8, PREPARO MANUAL, APLICADA MANUALMENTE EM FACES INTERNAS DE PAREDES, ESPESSURA DE 20MM, COM EXECUÇÃO DE TALISCAS. AF_06/2014</t>
  </si>
  <si>
    <t>C2209</t>
  </si>
  <si>
    <t>RETIRADA DE PISO PAVIFLEX</t>
  </si>
  <si>
    <t>DEMOLIÇÃO DE PISO VINÍLICO</t>
  </si>
  <si>
    <t>LUMINÁRIA DE EMBUTIR COM ALETAS, PARA LÂMPADA FLUORESCENTE, 2 X 32W, REF. C-2359, DA LUSTRES PROJETO OU SIMILAR, COMPLETA</t>
  </si>
  <si>
    <t>C1239</t>
  </si>
  <si>
    <t>ENCHIMENTO DE RASGO C/ARGAMASSA DIAM.= 32 A 50mm (1 1/4" A 2")</t>
  </si>
  <si>
    <t>C3039</t>
  </si>
  <si>
    <t>RETIRADA DE CARPETE S/REAPROVEITAMENTO</t>
  </si>
  <si>
    <t>08387/ORSE</t>
  </si>
  <si>
    <t>REMOÇÃO DE BANCADA DE GRANITO (OU MARMORE)</t>
  </si>
  <si>
    <t>C2536</t>
  </si>
  <si>
    <t>TRANSPORTE HORIZONTAL ATÉ 30M DE MATERIAIS À GRANEL</t>
  </si>
  <si>
    <t>C2245</t>
  </si>
  <si>
    <t>RODAPÉ INDUSTRIAL MONOLÍTICO H= 7cm</t>
  </si>
  <si>
    <t>C0111</t>
  </si>
  <si>
    <t>ARAME GALVANIZADO PARA PESCA</t>
  </si>
  <si>
    <t>ARAME GALVANIZADO 18 BWG, 1,24MM (0,009 KG/M)</t>
  </si>
  <si>
    <t>C0672</t>
  </si>
  <si>
    <t>CANALETA PLÁSTICA (20 X 10)MM, SISTEMA "X"</t>
  </si>
  <si>
    <t>I0459</t>
  </si>
  <si>
    <t>CANALETA PLASTICA (20 X 10)MM, SISTEMA "X"</t>
  </si>
  <si>
    <t xml:space="preserve">C0622 </t>
  </si>
  <si>
    <t>CAIXA DE LIGAÇÃO PLÁSTICA DE SOBREPOR, SISTEMA "X"</t>
  </si>
  <si>
    <t>I0417</t>
  </si>
  <si>
    <t>CAIXA DE LIGAÇÃO PLASTICA, DE SOBREPOR SISTEMA "X"</t>
  </si>
  <si>
    <t>C2478</t>
  </si>
  <si>
    <t>TIROS E PINO DE AÇO PARA FIXAÇÃO</t>
  </si>
  <si>
    <t>C1490</t>
  </si>
  <si>
    <t>INTERRUPTOR UMA TECLA 10A - 250V, SISTEMA "X"</t>
  </si>
  <si>
    <t>I1270</t>
  </si>
  <si>
    <t>C1951</t>
  </si>
  <si>
    <t>PONTO TELEFÔNICO, MATERIAL E EXECUÇÃO</t>
  </si>
  <si>
    <t>I1409</t>
  </si>
  <si>
    <t>LUVA DE PVC RIGIDO PARA ELETRODUTO 3/4''</t>
  </si>
  <si>
    <t>I1075</t>
  </si>
  <si>
    <t>ELETRODUTO DE PVC RIGIDO 3/4''</t>
  </si>
  <si>
    <t>I2113</t>
  </si>
  <si>
    <t>TOMADA TELEFONE 4 POLOS 'TELEBRAS'</t>
  </si>
  <si>
    <t>I0382</t>
  </si>
  <si>
    <t>CABO TELEFONICO CCI-2</t>
  </si>
  <si>
    <t>I0957</t>
  </si>
  <si>
    <t>CURVA DE PVC RIGIDO PARA ELETRODUTO DE 3/4''</t>
  </si>
  <si>
    <t>DMAN015</t>
  </si>
  <si>
    <t>34357</t>
  </si>
  <si>
    <t>88256</t>
  </si>
  <si>
    <t>PISO EM CERAMICA ESMALTADA EXTRA, PEI MAIOR OU IGUAL A 4, FORMATO MENOR OU IGUAL A 2025 CM2</t>
  </si>
  <si>
    <t>1,0600000</t>
  </si>
  <si>
    <t>4,8600000</t>
  </si>
  <si>
    <t>0,2400000</t>
  </si>
  <si>
    <t>0,4300000</t>
  </si>
  <si>
    <t>0,2000000</t>
  </si>
  <si>
    <t>REVESTIMENTO CERÂMICO PARA PISO COM PLACAS TIPO ESMALTADA EXTRA PEI 5 COM ARGAMASSA COLA AC III</t>
  </si>
  <si>
    <t>I0981</t>
  </si>
  <si>
    <t>DISJUNTOR MONOPOLAR 16A</t>
  </si>
  <si>
    <t>10971/ORSE</t>
  </si>
  <si>
    <t>REMOCAO DE SOLEIRA DE MARMORE OU GRANITO (RODAMEIO)</t>
  </si>
  <si>
    <t>MARMORE BRANCO ASSENTADO COM ARGAMASSA COLA AC III</t>
  </si>
  <si>
    <t>1380</t>
  </si>
  <si>
    <t>4822</t>
  </si>
  <si>
    <t>88274</t>
  </si>
  <si>
    <t>PISO/ REVESTIMENTO EM MARMORE, POLIDO, BRANCO COMUM, FORMATO MAIOR OU IGUAL A 3025 CM2, E = *2* CM</t>
  </si>
  <si>
    <t>MARMORISTA/GRANITEIRO COM ENCARGOS COMPLEMENTARES</t>
  </si>
  <si>
    <t>1,0500000</t>
  </si>
  <si>
    <t>0,5000000</t>
  </si>
  <si>
    <t>DMAN016</t>
  </si>
  <si>
    <t>ALVENARIA DE VEDAÇÃO DE BLOCOS CERÂMICOS FURADOS NA HORIZONTAL DE 9X19X19CM (ESPESSURA 9CM) DE PAREDES COM ÁREA LÍQUIDA MENOR QUE 6M² SEM VÃOS E ARGAMASSA DE ASSENTAMENTO COM PREPARO MANUAL. AF_06/2014</t>
  </si>
  <si>
    <t>CHAPISCO APLICADO EM ALVENARIAS E ESTRUTURAS DE CONCRETO INTERNAS, COM COLHER DE PEDREIRO.  ARGAMASSA TRAÇO 1:3 COM PREPARO MANUAL. AF_06/2014</t>
  </si>
  <si>
    <t>CUMEEIRA EM PERFIL ONDULADO DE ALUMÍNIO</t>
  </si>
  <si>
    <t>CALÇO PLÁSTICO PARA TELHA MODULADA, INCLUSIVE PARAFUSO DE FIXAÇÃO</t>
  </si>
  <si>
    <t>Calço plástico para telha modulada, inclusive parafuso de fixação</t>
  </si>
  <si>
    <t>CARPINTEIRO DE FORMAS COM ENCARGOS COMPLEMENTARES</t>
  </si>
  <si>
    <t>I0453</t>
  </si>
  <si>
    <t>CALÇO PLASTICO</t>
  </si>
  <si>
    <t>DEMOLIÇÃO DE ALVENARIA DE BLOCO FURADO, DE FORMA MANUAL, SEM REAPROVEITAMENTO. AF_12/2017</t>
  </si>
  <si>
    <t>C2450</t>
  </si>
  <si>
    <t>TELHA TERMOACÚSTICA TRAPEZOIDAL INCLINAÇÃO 17.6%</t>
  </si>
  <si>
    <t>I2062</t>
  </si>
  <si>
    <t>TELHA TERMOACUSTICA</t>
  </si>
  <si>
    <t>I1514</t>
  </si>
  <si>
    <t>MASSA DE VEDAÇÃO</t>
  </si>
  <si>
    <t>3.1</t>
  </si>
  <si>
    <t>3.2</t>
  </si>
  <si>
    <t>3.3</t>
  </si>
  <si>
    <t>RALO HEMISFÉRICO EM Fº Fº, TIPO ABACAXI Ø 100MM</t>
  </si>
  <si>
    <t>RUFO ESTAMPADO EM ALUMÍNIO E = 0,8MM COM DESENVOLVIMENTO 25CM</t>
  </si>
  <si>
    <t>Rufo estampado em alumínio e = 0,8mm com desenvolvimento 25cm</t>
  </si>
  <si>
    <t>Argamassa cimento e areia traço t-1 (1:3) - 1 saco cimento 50kg / 3 padiolas areia dim. 0.35 x 0.45 x 0.23 m - Confecção mecânica e transporte</t>
  </si>
  <si>
    <t>CONTRAPISO EM ARGAMASSA TRAÇO 1:4 (CIMENTO E AREIA), PREPARO MANUAL, APLICADO EM ÁREAS SECAS SOBRE LAJE, NÃO ADERIDO, ESPESSURA 5CM. AF_06/2014</t>
  </si>
  <si>
    <t>RASGO EM ALVENARIA PARA RAMAIS/ DISTRIBUIÇÃO COM DIAMETROS MENORES OU IGUAIS A 40 MM. AF_05/2015</t>
  </si>
  <si>
    <t>APLICAÇÃO MANUAL DE PINTURA COM TINTA LÁTEX ACRÍLICA EM PAREDES, DUAS DEMÃOS. AF_06/2014</t>
  </si>
  <si>
    <t>C3734</t>
  </si>
  <si>
    <t>REMANEJAMENTO DE CONDENSADORES DE MINICENTRAIS DE AR CONDICIONADO, INCLUSIVE PONTO DE FORÇA E RECARGA DE GAS</t>
  </si>
  <si>
    <t>I6807</t>
  </si>
  <si>
    <t>2.1</t>
  </si>
  <si>
    <t>2.2</t>
  </si>
  <si>
    <t>2.3</t>
  </si>
  <si>
    <t>C1057</t>
  </si>
  <si>
    <t>C3038</t>
  </si>
  <si>
    <t>C2206</t>
  </si>
  <si>
    <t>C1061</t>
  </si>
  <si>
    <t>C1069</t>
  </si>
  <si>
    <t>C1066</t>
  </si>
  <si>
    <t>DEMOLIÇÃO DE ARGAMASSAS, DE FORMA MANUAL, SEM REAPROVEITAMENTO. AF_12/2017</t>
  </si>
  <si>
    <t>REMOÇÃO DE FORRO DE GESSO, DE FORMA MANUAL, SEM REAPROVEITAMENTO. AF_12/2017</t>
  </si>
  <si>
    <t>REMOÇÃO DE PORTAS, DE FORMA MANUAL, SEM REAPROVEITAMENTO. AF_12/2017</t>
  </si>
  <si>
    <t>EPI (ENCARGOS COMPLEMENTARES) - HORISTA</t>
  </si>
  <si>
    <t>CURSO DE CAPACITAÇÃO PARA ENCARREGADO GERAL (ENCARGOS COMPLEMENTARES) - HORISTA</t>
  </si>
  <si>
    <t/>
  </si>
  <si>
    <t>LOCALIDADE: 0760 - FORTALEZA</t>
  </si>
  <si>
    <t xml:space="preserve">CODIGO  </t>
  </si>
  <si>
    <t>DESCRICAO DO INSUMO</t>
  </si>
  <si>
    <t>ORIGEM DO PRECO</t>
  </si>
  <si>
    <t xml:space="preserve">UN    </t>
  </si>
  <si>
    <t>CR</t>
  </si>
  <si>
    <t xml:space="preserve">M2    </t>
  </si>
  <si>
    <t>AS</t>
  </si>
  <si>
    <t xml:space="preserve">H     </t>
  </si>
  <si>
    <t xml:space="preserve">M3    </t>
  </si>
  <si>
    <t xml:space="preserve">C </t>
  </si>
  <si>
    <t xml:space="preserve">M     </t>
  </si>
  <si>
    <t xml:space="preserve">KG    </t>
  </si>
  <si>
    <t xml:space="preserve">L     </t>
  </si>
  <si>
    <t xml:space="preserve">MES   </t>
  </si>
  <si>
    <t xml:space="preserve">PAR   </t>
  </si>
  <si>
    <t xml:space="preserve">JG    </t>
  </si>
  <si>
    <t xml:space="preserve">MIL   </t>
  </si>
  <si>
    <t xml:space="preserve">T     </t>
  </si>
  <si>
    <t xml:space="preserve">CJ    </t>
  </si>
  <si>
    <t xml:space="preserve">100M  </t>
  </si>
  <si>
    <t xml:space="preserve">CENTO </t>
  </si>
  <si>
    <t>SC25KG</t>
  </si>
  <si>
    <t xml:space="preserve">310ML </t>
  </si>
  <si>
    <t>90776_</t>
  </si>
  <si>
    <t>90777_</t>
  </si>
  <si>
    <t>88316_</t>
  </si>
  <si>
    <t>FERRAMENTAS (ENCARGOS COMPLEMENTARES) - HORISTA</t>
  </si>
  <si>
    <t>CURSO DE CAPACITAÇÃO PARA SERVENTE (ENCARGOS COMPLEMENTARES) - HORISTA</t>
  </si>
  <si>
    <t>CURSO DE CAPACITAÇÃO PARA PEDREIRO (ENCARGOS COMPLEMENTARES) - HORISTA</t>
  </si>
  <si>
    <t>CURSO DE CAPACITAÇÃO PARA PINTOR (ENCARGOS COMPLEMENTARES) - HORISTA</t>
  </si>
  <si>
    <t>88309_</t>
  </si>
  <si>
    <t>88310_</t>
  </si>
  <si>
    <t>GESSEIRO COM ENCARGOS COMPLEMENTARES</t>
  </si>
  <si>
    <t>DEMOLIÇÃO DE FORRO PACOTE</t>
  </si>
  <si>
    <t>DEMOLIÇÃO DE REVESTIMENTO CERÂMICO, DE FORMA MANUAL, SEM REAPROVEITAMENTO. AF_12/2017</t>
  </si>
  <si>
    <t>RETIRADA DE CAIXA DE AR CONDICIONADO</t>
  </si>
  <si>
    <t>RETIRADA DE ESQUADRIAS METÁLICAS</t>
  </si>
  <si>
    <t>DEMOLIÇÃO DE LOUÇA SANITÁRIA</t>
  </si>
  <si>
    <t>DEMOLIÇÃO DE PISO INDUSTRIAL</t>
  </si>
  <si>
    <t>DEMOLIÇÃO DE PISO CIMENTADO SOBRE LASTRO DE CONCRETO</t>
  </si>
  <si>
    <t>ARGAMASSA TRAÇO 1:2:9 (CIMENTO, CAL E AREIA MÉDIA) PARA EMBOÇO/MASSA ÚNICA/ASSENTAMENTO DE ALVENARIA DE VEDAÇÃO, PREPARO MECÂNICO COM BETONEIRA 600 L. AF_06/2014</t>
  </si>
  <si>
    <t>FIXAÇÃO (ENCUNHAMENTO) DE ALVENARIA DE VEDAÇÃO COM TIJOLO MACIÇO. AF_03/2016</t>
  </si>
  <si>
    <t>87369</t>
  </si>
  <si>
    <t>ARGAMASSA TRAÇO 1:2:8 (CIMENTO, CAL E AREIA MÉDIA) PARA EMBOÇO/MASSA ÚNICA/ASSENTAMENTO DE ALVENARIA DE VEDAÇÃO, PREPARO MANUAL. AF_06/2014</t>
  </si>
  <si>
    <t>ARGAMASSA TRAÇO 1:3 (CIMENTO E AREIA GROSSA) PARA CHAPISCO CONVENCIONAL, PREPARO MANUAL. AF_06/2014</t>
  </si>
  <si>
    <t>REVESTIMENTO CERÂMICO PARA PAREDES INTERNAS COM PLACAS TIPO ESMALTADA EXTRA DE DIMENSÕES 20X20 CM APLICADAS EM AMBIENTES DE ÁREA MENOR QUE 5 M² A MEIA ALTURA DAS PAREDES. AF_06/2014</t>
  </si>
  <si>
    <t>ARGAMASSA TRAÇO 1:4 (CIMENTO E AREIA MÉDIA) PARA CONTRAPISO, PREPARO MANUAL. AF_06/2014</t>
  </si>
  <si>
    <t>EXECUÇÃO DE PASSEIO (CALÇADA) OU PISO DE CONCRETO COM CONCRETO MOLDADO IN LOCO, FEITO EM OBRA, ACABAMENTO CONVENCIONAL, NÃO ARMADO. AF_07/2016</t>
  </si>
  <si>
    <t>94964</t>
  </si>
  <si>
    <t>CONCRETO FCK = 20MPA, TRAÇO 1:2,7:3 (CIMENTO/ AREIA MÉDIA/ BRITA 1)  - PREPARO MECÂNICO COM BETONEIRA 400 L. AF_07/2016</t>
  </si>
  <si>
    <t>C2940</t>
  </si>
  <si>
    <t>RETIRADA DE PAVIMENTAÇÃO EM PARALELEPÍPEDO OU PEDRA TOSCA</t>
  </si>
  <si>
    <t>EXECUÇÃO DE PÁTIO/ESTACIONAMENTO EM PISO INTERTRAVADO, COM BLOCO 16 FACES DE 22 X 11 CM, ESPESSURA 6 CM. AF_12/2015</t>
  </si>
  <si>
    <t>CALCETEIRO COM ENCARGOS COMPLEMENTARES</t>
  </si>
  <si>
    <t>PLACA VIBRATÓRIA REVERSÍVEL COM MOTOR 4 TEMPOS A GASOLINA, FORÇA CENTRÍFUGA DE 25 KN (2500 KGF), POTÊNCIA 5,5 CV - CHP DIURNO. AF_08/2015</t>
  </si>
  <si>
    <t>CHP</t>
  </si>
  <si>
    <t>PLACA VIBRATÓRIA REVERSÍVEL COM MOTOR 4 TEMPOS A GASOLINA, FORÇA CENTRÍFUGA DE 25 KN (2500 KGF), POTÊNCIA 5,5 CV - CHI DIURNO. AF_08/2015</t>
  </si>
  <si>
    <t>CHI</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</si>
  <si>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</si>
  <si>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</si>
  <si>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ASSENTAMENTO DE GUIA (MEIO-FIO) EM TRECHO RETO, CONFECCIONADA EM CONCRETO PRÉ-FABRICADO, DIMENSÕES 100X15X13X20 CM (COMPRIMENTO X BASE INFERIOR X BASE SUPERIOR X ALTURA), PARA URBANIZAÇÃO INTERNA DE EMPREENDIMENTOS. AF_06/2016_P</t>
  </si>
  <si>
    <t>ARGAMASSA TRAÇO 1:3 (CIMENTO E AREIA MÉDIA), PREPARO MANUAL. AF_08/2014</t>
  </si>
  <si>
    <t>PISO INDUSTRIAL DE ALTA RESISTENCIA, ESPESSURA 8MM, INCLUSO JUNTAS DE DILATACAO PLASTICAS E POLIMENTO MECANIZADO</t>
  </si>
  <si>
    <t>POLIDORA DE PISO (POLITRIZ), PESO DE 100KG, DIÂMETRO 450 MM, MOTOR ELÉTRICO, POTÊNCIA 4 HP - CHP DIURNO. AF_09/2016</t>
  </si>
  <si>
    <t>PISO CIMENTADO, TRAÇO 1:3 (CIMENTO E AREIA), ACABAMENTO LISO, ESPESSURA 2,0 CM, PREPARO MECÂNICO DA ARGAMASSA. AF_06/2018</t>
  </si>
  <si>
    <t>ARGAMASSA TRAÇO 1:3 (CIMENTO E AREIA MÉDIA) PARA CONTRAPISO, PREPARO MECÂNICO COM BETONEIRA 400 L. AF_06/2014</t>
  </si>
  <si>
    <t>REVESTIMENTO CERÂMICO PARA PISO COM PLACAS TIPO ESMALTADA EXTRA DE DIMENSÕES 35X35 CM APLICADA EM AMBIENTES DE ÁREA ENTRE 5 M2 E 10 M2. AF_06/2014</t>
  </si>
  <si>
    <t>PISO EM GRANITO APLICADO EM AMBIENTES INTERNOS. AF_06/2018</t>
  </si>
  <si>
    <t>PISO EM MÁRMORE APLICADO EM AMBIENTES INTERNOS. AF_06/2018</t>
  </si>
  <si>
    <t>PISO VINÍLICO SEMI-FLEXÍVEL EM PLACAS, PADRÃO LISO, ESPESSURA 3,2 MM, FIXADO COM COLA. AF_06/2018</t>
  </si>
  <si>
    <t>POLIDORA DE PISO (POLITRIZ), PESO DE 100KG, DIÂMETRO 450 MM, MOTOR ELÉTRICO, POTÊNCIA 4 HP - CHI DIURNO. AF_09/2016</t>
  </si>
  <si>
    <t>RODAPÉ EM GRANITO, ALTURA 10 CM. AF_06/2018</t>
  </si>
  <si>
    <t>IMPERMEABILIZAÇÃO DE PAREDES COM ARGAMASSA DE CIMENTO E AREIA, COM ADITIVO IMPERMEABILIZANTE, E = 2CM. AF_06/2018</t>
  </si>
  <si>
    <t>ARGAMASSA TRAÇO 1:1:6 (CIMENTO, CAL E AREIA MÉDIA) PARA EMBOÇO/MASSA ÚNICA/ASSENTAMENTO DE ALVENARIA DE VEDAÇÃO, PREPARO MECÂNICO COM BETONEIRA 400 L. AF_06/2014</t>
  </si>
  <si>
    <t>C4124</t>
  </si>
  <si>
    <t>IMPERMEABILIZAÇÃO EM DUPLA CAMADA COM MANTA ESTRUTURADA EM POLIÉSTER 4mm - TIPO IV E MANTA DE ALUMÍNIO</t>
  </si>
  <si>
    <t>I7945</t>
  </si>
  <si>
    <t>I1218</t>
  </si>
  <si>
    <t>I1090</t>
  </si>
  <si>
    <t>I7946</t>
  </si>
  <si>
    <t>MANTA POLIÉSTER ESTRUTURADA 4mm - TIPO IV (NBR 9952/98)</t>
  </si>
  <si>
    <t>GAS</t>
  </si>
  <si>
    <t>EMULSÃO ASFALTICA</t>
  </si>
  <si>
    <t>MANTA DE ALUMÍNIO P/ IMPERMEABILIZAÇÃO</t>
  </si>
  <si>
    <t>IMPERMEABILIZADOR COM ENCARGOS COMPLEMENTARES</t>
  </si>
  <si>
    <t>TRAMA DE MADEIRA COMPOSTA POR TERÇAS PARA TELHADOS DE ATÉ 2 ÁGUAS PARA TELHA ONDULADA DE FIBROCIMENTO, METÁLICA, PLÁSTICA OU TERMOACÚSTICA, INCLUSO TRANSPORTE VERTICAL. AF_12/2015</t>
  </si>
  <si>
    <t>GUINCHO ELÉTRICO DE COLUNA, CAPACIDADE 400 KG, COM MOTO FREIO, MOTOR TRIFÁSICO DE 1,25 CV - CHP DIURNO. AF_03/2016</t>
  </si>
  <si>
    <t>GUINCHO ELÉTRICO DE COLUNA, CAPACIDADE 400 KG, COM MOTO FREIO, MOTOR TRIFÁSICO DE 1,25 CV - CHI DIURNO. AF_03/2016</t>
  </si>
  <si>
    <t>C4554</t>
  </si>
  <si>
    <t>TELHA DE ALUMÍNIO, TRAPEZOIDAL e = 0,7mm</t>
  </si>
  <si>
    <t>I1215</t>
  </si>
  <si>
    <t>I8434</t>
  </si>
  <si>
    <t>I1920</t>
  </si>
  <si>
    <t>GANCHO COM PORCA E ARRUELA</t>
  </si>
  <si>
    <t>TALA DE AJUSTE</t>
  </si>
  <si>
    <t>C0773</t>
  </si>
  <si>
    <t>CHAPIM PRÉ-MOLDADO DE CONCRETO</t>
  </si>
  <si>
    <t>I0528</t>
  </si>
  <si>
    <t>CHAPA COMPENSADO RESINADO 10MM (1.10 X 2.20M)</t>
  </si>
  <si>
    <t>ARMADOR COM ENCARGOS COMPLEMENTARES</t>
  </si>
  <si>
    <t>I0682</t>
  </si>
  <si>
    <t>E</t>
  </si>
  <si>
    <t>BETONEIRA ELÉTRICA 580L (CHP)</t>
  </si>
  <si>
    <t>RUFO EM CHAPA DE AÇO GALVANIZADO NÚMERO 24, CORTE DE 25 CM, INCLUSO TRANSPORTE VERTICAL. AF_06/2016</t>
  </si>
  <si>
    <t>VERGA PRÉ-MOLDADA PARA PORTAS COM ATÉ 1,5 M DE VÃO. AF_03/2016</t>
  </si>
  <si>
    <t>FABRICAÇÃO DE FÔRMA PARA VIGAS, COM MADEIRA SERRADA, E = 25 MM. AF_12/2015</t>
  </si>
  <si>
    <t>CORTE E DOBRA DE AÇO CA-60, DIÂMETRO DE 5,0 MM, UTILIZADO EM ESTRUTURAS DIVERSAS, EXCETO LAJES. AF_12/2015</t>
  </si>
  <si>
    <t>CONCRETO FCK = 20MPA, TRAÇO 1:2,7:3 (CIMENTO/ AREIA MÉDIA/ BRITA 1)  - PREPARO MECÂNICO COM BETONEIRA 600 L. AF_07/2016</t>
  </si>
  <si>
    <t>ADUELA / MARCO / BATENTE PARA PORTA DE 70X210CM, PADRÃO MÉDIO - FORNECIMENTO E MONTAGEM. AF_08/2015</t>
  </si>
  <si>
    <t>ADUELA / MARCO / BATENTE PARA PORTA DE 80X210CM, PADRÃO MÉDIO - FORNECIMENTO E MONTAGEM.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</si>
  <si>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</si>
  <si>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</si>
  <si>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PORTA DE MADEIRA PARA PINTURA, SEMI-OCA (LEVE OU MÉDIA), 80X210CM,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</si>
  <si>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</si>
  <si>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60X210CM, ESPESSURA DE 3,5CM, INCLUSO DOBRADIÇAS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</si>
  <si>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</si>
  <si>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</si>
  <si>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73932/001</t>
  </si>
  <si>
    <t>GRADE DE FERRO EM BARRA CHATA 3/16"</t>
  </si>
  <si>
    <t>SERRALHEIRO COM ENCARGOS COMPLEMENTARES</t>
  </si>
  <si>
    <t>ARGAMASSA TRAÇO 1:4 (CIMENTO E AREIA MÉDIA), PREPARO MANUAL. AF_08/2014</t>
  </si>
  <si>
    <t>74100/001</t>
  </si>
  <si>
    <t>PORTAO DE FERRO COM VARA 1/2", COM REQUADRO</t>
  </si>
  <si>
    <t>REMOCAO DE VIDRO COMUM</t>
  </si>
  <si>
    <t>VIDRACEIRO COM ENCARGOS COMPLEMENTARES</t>
  </si>
  <si>
    <t>VIDRO LISO COMUM TRANSPARENTE, ESPESSURA 4MM</t>
  </si>
  <si>
    <t>C1950</t>
  </si>
  <si>
    <t>PONTO SANITÁRIO, MATERIAL E EXECUÇÃO</t>
  </si>
  <si>
    <t>I2195</t>
  </si>
  <si>
    <t>TUBO PVC ESGOTO DE 50MM (2')</t>
  </si>
  <si>
    <t>SOLDA DE TOPO EM CHAPA/PERFIL/TUBO DE AÇO CHANFRADO, ESPESSURA=1/4''. AF_06/2018</t>
  </si>
  <si>
    <t>VASO SANITÁRIO SIFONADO COM CAIXA ACOPLADA LOUÇA BRANCA - PADRÃO MÉDIO, INCLUSO ENGATE FLEXÍVEL EM METAL CROMADO, 1/2 X 40CM - FORNECIMENTO E INSTALAÇÃO. AF_12/2013</t>
  </si>
  <si>
    <t>ENGATE FLEXÍVEL EM INOX, 1/2 X 40CM - FORNECIMENTO E INSTALAÇÃO. AF_12/2013</t>
  </si>
  <si>
    <t>VASO SANITÁRIO SIFONADO COM CAIXA ACOPLADA LOUÇA BRANCA - FORNECIMENTO E INSTALAÇÃO. AF_12/2013</t>
  </si>
  <si>
    <t>07592/ORSE</t>
  </si>
  <si>
    <t>LUMINÁRIA DE SOBREPOR COM ALETAS, PARA LÂMPADA FLUORESCENTE, 2 X 32W, REF. C-2359, DA LUSTRES PROJETO OU SIMILAR, COMPLETA</t>
  </si>
  <si>
    <t>07054/ORSE</t>
  </si>
  <si>
    <t>Luminária de sobrepor com aletas, para lâmpada fluorescente, 2 x 32w, ref. C-2359, da Lustres Projeto ou similar</t>
  </si>
  <si>
    <t>REMOÇÃO DE LUMINÁRIAS, DE FORMA MANUAL, SEM REAPROVEITAMENTO. AF_12/2017</t>
  </si>
  <si>
    <t>74133/001</t>
  </si>
  <si>
    <t>74065/003</t>
  </si>
  <si>
    <t>APLICAÇÃO E LIXAMENTO DE MASSA LÁTEX EM TETO, UMA DEMÃO. AF_06/2014</t>
  </si>
  <si>
    <t>APLICAÇÃO E LIXAMENTO DE MASSA LÁTEX EM PAREDES, UMA DEMÃO. AF_06/2014</t>
  </si>
  <si>
    <t>EMASSAMENTO COM MASSA A OLEO, UMA DEMAO</t>
  </si>
  <si>
    <t>PINTURA ESMALTE BRILHANTE PARA MADEIRA, DUAS DEMAOS, SOBRE FUNDO NIVELADOR BRANCO</t>
  </si>
  <si>
    <t>PINTURA ESMALTE BRILHANTE (2 DEMAOS) SOBRE SUPERFICIE METALICA, INCLUSIVE PROTECAO COM ZARCAO (1 DEMAO)</t>
  </si>
  <si>
    <t>CAIACAO INT OU EXT SOBRE REVESTIMENTO LISO C/ADOCAO DE FIXADOR COM    COM DUAS DEMAOS</t>
  </si>
  <si>
    <t>APLICAÇÃO MANUAL DE PINTURA COM TINTA TEXTURIZADA ACRÍLICA EM PAREDES EXTERNAS DE CASAS, UMA COR. AF_06/2014</t>
  </si>
  <si>
    <t>6391_</t>
  </si>
  <si>
    <t>SOLDA TOPO DESCENDENTE CHANFRADA ESPESSURA=1/4" CHAPA/PERFIL/TUBO ACO COM CONVERSOR DIESEL.</t>
  </si>
  <si>
    <t>GRUPO DE SOLDAGEM COM GERADOR A DIESEL 60 CV PARA SOLDA ELÉTRICA, SOBRE 04 RODAS, COM MOTOR 4 CILINDROS 600 A - CHP DIURNO. AF_02/2016</t>
  </si>
  <si>
    <t>GRUPO DE SOLDAGEM COM GERADOR A DIESEL 60 CV PARA SOLDA ELÉTRICA, SOBRE 04 RODAS, COM MOTOR 4 CILINDROS 600 A - CHI DIURNO. AF_02/2016</t>
  </si>
  <si>
    <t>C4773</t>
  </si>
  <si>
    <t>TAMPA EM CONCRETO ARMADO, ESPESSURA 0,08M</t>
  </si>
  <si>
    <t>ARMAÇÃO DE PILAR OU VIGA DE UMA ESTRUTURA CONVENCIONAL DE CONCRETO ARMADO EM UMA EDIFICAÇÃO TÉRREA OU SOBRADO UTILIZANDO AÇO CA-50 DE 10,0 MM - MONTAGEM. AF_12/2015</t>
  </si>
  <si>
    <t>74245/001</t>
  </si>
  <si>
    <t>PINTURA ACRILICA EM PISO CIMENTADO DUAS DEMAOS</t>
  </si>
  <si>
    <t>CAMINHÃO BASCULANTE 6 M3, PESO BRUTO TOTAL 16.000 KG, CARGA ÚTIL MÁXIMA 13.071 KG, DISTÂNCIA ENTRE EIXOS 4,80 M, POTÊNCIA 230 CV INCLUSIVE CAÇAMBA METÁLICA - CHI DIURNO. AF_06/2014</t>
  </si>
  <si>
    <t>C4068</t>
  </si>
  <si>
    <t>BANCADA DE GRANITO CINZA E=2cm</t>
  </si>
  <si>
    <t>I7893</t>
  </si>
  <si>
    <t>BANCADA DE GRANITO CINZA POLIDO E=2cm</t>
  </si>
  <si>
    <t>CUBA DE EMBUTIR DE AÇO INOXIDÁVEL MÉDIA - FORNECIMENTO E INSTALAÇÃO. AF_12/2013</t>
  </si>
  <si>
    <t>CUBA DE EMBUTIR OVAL EM LOUÇA BRANCA, 35 X 50CM OU EQUIVALENTE - FORNECIMENTO E INSTALAÇÃO. AF_12/2013</t>
  </si>
  <si>
    <t>SOLEIRA EM GRANITO, LARGURA 15 CM, ESPESSURA 2,0 CM. AF_06/2018</t>
  </si>
  <si>
    <t>TORNEIRA CROMADA DE MESA, 1/2" OU 3/4", PARA LAVATÓRIO, PADRÃO MÉDIO - FORNECIMENTO E INSTALAÇÃO. AF_12/2013</t>
  </si>
  <si>
    <t>TORNEIRA CROMADA TUBO MÓVEL, DE PAREDE, 1/2" OU 3/4", PARA PIA DE COZINHA, PADRÃO MÉDIO - FORNECIMENTO E INSTALAÇÃO. AF_12/2013</t>
  </si>
  <si>
    <t>SIFÃO DO TIPO FLEXÍVEL EM PVC 1 X 1.1/2 - FORNECIMENTO E INSTALAÇÃO. AF_12/2013</t>
  </si>
  <si>
    <t>ENGATE FLEXÍVEL EM PLÁSTICO BRANCO, 1/2" X 40CM - FORNECIMENTO E INSTALAÇÃO. AF_12/2013</t>
  </si>
  <si>
    <t>ESCAVAÇÃO MANUAL DE VALA COM PROFUNDIDADE MENOR OU IGUAL A 1,30 M. AF_03/2016</t>
  </si>
  <si>
    <t>REATERRO MANUAL APILOADO COM SOQUETE. AF_10/2017</t>
  </si>
  <si>
    <t>RECOMPOSICAO DE PAVIMENTACAO TIPO BLOKRET SOBRE COLCHAO DE AREIA COM REAPROVEITAMENTO DE MATERIAL</t>
  </si>
  <si>
    <t>CAIXA DE PASSAGEM 30X30X40 COM TAMPA E DRENO BRITA</t>
  </si>
  <si>
    <t>C1155</t>
  </si>
  <si>
    <t>DUTO PERFURADO - ELETROCALHA CHAPA DE AÇO (100X100)mm</t>
  </si>
  <si>
    <t>I1044</t>
  </si>
  <si>
    <t>DUTO PERFURADO-ELETROCALHA CHAPA DE AÇO (100X100)MM</t>
  </si>
  <si>
    <t>C0626</t>
  </si>
  <si>
    <t>CAIXA DE PASSAGEM COM TAMPA PARAFUSADA 100X100X80mm</t>
  </si>
  <si>
    <t>CABO DE COBRE FLEXÍVEL ISOLADO, 95 MM², ANTI-CHAMA 0,6/1,0 KV, PARA DISTRIBUIÇÃO - FORNECIMENTO E INSTALAÇÃO. AF_12/2015</t>
  </si>
  <si>
    <t>CABO DE COBRE FLEXÍVEL ISOLADO, 50 MM², ANTI-CHAMA 0,6/1,0 KV, PARA DISTRIBUIÇÃO - FORNECIMENTO E INSTALAÇÃO. AF_12/2015</t>
  </si>
  <si>
    <t>C4646</t>
  </si>
  <si>
    <t>CORRIMÃO DUPLA ALTURA EM AÇO INOX DIAM 1 1/2</t>
  </si>
  <si>
    <t>I8648</t>
  </si>
  <si>
    <t>BASE DE FIXAÇÃO COM PARAFUSOS</t>
  </si>
  <si>
    <t>I8647</t>
  </si>
  <si>
    <t>CURVA AÇO INOX DIAM 1 1/2"</t>
  </si>
  <si>
    <t>I8646</t>
  </si>
  <si>
    <t>TUBO AÇO INOX DIAM 1 1/2"</t>
  </si>
  <si>
    <t>C0924</t>
  </si>
  <si>
    <t>CORRIMÃO EM TUBO DE AÇO INOX</t>
  </si>
  <si>
    <t>REMOÇÃO DE LOUÇAS, DE FORMA MANUAL, SEM REAPROVEITAMENTO. AF_12/2017</t>
  </si>
  <si>
    <t>C4070</t>
  </si>
  <si>
    <t>DIVISÓRIA DE GRANITO CINZA E=2cm</t>
  </si>
  <si>
    <t>I7895</t>
  </si>
  <si>
    <t>I1621</t>
  </si>
  <si>
    <t>PERFIL BATENTE DE AÇO (14/24)X44MM CHAPA 20 (DIVISÓRIA)</t>
  </si>
  <si>
    <t>VIDRO TEMPERADO INCOLOR, ESPESSURA 8MM, FORNECIMENTO E INSTALACAO, INCLUSIVE MASSA PARA VEDACAO</t>
  </si>
  <si>
    <t>C3513</t>
  </si>
  <si>
    <t>CHUVEIRO CROMADO C/ ARTICULAÇÃO</t>
  </si>
  <si>
    <t>I6167</t>
  </si>
  <si>
    <t>CHUVEIRO COM ARTICULAÇÃO CROMADO 1/2"</t>
  </si>
  <si>
    <t>DMP003</t>
  </si>
  <si>
    <t>DUTOS FLEXÍVEIS EM PEAD (POLIETILENO DE ALTA DENSIDADE) - D=4", INCLUSIVE CONEXÕES PARA EXAUSTÃO</t>
  </si>
  <si>
    <t>AUXILIAR DE ELETRICISTA COM ENCARGOS COMPLEMENTARES</t>
  </si>
  <si>
    <t>I6690</t>
  </si>
  <si>
    <t>DUTO FLEXIVEL EM PEAD - D=110mm (4"), C/CONEXÕES</t>
  </si>
  <si>
    <t>ELETRODUTO FLEXÍVEL CORRUGADO, PVC, DN 32 MM (1"), PARA CIRCUITOS TERMINAIS, INSTALADO EM FORRO - FORNECIMENTO E INSTALAÇÃO. AF_12/2015</t>
  </si>
  <si>
    <t>FIXAÇÃO DE TUBOS HORIZONTAIS DE PVC, CPVC OU COBRE DIÂMETROS MENORES OU IGUAIS A 40 MM OU ELETROCALHAS ATÉ 150MM DE LARGURA, COM ABRAÇADEIRA METÁLICA RÍGIDA TIPO D 1/2, FIXADA EM PERFILADO EM LAJE. AF_05/2015</t>
  </si>
  <si>
    <t>CABO DE COBRE FLEXÍVEL ISOLADO, 4 MM², ANTI-CHAMA 0,6/1,0 KV, PARA CIRCUITOS TERMINAIS - FORNECIMENTO E INSTALAÇÃO. AF_12/2015</t>
  </si>
  <si>
    <t>MÃO FRANCESA EM BARRA DE FERRO CHATO RETANGULAR 2" X 1/4", REFORÇADA, 30 X 25 CM</t>
  </si>
  <si>
    <t>73774/001</t>
  </si>
  <si>
    <t>DIVISORIA EM MARMORITE ESPESSURA 35MM, CHUMBAMENTO NO PISO E PAREDE COM ARGAMASSA DE CIMENTO E AREIA, POLIMENTO MANUAL, EXCLUSIVE FERRAGENS</t>
  </si>
  <si>
    <t>03625/ORSE</t>
  </si>
  <si>
    <t>PORTA EM MADEIRA COMPENSADA (CANELA), LISA, SEMI-ÔCA, (0.60 X 1,60 A 1.80M) , REVESTIDA C/FÓRMICA, INCLUSIVE BATENTES E FERRAGENS (LIVRE/OCUPADO)</t>
  </si>
  <si>
    <t>01769/ORSE</t>
  </si>
  <si>
    <t>Batente em madeira de lei l = 0,14 m (caixão), para portas de 0,60 a 1,00m de largura, h=2,20m, incluso 02 jogos de alizar</t>
  </si>
  <si>
    <t>07756/ORSE</t>
  </si>
  <si>
    <t>Fechadura Pado, tipo Tarjeta livre/ocupado, ref.032-CR, botão 26,5mm, cromada (ou similar)</t>
  </si>
  <si>
    <t>08957/ORSE</t>
  </si>
  <si>
    <t>Dobradiça de ferro cromado 3" x 2 1/2" com aneis e parafusos</t>
  </si>
  <si>
    <t>APARELHO DE APOIO NEOPRENE NAO FRETADO (1,4KG/DM3)</t>
  </si>
  <si>
    <t>11148/ORSE</t>
  </si>
  <si>
    <t>EXAUSTOR PARA BANHEIRO, BIVOLT, REF.: C 80 A, DA VENTOKIT OU SIMILAR - FORNECIMENTO E INSTALAÇÃO</t>
  </si>
  <si>
    <t>11981/ORSE</t>
  </si>
  <si>
    <t>Exaustor para banheiro, bivolt, ref.: C 80 A, da Ventokit ou similar</t>
  </si>
  <si>
    <t>FORRO EM RÉGUAS DE PVC, FRISADO, PARA AMBIENTES COMERCIAIS, INCLUSIVE ESTRUTURA DE FIXAÇÃO. AF_05/2017_P</t>
  </si>
  <si>
    <t>LUMINARIA ESTANQUE - PROTECAO CONTRA AGUA, POEIRA OU IMPACTOS - TIPO AQUATIC PIAL OU EQUIVALENTE</t>
  </si>
  <si>
    <t>LÂMPADA LED 10 W BIVOLT BRANCA, FORMATO TRADICIONAL (BASE E27) - FORNECIMENTO E INSTALAÇÃO</t>
  </si>
  <si>
    <t>C3729</t>
  </si>
  <si>
    <t>REMANEJAMENTO DE ESQUADRIAS DE ALUMÍNIO</t>
  </si>
  <si>
    <t>AUXILIAR DE SERRALHEIRO COM ENCARGOS COMPLEMENTARES</t>
  </si>
  <si>
    <t>I1566</t>
  </si>
  <si>
    <t>PARAFUSO - 8MM COM BUCHA PLASTICA</t>
  </si>
  <si>
    <t>I1624</t>
  </si>
  <si>
    <t>PERFIL DE ALUMINIO TIPO ( L - T - U )</t>
  </si>
  <si>
    <t>09106/ORSE</t>
  </si>
  <si>
    <t>FIXAÇÃO UTILIZANDO PARAFUSO E BUCHA DE NYLON, SOMENTE MÃO DE OBRA. AF_10/2016</t>
  </si>
  <si>
    <t>DMP004</t>
  </si>
  <si>
    <t>PORTÃO DE CORRER EM CHAPA TIPO PAINEL LAMBRIL COMPLETO INCLUIDO, REQUADRO COM ACABAMENTO NATURAL, TRILHO, ROLDANAS E FECHADURA BICO DE PAPAGAIO (DIMENSÕES 2,2 m POR 1,2 m)</t>
  </si>
  <si>
    <t>UND</t>
  </si>
  <si>
    <t>C1873</t>
  </si>
  <si>
    <t>I1611</t>
  </si>
  <si>
    <t>PELICULA DE INSULFILM</t>
  </si>
  <si>
    <t>PELÍCULA DE INSULFILM</t>
  </si>
  <si>
    <t>GRAUTE FGK=30 MPA; TRAÇO 1:0,02:0,8:1,1 (CIMENTO/ CAL/ AREIA GROSSA/ BRITA 0) - PREPARO MECÂNICO COM BETONEIRA 400 L. AF_02/2015</t>
  </si>
  <si>
    <t>OPERADOR DE BETONEIRA ESTACIONÁRIA/MISTURADOR COM ENCARGOS COMPLEMENTARES</t>
  </si>
  <si>
    <t>BETONEIRA CAPACIDADE NOMINAL DE 400 L, CAPACIDADE DE MISTURA 280 L, MOTOR ELÉTRICO TRIFÁSICO POTÊNCIA DE 2 CV, SEM CARREGADOR - CHP DIURNO. AF_10/2014</t>
  </si>
  <si>
    <t>BETONEIRA CAPACIDADE NOMINAL DE 400 L, CAPACIDADE DE MISTURA 280 L, MOTOR ELÉTRICO TRIFÁSICO POTÊNCIA DE 2 CV, SEM CARREGADOR - CHI DIURNO. AF_10/2014</t>
  </si>
  <si>
    <t>ITENS BÁSICOS</t>
  </si>
  <si>
    <t>M2XMES</t>
  </si>
  <si>
    <t xml:space="preserve">MXMES </t>
  </si>
  <si>
    <t>C3017</t>
  </si>
  <si>
    <t>PIA DE AÇO INOX (1.20x0.60)m C/ 1 CUBA E ACESSÓRIOS</t>
  </si>
  <si>
    <t>I2264</t>
  </si>
  <si>
    <t>I2503</t>
  </si>
  <si>
    <t>I1863</t>
  </si>
  <si>
    <t>I0805</t>
  </si>
  <si>
    <t>I0108</t>
  </si>
  <si>
    <t>I2487</t>
  </si>
  <si>
    <t>I0169</t>
  </si>
  <si>
    <t>I1605</t>
  </si>
  <si>
    <t>I2344</t>
  </si>
  <si>
    <t>AREIA GROSSA</t>
  </si>
  <si>
    <t>AÇO CA-60</t>
  </si>
  <si>
    <t>CIMENTO PORTLAND</t>
  </si>
  <si>
    <t>PEDRISCO</t>
  </si>
  <si>
    <t>SIFÃO CROMADO 2"</t>
  </si>
  <si>
    <t>VÁLVULA AMERICANA P/PIA 3 1/2"</t>
  </si>
  <si>
    <t>FITA VEDA ROSCA 25M x 3/4"</t>
  </si>
  <si>
    <t>PIA EM INOX C/ 1 CUBA  1,20x0,60 - C18/A304</t>
  </si>
  <si>
    <t>TORNEIRA DE METAL BRANCO 3/4", CANO LONGO (PADRÃO POPULAR)</t>
  </si>
  <si>
    <t>C3674</t>
  </si>
  <si>
    <t>SUPORTE EM BARRA CHATA DE FERRO ENGASTADO NA PAREDE P/BANCADAS E/OU PRATELEIRAS</t>
  </si>
  <si>
    <t>I0191</t>
  </si>
  <si>
    <t>FERRO CHATO 2" x 3/8"</t>
  </si>
  <si>
    <t>C0164</t>
  </si>
  <si>
    <t>ARGAMASSA DE CIMENTO E AREIA PEN. TRAÇO 1:3</t>
  </si>
  <si>
    <t>CUBA DE EMBUTIR DE AÇO INOXIDÁVEL MÉDIA, INCLUSO VÁLVULA TIPO AMERICANA E SIFÃO TIPO GARRAFA EM METAL CROMADO - FORNECIMENTO E INSTALAÇÃO. AF_12/2013</t>
  </si>
  <si>
    <t>VÁLVULA EM METAL CROMADO TIPO AMERICANA 3.1/2" X 1.1/2" PARA PIA - FORNECIMENTO E INSTALAÇÃO. AF_12/2013</t>
  </si>
  <si>
    <t>SIFÃO DO TIPO GARRAFA EM METAL CROMADO 1 X 1.1/2" - FORNECIMENTO E INSTALAÇÃO. AF_12/2013</t>
  </si>
  <si>
    <t>REMOÇÃO DE INTERRUPTORES/TOMADAS ELÉTRICAS, DE FORMA MANUAL, SEM REAPROVEITAMENTO. AF_12/2017</t>
  </si>
  <si>
    <t>INTERRUPTOR SIMPLES (1 MÓDULO), 10A/250V, SEM SUPORTE E SEM PLACA - FORNECIMENTO E INSTALAÇÃO. AF_12/2015</t>
  </si>
  <si>
    <t>SUPORTE PARAFUSADO COM PLACA DE ENCAIXE 4" X 2" MÉDIO (1,30 M DO PISO) PARA PONTO ELÉTRICO - FORNECIMENTO E INSTALAÇÃO. AF_12/2015</t>
  </si>
  <si>
    <t>TOMADA MÉDIA DE EMBUTIR (2 MÓDULOS), 2P+T 10 A, INCLUINDO SUPORTE E PLACA - FORNECIMENTO E INSTALAÇÃO. AF_12/2015</t>
  </si>
  <si>
    <t>TOMADA MÉDIA DE EMBUTIR (2 MÓDULOS), 2P+T 10 A, SEM SUPORTE E SEM PLACA - FORNECIMENTO E INSTALAÇÃO. AF_12/2015</t>
  </si>
  <si>
    <t>73908/002</t>
  </si>
  <si>
    <t>CANTONEIRA DE ALUMINIO 1"X1, PARA PROTECAO DE QUINA DE PAREDE</t>
  </si>
  <si>
    <t>73844/001</t>
  </si>
  <si>
    <t>MURO DE ARRIMO DE ALVENARIA DE PEDRA ARGAMASSADA</t>
  </si>
  <si>
    <t>ESCAVAÇÃO MANUAL DE VALA PARA VIGA BALDRAME, SEM PREVISÃO DE FÔRMA. AF_06/2017</t>
  </si>
  <si>
    <t>FABRICAÇÃO, MONTAGEM E DESMONTAGEM DE FÔRMA PARA VIGA BALDRAME, EM MADEIRA SERRADA, E=25 MM, 2 UTILIZAÇÕES. AF_06/2017</t>
  </si>
  <si>
    <t>SERRA CIRCULAR DE BANCADA COM MOTOR ELÉTRICO POTÊNCIA DE 5HP, COM COIFA PARA DISCO 10" - CHP DIURNO. AF_08/2015</t>
  </si>
  <si>
    <t>SERRA CIRCULAR DE BANCADA COM MOTOR ELÉTRICO POTÊNCIA DE 5HP, COM COIFA PARA DISCO 10" - CHI DIURNO. AF_08/2015</t>
  </si>
  <si>
    <t>MANUTENÇÃO PREDIAL DE REPAROS EM PORTAS, REBOCOS, PINTURAS E MURO DAS EDIFICAÇÕES DO TRT 7ª REGIÃO.</t>
  </si>
  <si>
    <t>AJUDANTE DE ARMADOR COM ENCARGOS COMPLEMENTARES</t>
  </si>
  <si>
    <t>I2081</t>
  </si>
  <si>
    <t>TIJOLO CERÂMICO FURADO 9X19X19CM</t>
  </si>
  <si>
    <t>I0163</t>
  </si>
  <si>
    <t>AÇO CA-50</t>
  </si>
  <si>
    <t>I0103</t>
  </si>
  <si>
    <t>ARAME RECOZIDO N.18 BWG</t>
  </si>
  <si>
    <t>C4912</t>
  </si>
  <si>
    <t>MURO CONTORNO DE ALVENARIA E CONCRETO (PILAR+CINTA), REBOCADO, SEM PINTURA</t>
  </si>
  <si>
    <t>CURSO DE CAPACITAÇÃO PARA ENGENHEIRO CIVIL DE OBRA JÚNIOR (ENCARGOS COMPLE</t>
  </si>
  <si>
    <t>CÓDIGO COMPRASNET</t>
  </si>
  <si>
    <t>* Tabela A - valor do contrato (http://www.creace.org.br/), consulta em 20/12/2021.</t>
  </si>
  <si>
    <t>APLICAÇÃO MANUAL DE PINTURA COM TINTA LÁTEX ACRÍLICA EM TETO, DUAS DEMÃOS. AF_06/2014</t>
  </si>
  <si>
    <t>0,2440000</t>
  </si>
  <si>
    <t>0,0890000</t>
  </si>
  <si>
    <t>FORRO EM DRYWALL, PARA AMBIENTES COMERCIAIS, INCLUSIVE ESTRUTURA DE FIXAÇÃO. AF_05/2017_P</t>
  </si>
  <si>
    <t>SEINFRA-CE 027.1 Com Desoneração</t>
  </si>
  <si>
    <t>C1628</t>
  </si>
  <si>
    <t>LIMPEZA GERAL</t>
  </si>
  <si>
    <t>C0702</t>
  </si>
  <si>
    <t>CARGA MANUAL DE ENTULHO EM CAMINHÃO BASCULANTE</t>
  </si>
  <si>
    <t>I0578</t>
  </si>
  <si>
    <t>CAMINHÃO BASCULANTE 6 M3 (CHI)</t>
  </si>
  <si>
    <t>0,05</t>
  </si>
  <si>
    <t>4,26</t>
  </si>
  <si>
    <t>3,09</t>
  </si>
  <si>
    <t>1,50</t>
  </si>
  <si>
    <t>1,08</t>
  </si>
  <si>
    <t>0,62</t>
  </si>
  <si>
    <t>0,90</t>
  </si>
  <si>
    <t>1,76</t>
  </si>
  <si>
    <t>0,66</t>
  </si>
  <si>
    <t>70,00</t>
  </si>
  <si>
    <t>11,73</t>
  </si>
  <si>
    <t>4,50</t>
  </si>
  <si>
    <t>4,25</t>
  </si>
  <si>
    <t>1,28</t>
  </si>
  <si>
    <t>0,78</t>
  </si>
  <si>
    <t>2,00</t>
  </si>
  <si>
    <t>13,21</t>
  </si>
  <si>
    <t>19,21</t>
  </si>
  <si>
    <t>5,89</t>
  </si>
  <si>
    <t>9,87</t>
  </si>
  <si>
    <t>8,60</t>
  </si>
  <si>
    <t>4,05</t>
  </si>
  <si>
    <t>2,83</t>
  </si>
  <si>
    <t>532,77</t>
  </si>
  <si>
    <t>14,17</t>
  </si>
  <si>
    <t>2,23</t>
  </si>
  <si>
    <t>5,65</t>
  </si>
  <si>
    <t>3,88</t>
  </si>
  <si>
    <t>4,55</t>
  </si>
  <si>
    <t>68,82</t>
  </si>
  <si>
    <t>187,33</t>
  </si>
  <si>
    <t>3.047,95</t>
  </si>
  <si>
    <t>3.250,00</t>
  </si>
  <si>
    <t>7.074,43</t>
  </si>
  <si>
    <t>8.882,91</t>
  </si>
  <si>
    <t>11.506,83</t>
  </si>
  <si>
    <t>4.399,77</t>
  </si>
  <si>
    <t>0,80</t>
  </si>
  <si>
    <t>1,49</t>
  </si>
  <si>
    <t>0,92</t>
  </si>
  <si>
    <t>1,58</t>
  </si>
  <si>
    <t>0,81</t>
  </si>
  <si>
    <t>22,17</t>
  </si>
  <si>
    <t>10,48</t>
  </si>
  <si>
    <t>10,64</t>
  </si>
  <si>
    <t>11,19</t>
  </si>
  <si>
    <t>1.099,93</t>
  </si>
  <si>
    <t>487,19</t>
  </si>
  <si>
    <t>559,13</t>
  </si>
  <si>
    <t>604,96</t>
  </si>
  <si>
    <t>214,50</t>
  </si>
  <si>
    <t>238,22</t>
  </si>
  <si>
    <t>254,00</t>
  </si>
  <si>
    <t>266,11</t>
  </si>
  <si>
    <t>136,26</t>
  </si>
  <si>
    <t>156,24</t>
  </si>
  <si>
    <t>169,00</t>
  </si>
  <si>
    <t>176,97</t>
  </si>
  <si>
    <t>2,38</t>
  </si>
  <si>
    <t>2,89</t>
  </si>
  <si>
    <t>3,81</t>
  </si>
  <si>
    <t>4,44</t>
  </si>
  <si>
    <t>4,00</t>
  </si>
  <si>
    <t>3,30</t>
  </si>
  <si>
    <t>0,37</t>
  </si>
  <si>
    <t>0,93</t>
  </si>
  <si>
    <t>0,06</t>
  </si>
  <si>
    <t>0,10</t>
  </si>
  <si>
    <t>0,19</t>
  </si>
  <si>
    <t>177,40</t>
  </si>
  <si>
    <t>18,58</t>
  </si>
  <si>
    <t>14,59</t>
  </si>
  <si>
    <t>2,69</t>
  </si>
  <si>
    <t>4,67</t>
  </si>
  <si>
    <t>5,83</t>
  </si>
  <si>
    <t>5,96</t>
  </si>
  <si>
    <t>1,07</t>
  </si>
  <si>
    <t>3,15</t>
  </si>
  <si>
    <t>2,36</t>
  </si>
  <si>
    <t>33,14</t>
  </si>
  <si>
    <t>4,70</t>
  </si>
  <si>
    <t>0,63</t>
  </si>
  <si>
    <t>5,39</t>
  </si>
  <si>
    <t>0,96</t>
  </si>
  <si>
    <t>11,00</t>
  </si>
  <si>
    <t>7,85</t>
  </si>
  <si>
    <t>78,42</t>
  </si>
  <si>
    <t>2,43</t>
  </si>
  <si>
    <t>20,65</t>
  </si>
  <si>
    <t>0,69</t>
  </si>
  <si>
    <t>20,80</t>
  </si>
  <si>
    <t>19,64</t>
  </si>
  <si>
    <t>2,22</t>
  </si>
  <si>
    <t>2,39</t>
  </si>
  <si>
    <t>13,28</t>
  </si>
  <si>
    <t>1,64</t>
  </si>
  <si>
    <t>15,75</t>
  </si>
  <si>
    <t>11,34</t>
  </si>
  <si>
    <t>9,21</t>
  </si>
  <si>
    <t>13,30</t>
  </si>
  <si>
    <t>18,84</t>
  </si>
  <si>
    <t>15,09</t>
  </si>
  <si>
    <t>1,60</t>
  </si>
  <si>
    <t>0,56</t>
  </si>
  <si>
    <t>8,55</t>
  </si>
  <si>
    <t>9,99</t>
  </si>
  <si>
    <t>14,77</t>
  </si>
  <si>
    <t>3,33</t>
  </si>
  <si>
    <t>15,27</t>
  </si>
  <si>
    <t>11,69</t>
  </si>
  <si>
    <t>9,20</t>
  </si>
  <si>
    <t>139,44</t>
  </si>
  <si>
    <t>0,28</t>
  </si>
  <si>
    <t>4,73</t>
  </si>
  <si>
    <t>10,40</t>
  </si>
  <si>
    <t>13,98</t>
  </si>
  <si>
    <t>6,34</t>
  </si>
  <si>
    <t>1,98</t>
  </si>
  <si>
    <t>6,08</t>
  </si>
  <si>
    <t>8,05</t>
  </si>
  <si>
    <t>32,36</t>
  </si>
  <si>
    <t>27,37</t>
  </si>
  <si>
    <t>23,66</t>
  </si>
  <si>
    <t>6,86</t>
  </si>
  <si>
    <t>20,84</t>
  </si>
  <si>
    <t>2,70</t>
  </si>
  <si>
    <t>18,94</t>
  </si>
  <si>
    <t>8,27</t>
  </si>
  <si>
    <t>1,55</t>
  </si>
  <si>
    <t>2,06</t>
  </si>
  <si>
    <t>2,66</t>
  </si>
  <si>
    <t>4,56</t>
  </si>
  <si>
    <t>3,00</t>
  </si>
  <si>
    <t>4,30</t>
  </si>
  <si>
    <t>6,23</t>
  </si>
  <si>
    <t>130,43</t>
  </si>
  <si>
    <t>1,26</t>
  </si>
  <si>
    <t>238,17</t>
  </si>
  <si>
    <t>201,65</t>
  </si>
  <si>
    <t>0,94</t>
  </si>
  <si>
    <t>177,43</t>
  </si>
  <si>
    <t>202,94</t>
  </si>
  <si>
    <t>123,54</t>
  </si>
  <si>
    <t>0,76</t>
  </si>
  <si>
    <t>143,59</t>
  </si>
  <si>
    <t>1,09</t>
  </si>
  <si>
    <t>204,95</t>
  </si>
  <si>
    <t>283,15</t>
  </si>
  <si>
    <t>1,15</t>
  </si>
  <si>
    <t>216,60</t>
  </si>
  <si>
    <t>297,70</t>
  </si>
  <si>
    <t>117,12</t>
  </si>
  <si>
    <t>700.000,00</t>
  </si>
  <si>
    <t>0,35</t>
  </si>
  <si>
    <t>152,35</t>
  </si>
  <si>
    <t>9,05</t>
  </si>
  <si>
    <t>11,94</t>
  </si>
  <si>
    <t>0,45</t>
  </si>
  <si>
    <t>84,46</t>
  </si>
  <si>
    <t>147,23</t>
  </si>
  <si>
    <t>0,32</t>
  </si>
  <si>
    <t>60,93</t>
  </si>
  <si>
    <t>0,01</t>
  </si>
  <si>
    <t>1,90</t>
  </si>
  <si>
    <t>0,74</t>
  </si>
  <si>
    <t>1,48</t>
  </si>
  <si>
    <t>279,09</t>
  </si>
  <si>
    <t>106,33</t>
  </si>
  <si>
    <t>201,56</t>
  </si>
  <si>
    <t>0,07</t>
  </si>
  <si>
    <t>2,27</t>
  </si>
  <si>
    <t>1,30</t>
  </si>
  <si>
    <t>8,77</t>
  </si>
  <si>
    <t>7,33</t>
  </si>
  <si>
    <t>120,00</t>
  </si>
  <si>
    <t>3,03</t>
  </si>
  <si>
    <t>6,87</t>
  </si>
  <si>
    <t>50,07</t>
  </si>
  <si>
    <t>8,92</t>
  </si>
  <si>
    <t>13,80</t>
  </si>
  <si>
    <t>3,07</t>
  </si>
  <si>
    <t>14,00</t>
  </si>
  <si>
    <t>2,04</t>
  </si>
  <si>
    <t>2,18</t>
  </si>
  <si>
    <t>2,47</t>
  </si>
  <si>
    <t>12,62</t>
  </si>
  <si>
    <t>6,73</t>
  </si>
  <si>
    <t>5,71</t>
  </si>
  <si>
    <t>23,05</t>
  </si>
  <si>
    <t>0,98</t>
  </si>
  <si>
    <t>20,43</t>
  </si>
  <si>
    <t>9,50</t>
  </si>
  <si>
    <t>2,12</t>
  </si>
  <si>
    <t>0,71</t>
  </si>
  <si>
    <t>6,00</t>
  </si>
  <si>
    <t>3,90</t>
  </si>
  <si>
    <t>2,25</t>
  </si>
  <si>
    <t>6,40</t>
  </si>
  <si>
    <t>15,29</t>
  </si>
  <si>
    <t>11,27</t>
  </si>
  <si>
    <t>11,89</t>
  </si>
  <si>
    <t>35,00</t>
  </si>
  <si>
    <t>0,86</t>
  </si>
  <si>
    <t>4,32</t>
  </si>
  <si>
    <t>20,23</t>
  </si>
  <si>
    <t>27,01</t>
  </si>
  <si>
    <t>13,74</t>
  </si>
  <si>
    <t>5,50</t>
  </si>
  <si>
    <t>1,44</t>
  </si>
  <si>
    <t>7,72</t>
  </si>
  <si>
    <t>17,96</t>
  </si>
  <si>
    <t>6,17</t>
  </si>
  <si>
    <t>3,77</t>
  </si>
  <si>
    <t>2,10</t>
  </si>
  <si>
    <t>18,31</t>
  </si>
  <si>
    <t>3,62</t>
  </si>
  <si>
    <t>1,53</t>
  </si>
  <si>
    <t>1,34</t>
  </si>
  <si>
    <t>13,95</t>
  </si>
  <si>
    <t>11,08</t>
  </si>
  <si>
    <t>16,22</t>
  </si>
  <si>
    <t>6,65</t>
  </si>
  <si>
    <t>26,79</t>
  </si>
  <si>
    <t>14,86</t>
  </si>
  <si>
    <t>11,98</t>
  </si>
  <si>
    <t>11,56</t>
  </si>
  <si>
    <t>14,75</t>
  </si>
  <si>
    <t>15,49</t>
  </si>
  <si>
    <t>14,29</t>
  </si>
  <si>
    <t>15,34</t>
  </si>
  <si>
    <t>13,54</t>
  </si>
  <si>
    <t>6,13</t>
  </si>
  <si>
    <t>6,74</t>
  </si>
  <si>
    <t>8,99</t>
  </si>
  <si>
    <t>10,32</t>
  </si>
  <si>
    <t>0,08</t>
  </si>
  <si>
    <t>0,36</t>
  </si>
  <si>
    <t>4,28</t>
  </si>
  <si>
    <t>8,62</t>
  </si>
  <si>
    <t>6,33</t>
  </si>
  <si>
    <t>225,00</t>
  </si>
  <si>
    <t>5,00</t>
  </si>
  <si>
    <t>8,35</t>
  </si>
  <si>
    <t>11,93</t>
  </si>
  <si>
    <t>73,81</t>
  </si>
  <si>
    <t>23,25</t>
  </si>
  <si>
    <t>1,57</t>
  </si>
  <si>
    <t>2,80</t>
  </si>
  <si>
    <t>2,09</t>
  </si>
  <si>
    <t>4,52</t>
  </si>
  <si>
    <t>11,80</t>
  </si>
  <si>
    <t>22,29</t>
  </si>
  <si>
    <t>18,57</t>
  </si>
  <si>
    <t>3,24</t>
  </si>
  <si>
    <t>16,27</t>
  </si>
  <si>
    <t>19,42</t>
  </si>
  <si>
    <t>31,98</t>
  </si>
  <si>
    <t>0,88</t>
  </si>
  <si>
    <t>165,47</t>
  </si>
  <si>
    <t>195,00</t>
  </si>
  <si>
    <t>89,30</t>
  </si>
  <si>
    <t>31,32</t>
  </si>
  <si>
    <t>11,03</t>
  </si>
  <si>
    <t>392.649,25</t>
  </si>
  <si>
    <t>527.982,35</t>
  </si>
  <si>
    <t>647.029,46</t>
  </si>
  <si>
    <t>400,00</t>
  </si>
  <si>
    <t>QUANT.</t>
  </si>
  <si>
    <t>VT C/ BDI</t>
  </si>
  <si>
    <t>Total:</t>
  </si>
  <si>
    <t>BDI:</t>
  </si>
  <si>
    <t>C1271</t>
  </si>
  <si>
    <t>C4125</t>
  </si>
  <si>
    <t>LOCAÇÃO MENSAL DE ANDAIME METÁLICO</t>
  </si>
  <si>
    <t>I7947</t>
  </si>
  <si>
    <t>ANDAIME METÁLICO DE ENCAIXE - LOCAÇÃO</t>
  </si>
  <si>
    <t>M3xMÊS</t>
  </si>
  <si>
    <t>LOCAÇÃO MENSAL DE ESCORA METÁLICA P/VIGAS/LAJES</t>
  </si>
  <si>
    <t>I1095</t>
  </si>
  <si>
    <t>ESCORA METALICA - LOCAÇÃO MENSAL</t>
  </si>
  <si>
    <t>UM</t>
  </si>
  <si>
    <t xml:space="preserve">C4738 </t>
  </si>
  <si>
    <t>RECUPERAÇÃO CONCRETO, C/REFORÇO E RECONSTITUIÇÃO “GROUNT”, ESP.=60MM</t>
  </si>
  <si>
    <t>I0869</t>
  </si>
  <si>
    <t>CORTE DE SUPERFICIE C/DISCO DIAMANTADO</t>
  </si>
  <si>
    <t>I2249</t>
  </si>
  <si>
    <t>VERNIZ POLIURETANO PARA CONCRETO, ALVENARIA E ESTRUTURAS DE AÇO CARBONO</t>
  </si>
  <si>
    <t>I9058</t>
  </si>
  <si>
    <t xml:space="preserve">ARGAMASSA POLIMÉRICA RP PLUS BOTAMENT, COMPOSTO POR PONTE DE ADERÊNCIA E PINTURA PROTETORA CONTRA A CORROSÃO, P/ REPAROS SEMI-PROFUNDOS </t>
  </si>
  <si>
    <t>IMPERMEABILIZAÇÃO DE SUPERFÍCIE COM MANTA ASFÁLTICA, UMA CAMADA, INCLUSIVE APLICAÇÃO DE PRIMER ASFÁLTICO, E=3MM. AF_06/2018</t>
  </si>
  <si>
    <t>ARGAMASSA TRAÇO 1:3 (EM VOLUME DE CIMENTO E AREIA MÉDIA ÚMIDA) PARA CONTRAPISO, PREPARO MECÂNICO COM BETONEIRA 400 L. AF_08/2019</t>
  </si>
  <si>
    <t>PISO CIMENTADO, TRAÇO 1:3 (CIMENTO E AREIA), ACABAMENTO LISO, ESPESSURA 4,0 CM, PREPARO MECÂNICO DA ARGAMASSA. AF_09/2020</t>
  </si>
  <si>
    <t>PINTURA DE PISO COM TINTA ACRÍLICA, APLICAÇÃO MANUAL, 2 DEMÃOS, INCLUSO FUNDO PREPARADOR. AF_05/2021</t>
  </si>
  <si>
    <t>LIMPEZA DE CONTRAPISO COM VASSOURA A SECO. AF_04/2019</t>
  </si>
  <si>
    <t>2.4</t>
  </si>
  <si>
    <t>2.5</t>
  </si>
  <si>
    <t>C1279</t>
  </si>
  <si>
    <t>ESMALTE DUAS DEMÃOS EM ESQUADRIAS DE FERRO</t>
  </si>
  <si>
    <t>AGUARRAZ MINERAL</t>
  </si>
  <si>
    <t>I0035</t>
  </si>
  <si>
    <t>AJUDANTE DE PINTOR COM ENCARGOS COMPLEMENTARES</t>
  </si>
  <si>
    <t>C4584</t>
  </si>
  <si>
    <t>UT</t>
  </si>
  <si>
    <t>I2140</t>
  </si>
  <si>
    <t>TRABALHO PROFISSIONAL</t>
  </si>
  <si>
    <t>ELABORAÇÃO DE PROJETOS EXECUTIVOS DE ENGENHARIA (Engenheiro Calculista para verificação estrutural)</t>
  </si>
  <si>
    <t>* Tabela A - valor do contrato (http://www.creace.org.br/), consulta em 08/02/2022.</t>
  </si>
  <si>
    <t>DMAN017</t>
  </si>
  <si>
    <t>ART CONTRATOS até 15.000,00</t>
  </si>
  <si>
    <t>ANOTAÇÃO DE RESPONSABILIDADE TÉCNICA CONTRATOS (ART) - até 15.000,00 (referente ao Projeto Executivo do Calculista Estrutural)</t>
  </si>
  <si>
    <t>C1053</t>
  </si>
  <si>
    <t>DEMOLIÇÃO DE ESTRUTURA METÁLICA</t>
  </si>
  <si>
    <t>DMAN018</t>
  </si>
  <si>
    <t>PRIMER EPOXI EM ESTRUTURA DE AÇO CARBONO 25 MICRA C/TRINCHA</t>
  </si>
  <si>
    <t>I1735</t>
  </si>
  <si>
    <t>PRIMER A BASE DE EPOXI</t>
  </si>
  <si>
    <t>C2041</t>
  </si>
  <si>
    <t>PREPARO DO PISO CIMENTADO PARA PINTURA - LIXAMENTO E LIMPEZA. AF_05/2021</t>
  </si>
  <si>
    <t>C1910</t>
  </si>
  <si>
    <t>PINTURA P/PISO À BASE LATEX ACRÍLICO, TIPO "NOVACOR"</t>
  </si>
  <si>
    <t>I0154</t>
  </si>
  <si>
    <t>ÁCIDO MURIÁTICO</t>
  </si>
  <si>
    <t>PISO EM ACO XADREZ, E = 1/4 " (6,30 MM) 54,53 KG/M2 SOLDADA NA ESTRUTURA</t>
  </si>
  <si>
    <t>DMAN019</t>
  </si>
  <si>
    <t>PERFIL METÁLICO "I" OU "H"</t>
  </si>
  <si>
    <t>I8685</t>
  </si>
  <si>
    <t>MONTAGEM E DESMONTAGEM DE FÔRMA DE LAJE NERVURADA COM CUBETA E ASSOALHO, PÉ-DIREITO SIMPLES, EM CHAPA DE MADEIRA COMPENSADA RESINADA, 18 UTILIZAÇÕES. AF_09/2020</t>
  </si>
  <si>
    <t>92267</t>
  </si>
  <si>
    <t>FABRICAÇÃO DE FÔRMA PARA LAJES, EM CHAPA DE MADEIRA COMPENSADA RESINADA, E = 17 MM. AF_09/2020</t>
  </si>
  <si>
    <t>DMAN020</t>
  </si>
  <si>
    <t>I8231</t>
  </si>
  <si>
    <t xml:space="preserve">        PRECOS DE INSUMOS</t>
  </si>
  <si>
    <t>ENCARGOS SOCIAIS (%) HORISTA  83,55  MENSALISTA  47,46</t>
  </si>
  <si>
    <t>UNIDADE</t>
  </si>
  <si>
    <t xml:space="preserve">  PRECO MEDIANO R$</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</si>
  <si>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</si>
  <si>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</si>
  <si>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</si>
  <si>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</si>
  <si>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</si>
  <si>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</si>
  <si>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0,17</t>
  </si>
  <si>
    <t>ABRACADEIRA DE NYLON PARA AMARRACAO DE CABOS, COMPRIMENTO DE 390 X *4,6* MM</t>
  </si>
  <si>
    <t>0,84</t>
  </si>
  <si>
    <t>ABRACADEIRA EM ACO PARA AMARRACAO DE ELETRODUTOS, TIPO D, COM 1 1/2" E CUNHA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</si>
  <si>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</si>
  <si>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</si>
  <si>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</si>
  <si>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</si>
  <si>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</si>
  <si>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</si>
  <si>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</si>
  <si>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</si>
  <si>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</si>
  <si>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</si>
  <si>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</si>
  <si>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</si>
  <si>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</si>
  <si>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</si>
  <si>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</si>
  <si>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</si>
  <si>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</si>
  <si>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</si>
  <si>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</si>
  <si>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</si>
  <si>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</si>
  <si>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</si>
  <si>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</si>
  <si>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</si>
  <si>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</si>
  <si>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</si>
  <si>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</si>
  <si>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</si>
  <si>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</si>
  <si>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</si>
  <si>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3,99</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</si>
  <si>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</si>
  <si>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</si>
  <si>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</si>
  <si>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DE METAL CROMADO PARA REGISTRO PEQUENO, DE PAREDE, 1/2 " OU 3/4 "</t>
  </si>
  <si>
    <t>ACABAMENTO SIMPLES/CONVENCIONAL PARA FORRO PVC, TIPO "U" OU "C", COR BRANCA, COMPRIMENTO 6 M</t>
  </si>
  <si>
    <t>ACESSORIO DE LIGACAO NAO ELETRICO PARA CARGAS EXPLOSIVAS, TUBO DE 6 M</t>
  </si>
  <si>
    <t>ACESSORIO INICIADOR NAO ELETRICO, TUBO DE 6 M, TEMPO DE RETARDO DE *160* MS</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</si>
  <si>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</si>
  <si>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</si>
  <si>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</si>
  <si>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</si>
  <si>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</si>
  <si>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</si>
  <si>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</si>
  <si>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</si>
  <si>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</si>
  <si>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</si>
  <si>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</si>
  <si>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</si>
  <si>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</si>
  <si>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</si>
  <si>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</si>
  <si>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</si>
  <si>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</si>
  <si>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</si>
  <si>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</si>
  <si>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</si>
  <si>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</si>
  <si>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3,97</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</si>
  <si>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</si>
  <si>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</si>
  <si>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</si>
  <si>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</si>
  <si>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</si>
  <si>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</si>
  <si>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</si>
  <si>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</si>
  <si>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</si>
  <si>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</si>
  <si>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</si>
  <si>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</si>
  <si>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</si>
  <si>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</si>
  <si>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</si>
  <si>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</si>
  <si>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</si>
  <si>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</si>
  <si>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</si>
  <si>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</si>
  <si>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</si>
  <si>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</si>
  <si>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</si>
  <si>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</si>
  <si>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</si>
  <si>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</si>
  <si>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</si>
  <si>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</si>
  <si>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</si>
  <si>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</si>
  <si>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</si>
  <si>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</si>
  <si>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</si>
  <si>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</si>
  <si>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</si>
  <si>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</si>
  <si>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</si>
  <si>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</si>
  <si>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</si>
  <si>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</si>
  <si>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</si>
  <si>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</si>
  <si>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</si>
  <si>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</si>
  <si>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</si>
  <si>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</si>
  <si>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</si>
  <si>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6,49</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</si>
  <si>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</si>
  <si>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</si>
  <si>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</si>
  <si>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</si>
  <si>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</si>
  <si>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</si>
  <si>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</si>
  <si>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</si>
  <si>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</si>
  <si>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</si>
  <si>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</si>
  <si>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</si>
  <si>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</si>
  <si>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</si>
  <si>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</si>
  <si>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</si>
  <si>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</si>
  <si>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</si>
  <si>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</si>
  <si>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</si>
  <si>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</si>
  <si>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</si>
  <si>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</si>
  <si>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</si>
  <si>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</si>
  <si>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</si>
  <si>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</si>
  <si>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</si>
  <si>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</si>
  <si>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</si>
  <si>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</si>
  <si>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</si>
  <si>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</si>
  <si>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</si>
  <si>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</si>
  <si>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</si>
  <si>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</si>
  <si>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</si>
  <si>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</si>
  <si>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</si>
  <si>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</si>
  <si>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</si>
  <si>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AJUDANTE DE ARMADOR (HORISTA)</t>
  </si>
  <si>
    <t>AJUDANTE DE ARMADOR (MENSALISTA)</t>
  </si>
  <si>
    <t>AJUDANTE DE ELETRICISTA (MENSALISTA)</t>
  </si>
  <si>
    <t>AJUDANTE DE ESTRUTURAS METALICAS (MENSALISTA)</t>
  </si>
  <si>
    <t>AJUDANTE DE ESTRUTURAS METALICAS HORISTA</t>
  </si>
  <si>
    <t>AJUDANTE DE OPERACAO EM GERAL (HORISTA)</t>
  </si>
  <si>
    <t>AJUDANTE DE OPERACAO EM GERAL (MENSALISTA)</t>
  </si>
  <si>
    <t>AJUDANTE DE PINTOR (MENSALISTA)</t>
  </si>
  <si>
    <t>AJUDANTE DE SERRALHEIRO (HORISTA)</t>
  </si>
  <si>
    <t>AJUDANTE DE SERRALHEIRO (MENSALISTA)</t>
  </si>
  <si>
    <t>AJUDANTE ESPECIALIZADO</t>
  </si>
  <si>
    <t>10,93</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</si>
  <si>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</si>
  <si>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</si>
  <si>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</si>
  <si>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</si>
  <si>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</si>
  <si>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</si>
  <si>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</si>
  <si>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</si>
  <si>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</si>
  <si>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</si>
  <si>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</si>
  <si>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</si>
  <si>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</si>
  <si>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</si>
  <si>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</si>
  <si>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</si>
  <si>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 (MENSALISTA)</t>
  </si>
  <si>
    <t>ALONGADOR COM TRES ALTURAS, EM TUBO DE ACO CARBONO, PINTURA NO PROCESSO ELETROSTATICO - EQUIPAMENTO DE GINASTICA PARA ACADEMIA AO AR LIVRE / ACADEMIA DA TERCEIRA IDADE - ATI</t>
  </si>
  <si>
    <t>ALUMINIO ANODIZADO</t>
  </si>
  <si>
    <t>ANEL BORRACHA PARA TUBO ESGOTO PREDIAL, DN 100 MM (NBR 5688)</t>
  </si>
  <si>
    <t>ANEL BORRACHA PARA TUBO ESGOTO PREDIAL, DN 50 MM (NBR 5688)</t>
  </si>
  <si>
    <t>ANEL BORRACHA PARA TUBO ESGOTO PREDIAL, DN 75 MM (NBR 5688)</t>
  </si>
  <si>
    <t>ANEL BORRACHA, DN 100 MM, PARA TUBO SERIE REFORCADA ESGOTO PREDIAL</t>
  </si>
  <si>
    <t>ANEL BORRACHA, DN 150 MM, PARA TUBO SERIE REFORCADA ESGOTO PREDIAL</t>
  </si>
  <si>
    <t>ANEL BORRACHA, DN 50 MM, PARA TUBO SERIE REFORCADA ESGOTO PREDIAL</t>
  </si>
  <si>
    <t>ANEL BORRACHA, DN 75 MM, PARA TUBO SERIE REFORCADA ESGOTO PREDIAL</t>
  </si>
  <si>
    <t>ANEL BORRACHA, PARA TUBO PVC DEFOFO, DN 100 MM (NBR 7665)</t>
  </si>
  <si>
    <t>ANEL BORRACHA, PARA TUBO PVC DEFOFO, DN 150 MM (NBR 7665)</t>
  </si>
  <si>
    <t>ANEL BORRACHA, PARA TUBO PVC DEFOFO, DN 200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</si>
  <si>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</si>
  <si>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</si>
  <si>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</si>
  <si>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</si>
  <si>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</si>
  <si>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</si>
  <si>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</si>
  <si>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</si>
  <si>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</si>
  <si>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</si>
  <si>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</si>
  <si>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 (NBR 15715)</t>
  </si>
  <si>
    <t>ANEL DE BORRACHA PARA VEDACAO DE DUTO PEAD CORRUGADO PARA ELETRICA, DN 1 1/4" (NBR 15715)</t>
  </si>
  <si>
    <t>ANEL DE BORRACHA PARA VEDACAO DE DUTO PEAD CORRUGADO PARA ELETRICA, DN 2" (NBR 15715)</t>
  </si>
  <si>
    <t>ANEL DE BORRACHA PARA VEDACAO DE DUTO PEAD CORRUGADO PARA ELETRICA, DN 3" (NBR 15715)</t>
  </si>
  <si>
    <t>ANEL DE BORRACHA PARA VEDACAO DE DUTO PEAD CORRUGADO PARA ELETRICA, DN 4" (NBR 15715)</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</si>
  <si>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</si>
  <si>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</si>
  <si>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</si>
  <si>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</si>
  <si>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</si>
  <si>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</si>
  <si>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</si>
  <si>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</si>
  <si>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</si>
  <si>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</si>
  <si>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</si>
  <si>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</si>
  <si>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</si>
  <si>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</si>
  <si>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</si>
  <si>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</si>
  <si>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</si>
  <si>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</si>
  <si>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</si>
  <si>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</si>
  <si>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</si>
  <si>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</si>
  <si>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</si>
  <si>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</si>
  <si>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</si>
  <si>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</si>
  <si>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</si>
  <si>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</si>
  <si>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</si>
  <si>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</si>
  <si>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</si>
  <si>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</si>
  <si>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</si>
  <si>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</si>
  <si>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</si>
  <si>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</si>
  <si>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</si>
  <si>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</si>
  <si>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</si>
  <si>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</si>
  <si>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</si>
  <si>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</si>
  <si>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</si>
  <si>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SINALIZADOR LUMINOSO COM LED, PARA SAIDA GARAGEM, COM 2 LENTES EM POLICARBONATO, BIVOLT (INCLUI SUPORTE DE FIXACAO)</t>
  </si>
  <si>
    <t>APOIO DO PORTA DENTE PARA FRESADORA DE  ASFALTO</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</si>
  <si>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</si>
  <si>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</si>
  <si>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</si>
  <si>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</si>
  <si>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</si>
  <si>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</si>
  <si>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</si>
  <si>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</si>
  <si>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</si>
  <si>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</si>
  <si>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</si>
  <si>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</si>
  <si>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</si>
  <si>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</si>
  <si>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</si>
  <si>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</si>
  <si>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</si>
  <si>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</si>
  <si>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</si>
  <si>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</si>
  <si>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</si>
  <si>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</si>
  <si>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</si>
  <si>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</si>
  <si>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</si>
  <si>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</si>
  <si>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</si>
  <si>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</si>
  <si>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</si>
  <si>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</si>
  <si>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</si>
  <si>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</si>
  <si>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</si>
  <si>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</si>
  <si>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</si>
  <si>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</si>
  <si>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</si>
  <si>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</si>
  <si>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</si>
  <si>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</si>
  <si>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</si>
  <si>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</si>
  <si>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</si>
  <si>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</si>
  <si>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</si>
  <si>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</si>
  <si>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</si>
  <si>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</si>
  <si>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</si>
  <si>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</si>
  <si>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</si>
  <si>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</si>
  <si>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</si>
  <si>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</si>
  <si>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</si>
  <si>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</si>
  <si>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</si>
  <si>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29,97</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</si>
  <si>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</si>
  <si>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</si>
  <si>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</si>
  <si>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</si>
  <si>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</si>
  <si>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</si>
  <si>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81,04</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</si>
  <si>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</si>
  <si>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</si>
  <si>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</si>
  <si>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</si>
  <si>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</si>
  <si>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</si>
  <si>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</si>
  <si>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</si>
  <si>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</si>
  <si>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</si>
  <si>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</si>
  <si>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</si>
  <si>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</si>
  <si>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</si>
  <si>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</si>
  <si>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</si>
  <si>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</si>
  <si>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</si>
  <si>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</si>
  <si>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</si>
  <si>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</si>
  <si>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</si>
  <si>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</si>
  <si>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</si>
  <si>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</si>
  <si>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</si>
  <si>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</si>
  <si>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</si>
  <si>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 (HORISTA)</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</si>
  <si>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</si>
  <si>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</si>
  <si>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</si>
  <si>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</si>
  <si>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</si>
  <si>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</si>
  <si>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</si>
  <si>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</si>
  <si>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</si>
  <si>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</si>
  <si>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</si>
  <si>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</si>
  <si>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1,43</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</si>
  <si>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</si>
  <si>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</si>
  <si>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</si>
  <si>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</si>
  <si>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</si>
  <si>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</si>
  <si>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</si>
  <si>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</si>
  <si>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</si>
  <si>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</si>
  <si>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</si>
  <si>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</si>
  <si>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</si>
  <si>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</si>
  <si>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</si>
  <si>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</si>
  <si>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</si>
  <si>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</si>
  <si>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 (MENSALISTA)</t>
  </si>
  <si>
    <t>AUXILIAR DE AZULEJISTA (HORISTA)</t>
  </si>
  <si>
    <t>AUXILIAR DE AZULEJISTA (MENSALISTA)</t>
  </si>
  <si>
    <t>AUXILIAR DE ENCANADOR OU BOMBEIRO HIDRAULICO (MENSALISTA)</t>
  </si>
  <si>
    <t>AUXILIAR DE ESCRITORIO (MENSALISTA)</t>
  </si>
  <si>
    <t>AUXILIAR DE LABORATORISTA DE SOLOS E DE CONCRETO (MENSALISTA)</t>
  </si>
  <si>
    <t>AUXILIAR DE MECANICO</t>
  </si>
  <si>
    <t>AUXILIAR DE MECANICO (MENSALISTA)</t>
  </si>
  <si>
    <t>AUXILIAR DE PEDREIRO (HORISTA)</t>
  </si>
  <si>
    <t>AUXILIAR DE PEDREIRO (MENSALISTA)</t>
  </si>
  <si>
    <t>AUXILIAR DE SERVICOS GERAIS</t>
  </si>
  <si>
    <t>AUXILIAR DE SERVICOS GERAIS (MENSALISTA)</t>
  </si>
  <si>
    <t>AUXILIAR DE TOPOGRAFO (MENSALISTA)</t>
  </si>
  <si>
    <t>AUXILIAR TECNICO / ASSISTENTE DE ENGENHARIA</t>
  </si>
  <si>
    <t>AUXILIAR TECNICO / ASSISTENTE DE ENGENHARIA (MENSALISTA)</t>
  </si>
  <si>
    <t>AVENTAL DE SEGURANCA DE RASPA DE COURO 1,00 X 0,60 M</t>
  </si>
  <si>
    <t>AZULEJISTA OU LADRILHEIRO (HORISTA)</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</si>
  <si>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</si>
  <si>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</si>
  <si>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</si>
  <si>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</si>
  <si>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</si>
  <si>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</si>
  <si>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</si>
  <si>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</si>
  <si>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</si>
  <si>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</si>
  <si>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</si>
  <si>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</si>
  <si>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</si>
  <si>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</si>
  <si>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</si>
  <si>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</si>
  <si>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</si>
  <si>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</si>
  <si>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</si>
  <si>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</si>
  <si>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</si>
  <si>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</si>
  <si>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</si>
  <si>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</si>
  <si>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</si>
  <si>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</si>
  <si>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</si>
  <si>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</si>
  <si>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BARRA ANTIPANICO DUPLA, PARA PORTA DE VIDRO, COR CINZA</t>
  </si>
  <si>
    <t>BARRA ANTIPANICO SIMPLES, CEGA EM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</si>
  <si>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</si>
  <si>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</si>
  <si>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</si>
  <si>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</si>
  <si>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</si>
  <si>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</si>
  <si>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</si>
  <si>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</si>
  <si>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</si>
  <si>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</si>
  <si>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</si>
  <si>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</si>
  <si>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</si>
  <si>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</si>
  <si>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</si>
  <si>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</si>
  <si>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</si>
  <si>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</si>
  <si>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</si>
  <si>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</si>
  <si>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</si>
  <si>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</si>
  <si>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</si>
  <si>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</si>
  <si>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</si>
  <si>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BASE DE MISTURADOR MONOCOMANDO PARA CHUVEIRO, DE PAREDE (NAO INCLUI ACABAMENTOS)</t>
  </si>
  <si>
    <t>BASE PARA MASTRO DE PARA-RAIOS DIAMETRO NOMINAL 1 1/2"</t>
  </si>
  <si>
    <t>BASE PARA MASTRO DE PARA-RAIOS DIAMETRO NOMINAL 2"</t>
  </si>
  <si>
    <t>BASE PARA RELE COM SUPORTE METALICO</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</si>
  <si>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</si>
  <si>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</si>
  <si>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</si>
  <si>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</si>
  <si>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</si>
  <si>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</si>
  <si>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BENTONITA, ARGILA CONSTITUIDA POR  MONTMORILONITA</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</si>
  <si>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</si>
  <si>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</si>
  <si>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</si>
  <si>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</si>
  <si>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</si>
  <si>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</si>
  <si>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</si>
  <si>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</si>
  <si>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</si>
  <si>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</si>
  <si>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</si>
  <si>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</si>
  <si>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</si>
  <si>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2,26</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</si>
  <si>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</si>
  <si>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</si>
  <si>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</si>
  <si>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</si>
  <si>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</si>
  <si>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</si>
  <si>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</si>
  <si>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</si>
  <si>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</si>
  <si>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</si>
  <si>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</si>
  <si>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</si>
  <si>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</si>
  <si>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</si>
  <si>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</si>
  <si>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</si>
  <si>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</si>
  <si>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4,23</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</si>
  <si>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</si>
  <si>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</si>
  <si>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</si>
  <si>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</si>
  <si>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4,46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</si>
  <si>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</si>
  <si>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</si>
  <si>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</si>
  <si>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</si>
  <si>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</si>
  <si>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</si>
  <si>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</si>
  <si>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</si>
  <si>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</si>
  <si>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</si>
  <si>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</si>
  <si>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813,39</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</si>
  <si>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</si>
  <si>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</si>
  <si>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</si>
  <si>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</si>
  <si>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</si>
  <si>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</si>
  <si>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</si>
  <si>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</si>
  <si>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2,79</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</si>
  <si>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</si>
  <si>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</si>
  <si>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</si>
  <si>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</si>
  <si>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</si>
  <si>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</si>
  <si>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2,34</t>
  </si>
  <si>
    <t>BLOCO ESTRUTURAL CERAMICO 14 X 19 X 39 CM, 6,0 MPA (NBR 15270)</t>
  </si>
  <si>
    <t>BLOCO ESTRUTURAL CERAMICO 19 X 19 X 29 CM, 6,0 MPA (NBR 15270)</t>
  </si>
  <si>
    <t>2,31</t>
  </si>
  <si>
    <t>BLOCO ESTRUTURAL CERAMICO 19 X 19 X 39 CM, 6,0 MPA (NBR 15270)</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</si>
  <si>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</si>
  <si>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</si>
  <si>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</si>
  <si>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</si>
  <si>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</si>
  <si>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</si>
  <si>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</si>
  <si>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</si>
  <si>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</si>
  <si>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</si>
  <si>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</si>
  <si>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</si>
  <si>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</si>
  <si>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31,89</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</si>
  <si>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</si>
  <si>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</si>
  <si>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</si>
  <si>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</si>
  <si>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</si>
  <si>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</si>
  <si>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</si>
  <si>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</si>
  <si>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</si>
  <si>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</si>
  <si>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</si>
  <si>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</si>
  <si>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</si>
  <si>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</si>
  <si>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</si>
  <si>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</si>
  <si>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</si>
  <si>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</si>
  <si>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</si>
  <si>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</si>
  <si>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</si>
  <si>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</si>
  <si>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</si>
  <si>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</si>
  <si>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</si>
  <si>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</si>
  <si>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</si>
  <si>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</si>
  <si>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</si>
  <si>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</si>
  <si>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</si>
  <si>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</si>
  <si>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</si>
  <si>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</si>
  <si>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</si>
  <si>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</si>
  <si>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</si>
  <si>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</si>
  <si>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22,55</t>
  </si>
  <si>
    <t>BRACO OU HASTE COM CANOPLA PLASTICA, 1/2 ", PARA CHUVEIRO SIMPLES</t>
  </si>
  <si>
    <t>BRACO OU HASTE RETA COM CANOPLA PLASTICA, 1/2 ", PARA CHUVEIRO ELETRICO</t>
  </si>
  <si>
    <t>BRACO P/ LUMINARIA PUBLICA 1 X 1,50M ROMAGNOLE OU EQUIV</t>
  </si>
  <si>
    <t>BUCHA DE NYLON SEM ABA S10</t>
  </si>
  <si>
    <t>0,33</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</si>
  <si>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</si>
  <si>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</si>
  <si>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</si>
  <si>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</si>
  <si>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</si>
  <si>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</si>
  <si>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</si>
  <si>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</si>
  <si>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</si>
  <si>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</si>
  <si>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</si>
  <si>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</si>
  <si>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</si>
  <si>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</si>
  <si>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</si>
  <si>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</si>
  <si>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</si>
  <si>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</si>
  <si>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</si>
  <si>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</si>
  <si>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</si>
  <si>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</si>
  <si>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</si>
  <si>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</si>
  <si>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</si>
  <si>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</si>
  <si>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</si>
  <si>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</si>
  <si>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</si>
  <si>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</si>
  <si>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</si>
  <si>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</si>
  <si>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</si>
  <si>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</si>
  <si>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</si>
  <si>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</si>
  <si>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</si>
  <si>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</si>
  <si>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</si>
  <si>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</si>
  <si>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</si>
  <si>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</si>
  <si>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</si>
  <si>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</si>
  <si>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</si>
  <si>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</si>
  <si>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</si>
  <si>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</si>
  <si>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</si>
  <si>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</si>
  <si>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</si>
  <si>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</si>
  <si>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</si>
  <si>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</si>
  <si>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</si>
  <si>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</si>
  <si>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</si>
  <si>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</si>
  <si>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</si>
  <si>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</si>
  <si>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</si>
  <si>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</si>
  <si>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</si>
  <si>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</si>
  <si>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</si>
  <si>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</si>
  <si>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</si>
  <si>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</si>
  <si>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</si>
  <si>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</si>
  <si>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</si>
  <si>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</si>
  <si>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</si>
  <si>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12,81</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</si>
  <si>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</si>
  <si>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</si>
  <si>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</si>
  <si>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</si>
  <si>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</si>
  <si>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</si>
  <si>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</si>
  <si>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</si>
  <si>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</si>
  <si>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</si>
  <si>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</si>
  <si>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</si>
  <si>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</si>
  <si>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</si>
  <si>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</si>
  <si>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</si>
  <si>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</si>
  <si>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</si>
  <si>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</si>
  <si>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</si>
  <si>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</si>
  <si>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</si>
  <si>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</si>
  <si>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</si>
  <si>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</si>
  <si>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</si>
  <si>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</si>
  <si>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</si>
  <si>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</si>
  <si>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</si>
  <si>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</si>
  <si>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</si>
  <si>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</si>
  <si>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</si>
  <si>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</si>
  <si>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</si>
  <si>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</si>
  <si>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</si>
  <si>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</si>
  <si>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</si>
  <si>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</si>
  <si>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</si>
  <si>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</si>
  <si>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</si>
  <si>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</si>
  <si>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</si>
  <si>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</si>
  <si>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</si>
  <si>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5,51</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</si>
  <si>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</si>
  <si>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</si>
  <si>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</si>
  <si>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</si>
  <si>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</si>
  <si>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</si>
  <si>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</si>
  <si>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</si>
  <si>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</si>
  <si>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</si>
  <si>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</si>
  <si>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</si>
  <si>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</si>
  <si>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</si>
  <si>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</si>
  <si>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</si>
  <si>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</si>
  <si>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</si>
  <si>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27,65</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</si>
  <si>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</si>
  <si>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</si>
  <si>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</si>
  <si>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</si>
  <si>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</si>
  <si>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</si>
  <si>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</si>
  <si>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</si>
  <si>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14,30</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</si>
  <si>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</si>
  <si>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</si>
  <si>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</si>
  <si>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</si>
  <si>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</si>
  <si>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</si>
  <si>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</si>
  <si>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</si>
  <si>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</si>
  <si>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</si>
  <si>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</si>
  <si>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</si>
  <si>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</si>
  <si>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</si>
  <si>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</si>
  <si>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</si>
  <si>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</si>
  <si>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</si>
  <si>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</si>
  <si>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</si>
  <si>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</si>
  <si>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</si>
  <si>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</si>
  <si>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</si>
  <si>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</si>
  <si>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</si>
  <si>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</si>
  <si>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</si>
  <si>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</si>
  <si>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</si>
  <si>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</si>
  <si>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</si>
  <si>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</si>
  <si>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</si>
  <si>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</si>
  <si>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</si>
  <si>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</si>
  <si>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</si>
  <si>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</si>
  <si>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</si>
  <si>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</si>
  <si>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</si>
  <si>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</si>
  <si>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</si>
  <si>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</si>
  <si>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</si>
  <si>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</si>
  <si>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</si>
  <si>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1,40</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</si>
  <si>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</si>
  <si>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</si>
  <si>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</si>
  <si>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</si>
  <si>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</si>
  <si>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</si>
  <si>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</si>
  <si>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</si>
  <si>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</si>
  <si>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</si>
  <si>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</si>
  <si>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</si>
  <si>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</si>
  <si>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</si>
  <si>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</si>
  <si>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</si>
  <si>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</si>
  <si>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</si>
  <si>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</si>
  <si>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</si>
  <si>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</si>
  <si>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</si>
  <si>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</si>
  <si>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</si>
  <si>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</si>
  <si>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</si>
  <si>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</si>
  <si>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</si>
  <si>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</si>
  <si>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</si>
  <si>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</si>
  <si>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</si>
  <si>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</si>
  <si>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</si>
  <si>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</si>
  <si>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</si>
  <si>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</si>
  <si>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</si>
  <si>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</si>
  <si>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</si>
  <si>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</si>
  <si>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</si>
  <si>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</si>
  <si>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</si>
  <si>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</si>
  <si>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</si>
  <si>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</si>
  <si>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</si>
  <si>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</si>
  <si>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</si>
  <si>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</si>
  <si>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</si>
  <si>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</si>
  <si>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</si>
  <si>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</si>
  <si>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</si>
  <si>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</si>
  <si>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</si>
  <si>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</si>
  <si>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</si>
  <si>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</si>
  <si>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</si>
  <si>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</si>
  <si>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</si>
  <si>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</si>
  <si>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</si>
  <si>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</si>
  <si>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</si>
  <si>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1,72</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</si>
  <si>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</si>
  <si>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</si>
  <si>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</si>
  <si>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</si>
  <si>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</si>
  <si>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</si>
  <si>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</si>
  <si>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</si>
  <si>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</si>
  <si>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</si>
  <si>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</si>
  <si>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</si>
  <si>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</si>
  <si>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</si>
  <si>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</si>
  <si>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</si>
  <si>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</si>
  <si>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</si>
  <si>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</si>
  <si>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</si>
  <si>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</si>
  <si>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</si>
  <si>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</si>
  <si>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</si>
  <si>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</si>
  <si>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</si>
  <si>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11,45</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</si>
  <si>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</si>
  <si>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</si>
  <si>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</si>
  <si>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</si>
  <si>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</si>
  <si>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</si>
  <si>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</si>
  <si>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</si>
  <si>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</si>
  <si>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</si>
  <si>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</si>
  <si>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</si>
  <si>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</si>
  <si>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</si>
  <si>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</si>
  <si>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</si>
  <si>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</si>
  <si>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</si>
  <si>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</si>
  <si>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</si>
  <si>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</si>
  <si>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</si>
  <si>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</si>
  <si>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</si>
  <si>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</si>
  <si>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</si>
  <si>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</si>
  <si>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</si>
  <si>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</si>
  <si>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</si>
  <si>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</si>
  <si>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</si>
  <si>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</si>
  <si>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</si>
  <si>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</si>
  <si>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</si>
  <si>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</si>
  <si>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</si>
  <si>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</si>
  <si>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</si>
  <si>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</si>
  <si>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</si>
  <si>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</si>
  <si>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</si>
  <si>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</si>
  <si>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</si>
  <si>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</si>
  <si>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</si>
  <si>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</si>
  <si>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</si>
  <si>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</si>
  <si>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</si>
  <si>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</si>
  <si>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</si>
  <si>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</si>
  <si>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</si>
  <si>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</si>
  <si>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</si>
  <si>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</si>
  <si>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</si>
  <si>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</si>
  <si>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</si>
  <si>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</si>
  <si>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</si>
  <si>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</si>
  <si>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</si>
  <si>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</si>
  <si>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</si>
  <si>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</si>
  <si>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</si>
  <si>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</si>
  <si>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</si>
  <si>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</si>
  <si>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</si>
  <si>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</si>
  <si>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</si>
  <si>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</si>
  <si>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</si>
  <si>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</si>
  <si>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</si>
  <si>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</si>
  <si>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</si>
  <si>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</si>
  <si>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</si>
  <si>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</si>
  <si>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</si>
  <si>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</si>
  <si>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</si>
  <si>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</si>
  <si>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</si>
  <si>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</si>
  <si>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</si>
  <si>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</si>
  <si>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</si>
  <si>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</si>
  <si>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</si>
  <si>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CALCARIO DOLOMITICO A (POSTO PEDREIRA/FORNECEDOR,  SEM FRETE)</t>
  </si>
  <si>
    <t>CALCETEIRO  (MENSALISTA)</t>
  </si>
  <si>
    <t>CALCETEIRO (HORISTA)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</si>
  <si>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</si>
  <si>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</si>
  <si>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</si>
  <si>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</si>
  <si>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</si>
  <si>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</si>
  <si>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</si>
  <si>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</si>
  <si>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</si>
  <si>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</si>
  <si>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</si>
  <si>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</si>
  <si>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</si>
  <si>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</si>
  <si>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</si>
  <si>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</si>
  <si>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</si>
  <si>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</si>
  <si>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</si>
  <si>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</si>
  <si>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</si>
  <si>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</si>
  <si>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</si>
  <si>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</si>
  <si>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</si>
  <si>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</si>
  <si>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</si>
  <si>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</si>
  <si>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</si>
  <si>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</si>
  <si>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</si>
  <si>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3,01</t>
  </si>
  <si>
    <t>CANOPLA ACABAMENTO CROMADO PARA INSTALACAO DE SPRINKLER, SOB FORRO, 15 MM</t>
  </si>
  <si>
    <t>CANTONEIRA (ABAS IGUAIS) EM FERRO GALVANIZADO, 25,4 MM X 3,17 MM (L X E), 1,27KG/M</t>
  </si>
  <si>
    <t>CANTONEIRA (ABAS IGUAIS) EM FERRO GALVANIZADO, 38,1 MM X 3,17 MM (L X E), 3,48 KG/M</t>
  </si>
  <si>
    <t>CANTONEIRA (ABAS IGUAIS) EM FERRO GALVANIZADO,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</si>
  <si>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</si>
  <si>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</si>
  <si>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</si>
  <si>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</si>
  <si>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</si>
  <si>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</si>
  <si>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</si>
  <si>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</si>
  <si>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</si>
  <si>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59,42</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</si>
  <si>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</si>
  <si>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</si>
  <si>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</si>
  <si>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</si>
  <si>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</si>
  <si>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</si>
  <si>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</si>
  <si>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</si>
  <si>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</si>
  <si>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</si>
  <si>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</si>
  <si>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</si>
  <si>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</si>
  <si>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</si>
  <si>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</si>
  <si>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</si>
  <si>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</si>
  <si>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</si>
  <si>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</si>
  <si>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</si>
  <si>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</si>
  <si>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</si>
  <si>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</si>
  <si>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</si>
  <si>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</si>
  <si>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</si>
  <si>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</si>
  <si>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</si>
  <si>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</si>
  <si>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</si>
  <si>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</si>
  <si>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</si>
  <si>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</si>
  <si>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</si>
  <si>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</si>
  <si>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</si>
  <si>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</si>
  <si>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</si>
  <si>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</si>
  <si>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</si>
  <si>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</si>
  <si>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</si>
  <si>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</si>
  <si>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</si>
  <si>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</si>
  <si>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</si>
  <si>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</si>
  <si>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</si>
  <si>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</si>
  <si>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</si>
  <si>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</si>
  <si>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</si>
  <si>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</si>
  <si>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</si>
  <si>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</si>
  <si>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</si>
  <si>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</si>
  <si>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</si>
  <si>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(MENSALISTA)</t>
  </si>
  <si>
    <t>CARPINTEIRO DE ESQUADRIAS (MENSALISTA)</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</si>
  <si>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</si>
  <si>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</si>
  <si>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</si>
  <si>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</si>
  <si>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</si>
  <si>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</si>
  <si>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</si>
  <si>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</si>
  <si>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</si>
  <si>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</si>
  <si>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 (DISTRIBUIDOR)</t>
  </si>
  <si>
    <t>CARVAO ANTRACITO PARA FILTRO, GRAO VARIANDO DE 0,8 ATE 1,1 MM, COEFICIENTE DE UNIFORMIDADE MENOR QUE 1,7 MM (POSTO JAZIDA/PRODUTOR)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</si>
  <si>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</si>
  <si>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</si>
  <si>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</si>
  <si>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</si>
  <si>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</si>
  <si>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</si>
  <si>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</si>
  <si>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</si>
  <si>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</si>
  <si>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</si>
  <si>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</si>
  <si>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</si>
  <si>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</si>
  <si>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</si>
  <si>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</si>
  <si>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</si>
  <si>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</si>
  <si>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</si>
  <si>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</si>
  <si>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</si>
  <si>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</si>
  <si>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</si>
  <si>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</si>
  <si>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</si>
  <si>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</si>
  <si>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</si>
  <si>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</si>
  <si>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</si>
  <si>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</si>
  <si>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</si>
  <si>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</si>
  <si>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</si>
  <si>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</si>
  <si>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</si>
  <si>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</si>
  <si>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</si>
  <si>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</si>
  <si>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</si>
  <si>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</si>
  <si>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</si>
  <si>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11,18</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</si>
  <si>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</si>
  <si>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</si>
  <si>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</si>
  <si>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</si>
  <si>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</si>
  <si>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</si>
  <si>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</si>
  <si>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</si>
  <si>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</si>
  <si>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</si>
  <si>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</si>
  <si>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</si>
  <si>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</si>
  <si>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</si>
  <si>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</si>
  <si>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</si>
  <si>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</si>
  <si>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</si>
  <si>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</si>
  <si>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</si>
  <si>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</si>
  <si>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</si>
  <si>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</si>
  <si>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</si>
  <si>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</si>
  <si>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</si>
  <si>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</si>
  <si>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</si>
  <si>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</si>
  <si>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</si>
  <si>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</si>
  <si>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</si>
  <si>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</si>
  <si>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</si>
  <si>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</si>
  <si>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</si>
  <si>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</si>
  <si>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</si>
  <si>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</si>
  <si>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</si>
  <si>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</si>
  <si>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</si>
  <si>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</si>
  <si>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</si>
  <si>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</si>
  <si>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DUPLA PARA CONEXOES TIPO STORZ, ENGATE RAPIDO 1 1/2" X 2 1/2", EM LATAO, PARA INSTALACAO PREDIAL COMBATE A INCENDIO</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</si>
  <si>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</si>
  <si>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</si>
  <si>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</si>
  <si>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</si>
  <si>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</si>
  <si>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</si>
  <si>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</si>
  <si>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ASFALTICO DE PETROLEO A GRANEL (CAP) 50/70 (COLETADO CAIXA NA ANP ACRESCIDO DE ICMS)</t>
  </si>
  <si>
    <t>CIMENTO IMPERMEABILIZANTE DE PEGA ULTRARRAPIDA PARA TAMPONAMENTOS</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</si>
  <si>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</si>
  <si>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</si>
  <si>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</si>
  <si>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</si>
  <si>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</si>
  <si>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</si>
  <si>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</si>
  <si>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</si>
  <si>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</si>
  <si>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</si>
  <si>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</si>
  <si>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</si>
  <si>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</si>
  <si>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</si>
  <si>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</si>
  <si>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</si>
  <si>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</si>
  <si>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</si>
  <si>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</si>
  <si>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</si>
  <si>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</si>
  <si>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</si>
  <si>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</si>
  <si>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</si>
  <si>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</si>
  <si>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</si>
  <si>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</si>
  <si>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</si>
  <si>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</si>
  <si>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</si>
  <si>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</si>
  <si>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</si>
  <si>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</si>
  <si>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</si>
  <si>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</si>
  <si>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</si>
  <si>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</si>
  <si>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</si>
  <si>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</si>
  <si>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</si>
  <si>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</si>
  <si>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</si>
  <si>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</si>
  <si>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</si>
  <si>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</si>
  <si>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</si>
  <si>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</si>
  <si>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</si>
  <si>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</si>
  <si>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</si>
  <si>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</si>
  <si>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</si>
  <si>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</si>
  <si>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</si>
  <si>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</si>
  <si>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</si>
  <si>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</si>
  <si>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</si>
  <si>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</si>
  <si>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</si>
  <si>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</si>
  <si>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</si>
  <si>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</si>
  <si>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</si>
  <si>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</si>
  <si>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</si>
  <si>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</si>
  <si>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</si>
  <si>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</si>
  <si>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</si>
  <si>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</si>
  <si>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</si>
  <si>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</si>
  <si>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</si>
  <si>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</si>
  <si>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</si>
  <si>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</si>
  <si>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</si>
  <si>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</si>
  <si>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</si>
  <si>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</si>
  <si>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</si>
  <si>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7,35</t>
  </si>
  <si>
    <t>CONDULETE DE ALUMINIO TIPO C, PARA ELETRODUTO ROSCAVEL DE 1", COM TAMPA CEGA</t>
  </si>
  <si>
    <t>12,94</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</si>
  <si>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</si>
  <si>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</si>
  <si>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</si>
  <si>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</si>
  <si>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</si>
  <si>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</si>
  <si>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</si>
  <si>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</si>
  <si>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</si>
  <si>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</si>
  <si>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</si>
  <si>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</si>
  <si>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</si>
  <si>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</si>
  <si>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</si>
  <si>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</si>
  <si>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</si>
  <si>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</si>
  <si>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</si>
  <si>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</si>
  <si>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</si>
  <si>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</si>
  <si>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</si>
  <si>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</si>
  <si>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</si>
  <si>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</si>
  <si>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</si>
  <si>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</si>
  <si>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</si>
  <si>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</si>
  <si>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</si>
  <si>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</si>
  <si>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</si>
  <si>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</si>
  <si>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</si>
  <si>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</si>
  <si>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</si>
  <si>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</si>
  <si>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</si>
  <si>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</si>
  <si>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</si>
  <si>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</si>
  <si>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</si>
  <si>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</si>
  <si>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</si>
  <si>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</si>
  <si>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</si>
  <si>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</si>
  <si>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</si>
  <si>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</si>
  <si>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</si>
  <si>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</si>
  <si>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</si>
  <si>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</si>
  <si>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</si>
  <si>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</si>
  <si>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</si>
  <si>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</si>
  <si>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</si>
  <si>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</si>
  <si>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</si>
  <si>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</si>
  <si>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</si>
  <si>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</si>
  <si>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</si>
  <si>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</si>
  <si>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</si>
  <si>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</si>
  <si>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</si>
  <si>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</si>
  <si>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</si>
  <si>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</si>
  <si>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</si>
  <si>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</si>
  <si>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</si>
  <si>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</si>
  <si>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</si>
  <si>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</si>
  <si>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</si>
  <si>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</si>
  <si>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</si>
  <si>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</si>
  <si>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</si>
  <si>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</si>
  <si>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2,20</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</si>
  <si>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</si>
  <si>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</si>
  <si>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</si>
  <si>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</si>
  <si>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</si>
  <si>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</si>
  <si>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</si>
  <si>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</si>
  <si>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</si>
  <si>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</si>
  <si>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</si>
  <si>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</si>
  <si>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</si>
  <si>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</si>
  <si>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</si>
  <si>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</si>
  <si>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</si>
  <si>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</si>
  <si>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</si>
  <si>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</si>
  <si>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</si>
  <si>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</si>
  <si>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</si>
  <si>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</si>
  <si>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</si>
  <si>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</si>
  <si>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</si>
  <si>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</si>
  <si>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</si>
  <si>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</si>
  <si>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</si>
  <si>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</si>
  <si>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</si>
  <si>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</si>
  <si>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</si>
  <si>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</si>
  <si>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</si>
  <si>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</si>
  <si>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</si>
  <si>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</si>
  <si>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</si>
  <si>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</si>
  <si>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</si>
  <si>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</si>
  <si>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</si>
  <si>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</si>
  <si>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</si>
  <si>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</si>
  <si>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</si>
  <si>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</si>
  <si>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</si>
  <si>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</si>
  <si>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</si>
  <si>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</si>
  <si>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</si>
  <si>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</si>
  <si>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</si>
  <si>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</si>
  <si>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</si>
  <si>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</si>
  <si>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</si>
  <si>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</si>
  <si>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</si>
  <si>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</si>
  <si>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</si>
  <si>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</si>
  <si>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</si>
  <si>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</si>
  <si>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</si>
  <si>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</si>
  <si>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</si>
  <si>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</si>
  <si>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</si>
  <si>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</si>
  <si>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</si>
  <si>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</si>
  <si>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</si>
  <si>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</si>
  <si>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</si>
  <si>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</si>
  <si>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</si>
  <si>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</si>
  <si>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</si>
  <si>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</si>
  <si>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</si>
  <si>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</si>
  <si>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</si>
  <si>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</si>
  <si>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</si>
  <si>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</si>
  <si>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</si>
  <si>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</si>
  <si>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</si>
  <si>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</si>
  <si>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</si>
  <si>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</si>
  <si>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</si>
  <si>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</si>
  <si>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</si>
  <si>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</si>
  <si>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</si>
  <si>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</si>
  <si>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</si>
  <si>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</si>
  <si>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</si>
  <si>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</si>
  <si>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</si>
  <si>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</si>
  <si>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</si>
  <si>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</si>
  <si>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</si>
  <si>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</si>
  <si>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</si>
  <si>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</si>
  <si>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</si>
  <si>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</si>
  <si>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</si>
  <si>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</si>
  <si>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</si>
  <si>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</si>
  <si>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</si>
  <si>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</si>
  <si>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</si>
  <si>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</si>
  <si>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</si>
  <si>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</si>
  <si>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</si>
  <si>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</si>
  <si>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</si>
  <si>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</si>
  <si>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</si>
  <si>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255,01</t>
  </si>
  <si>
    <t>COTOVELO 45 GRAUS, PEAD PE 100, DE 200 MM, PARA ELETROFUSAO</t>
  </si>
  <si>
    <t>1.667,24</t>
  </si>
  <si>
    <t>COTOVELO 45 GRAUS, PEAD PE 100, DE 32 MM, PARA ELETROFUSAO</t>
  </si>
  <si>
    <t>COTOVELO 45 GRAUS, PEAD PE 100, DE 40 MM, PARA ELETROFUSAO</t>
  </si>
  <si>
    <t>35,37</t>
  </si>
  <si>
    <t>COTOVELO 45 GRAUS, PEAD PE 100, DE 63 MM, PARA ELETROFUSAO</t>
  </si>
  <si>
    <t>51,15</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</si>
  <si>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</si>
  <si>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</si>
  <si>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</si>
  <si>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</si>
  <si>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</si>
  <si>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</si>
  <si>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</si>
  <si>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</si>
  <si>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</si>
  <si>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</si>
  <si>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</si>
  <si>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</si>
  <si>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</si>
  <si>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</si>
  <si>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</si>
  <si>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</si>
  <si>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</si>
  <si>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</si>
  <si>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</si>
  <si>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</si>
  <si>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</si>
  <si>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31,96</t>
  </si>
  <si>
    <t>COTOVELO 90 GRAUS, PEAD PE 100, DE 200 MM, PARA ELETROFUSAO</t>
  </si>
  <si>
    <t>2.377,71</t>
  </si>
  <si>
    <t>COTOVELO 90 GRAUS, PEAD PE 100, DE 32 MM, PARA ELETROFUSAO</t>
  </si>
  <si>
    <t>43,35</t>
  </si>
  <si>
    <t>COTOVELO 90 GRAUS, PEAD PE 100, DE 63 MM, PARA ELETROFUSAO</t>
  </si>
  <si>
    <t>79,96</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</si>
  <si>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</si>
  <si>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</si>
  <si>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</si>
  <si>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9,41</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</si>
  <si>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</si>
  <si>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</si>
  <si>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</si>
  <si>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</si>
  <si>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</si>
  <si>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</si>
  <si>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</si>
  <si>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</si>
  <si>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</si>
  <si>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</si>
  <si>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</si>
  <si>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</si>
  <si>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</si>
  <si>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</si>
  <si>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</si>
  <si>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</si>
  <si>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</si>
  <si>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</si>
  <si>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</si>
  <si>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</si>
  <si>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65,17</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</si>
  <si>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</si>
  <si>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</si>
  <si>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</si>
  <si>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</si>
  <si>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</si>
  <si>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</si>
  <si>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</si>
  <si>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</si>
  <si>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</si>
  <si>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</si>
  <si>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</si>
  <si>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</si>
  <si>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</si>
  <si>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</si>
  <si>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</si>
  <si>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</si>
  <si>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</si>
  <si>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</si>
  <si>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</si>
  <si>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</si>
  <si>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</si>
  <si>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</si>
  <si>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</si>
  <si>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</si>
  <si>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</si>
  <si>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</si>
  <si>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</si>
  <si>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</si>
  <si>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</si>
  <si>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</si>
  <si>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</si>
  <si>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</si>
  <si>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</si>
  <si>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</si>
  <si>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</si>
  <si>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</si>
  <si>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</si>
  <si>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</si>
  <si>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</si>
  <si>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</si>
  <si>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</si>
  <si>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</si>
  <si>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</si>
  <si>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</si>
  <si>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</si>
  <si>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</si>
  <si>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</si>
  <si>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</si>
  <si>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</si>
  <si>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</si>
  <si>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</si>
  <si>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</si>
  <si>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</si>
  <si>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</si>
  <si>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</si>
  <si>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</si>
  <si>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</si>
  <si>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</si>
  <si>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</si>
  <si>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</si>
  <si>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</si>
  <si>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</si>
  <si>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</si>
  <si>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</si>
  <si>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</si>
  <si>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</si>
  <si>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</si>
  <si>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</si>
  <si>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</si>
  <si>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</si>
  <si>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</si>
  <si>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</si>
  <si>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</si>
  <si>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</si>
  <si>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</si>
  <si>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</si>
  <si>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</si>
  <si>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</si>
  <si>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</si>
  <si>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</si>
  <si>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</si>
  <si>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</si>
  <si>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</si>
  <si>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</si>
  <si>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</si>
  <si>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</si>
  <si>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</si>
  <si>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</si>
  <si>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</si>
  <si>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</si>
  <si>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</si>
  <si>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</si>
  <si>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</si>
  <si>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</si>
  <si>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</si>
  <si>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</si>
  <si>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</si>
  <si>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</si>
  <si>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</si>
  <si>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</si>
  <si>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</si>
  <si>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</si>
  <si>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</si>
  <si>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</si>
  <si>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</si>
  <si>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</si>
  <si>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</si>
  <si>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</si>
  <si>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</si>
  <si>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</si>
  <si>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</si>
  <si>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</si>
  <si>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</si>
  <si>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</si>
  <si>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</si>
  <si>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</si>
  <si>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</si>
  <si>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</si>
  <si>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</si>
  <si>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</si>
  <si>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</si>
  <si>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</si>
  <si>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</si>
  <si>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</si>
  <si>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</si>
  <si>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</si>
  <si>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</si>
  <si>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</si>
  <si>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</si>
  <si>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</si>
  <si>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</si>
  <si>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</si>
  <si>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</si>
  <si>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</si>
  <si>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</si>
  <si>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</si>
  <si>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</si>
  <si>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</si>
  <si>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</si>
  <si>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</si>
  <si>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</si>
  <si>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</si>
  <si>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</si>
  <si>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</si>
  <si>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</si>
  <si>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</si>
  <si>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</si>
  <si>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</si>
  <si>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</si>
  <si>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</si>
  <si>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</si>
  <si>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</si>
  <si>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</si>
  <si>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</si>
  <si>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</si>
  <si>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</si>
  <si>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</si>
  <si>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</si>
  <si>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</si>
  <si>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</si>
  <si>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</si>
  <si>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</si>
  <si>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</si>
  <si>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</si>
  <si>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</si>
  <si>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</si>
  <si>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</si>
  <si>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</si>
  <si>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</si>
  <si>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</si>
  <si>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</si>
  <si>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</si>
  <si>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</si>
  <si>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</si>
  <si>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</si>
  <si>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</si>
  <si>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</si>
  <si>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</si>
  <si>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</si>
  <si>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</si>
  <si>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</si>
  <si>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</si>
  <si>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</si>
  <si>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</si>
  <si>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</si>
  <si>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</si>
  <si>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</si>
  <si>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</si>
  <si>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</si>
  <si>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</si>
  <si>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</si>
  <si>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</si>
  <si>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</si>
  <si>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</si>
  <si>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</si>
  <si>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</si>
  <si>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</si>
  <si>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</si>
  <si>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</si>
  <si>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</si>
  <si>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</si>
  <si>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</si>
  <si>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 (MENSALISTA)</t>
  </si>
  <si>
    <t>DESENHISTA DETALHISTA (MENSALISTA)</t>
  </si>
  <si>
    <t>DESENHISTA PROJETISTA (MENSALISTA)</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</si>
  <si>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</si>
  <si>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</si>
  <si>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</si>
  <si>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</si>
  <si>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</si>
  <si>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</si>
  <si>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</si>
  <si>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</si>
  <si>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</si>
  <si>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</si>
  <si>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</si>
  <si>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</si>
  <si>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</si>
  <si>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</si>
  <si>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</si>
  <si>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</si>
  <si>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</si>
  <si>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</si>
  <si>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</si>
  <si>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</si>
  <si>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</si>
  <si>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</si>
  <si>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</si>
  <si>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</si>
  <si>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</si>
  <si>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</si>
  <si>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</si>
  <si>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</si>
  <si>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</si>
  <si>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</si>
  <si>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</si>
  <si>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</si>
  <si>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</si>
  <si>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</si>
  <si>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</si>
  <si>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</si>
  <si>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</si>
  <si>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</si>
  <si>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</si>
  <si>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</si>
  <si>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</si>
  <si>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</si>
  <si>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</si>
  <si>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</si>
  <si>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</si>
  <si>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</si>
  <si>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</si>
  <si>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</si>
  <si>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</si>
  <si>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</si>
  <si>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</si>
  <si>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</si>
  <si>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</si>
  <si>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</si>
  <si>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</si>
  <si>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</si>
  <si>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</si>
  <si>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</si>
  <si>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</si>
  <si>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</si>
  <si>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</si>
  <si>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</si>
  <si>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</si>
  <si>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</si>
  <si>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</si>
  <si>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</si>
  <si>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</si>
  <si>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</si>
  <si>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</si>
  <si>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</si>
  <si>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</si>
  <si>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</si>
  <si>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</si>
  <si>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</si>
  <si>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</si>
  <si>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</si>
  <si>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</si>
  <si>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</si>
  <si>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</si>
  <si>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</si>
  <si>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</si>
  <si>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</si>
  <si>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</si>
  <si>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</si>
  <si>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</si>
  <si>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</si>
  <si>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</si>
  <si>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</si>
  <si>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</si>
  <si>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</si>
  <si>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</si>
  <si>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</si>
  <si>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</si>
  <si>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</si>
  <si>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</si>
  <si>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</si>
  <si>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</si>
  <si>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</si>
  <si>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</si>
  <si>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</si>
  <si>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</si>
  <si>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</si>
  <si>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</si>
  <si>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</si>
  <si>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</si>
  <si>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</si>
  <si>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</si>
  <si>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</si>
  <si>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</si>
  <si>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</si>
  <si>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</si>
  <si>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</si>
  <si>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12,51</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</si>
  <si>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</si>
  <si>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</si>
  <si>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</si>
  <si>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</si>
  <si>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</si>
  <si>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</si>
  <si>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</si>
  <si>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</si>
  <si>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 (MENSALISTA)</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</si>
  <si>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</si>
  <si>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</si>
  <si>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</si>
  <si>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</si>
  <si>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</si>
  <si>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</si>
  <si>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</si>
  <si>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</si>
  <si>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</si>
  <si>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</si>
  <si>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</si>
  <si>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</si>
  <si>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</si>
  <si>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</si>
  <si>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</si>
  <si>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2,50</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</si>
  <si>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</si>
  <si>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</si>
  <si>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</si>
  <si>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</si>
  <si>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</si>
  <si>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</si>
  <si>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</si>
  <si>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</si>
  <si>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</si>
  <si>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</si>
  <si>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</si>
  <si>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</si>
  <si>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</si>
  <si>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</si>
  <si>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</si>
  <si>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</si>
  <si>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</si>
  <si>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</si>
  <si>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</si>
  <si>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</si>
  <si>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</si>
  <si>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</si>
  <si>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</si>
  <si>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</si>
  <si>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</si>
  <si>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</si>
  <si>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</si>
  <si>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</si>
  <si>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</si>
  <si>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</si>
  <si>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</si>
  <si>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</si>
  <si>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</si>
  <si>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</si>
  <si>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</si>
  <si>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</si>
  <si>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4", PARA CABEAMENTO SUBTERRANEO (NBR 15715)</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</si>
  <si>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</si>
  <si>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</si>
  <si>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</si>
  <si>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</si>
  <si>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</si>
  <si>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</si>
  <si>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</si>
  <si>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</si>
  <si>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</si>
  <si>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</si>
  <si>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</si>
  <si>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</si>
  <si>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</si>
  <si>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(MENSALISTA)</t>
  </si>
  <si>
    <t>ENCARREGADO GERAL DE OBRAS</t>
  </si>
  <si>
    <t>ENCARREGADO GERAL DE OBRAS (MENSALISTA)</t>
  </si>
  <si>
    <t>ENDURECEDOR MINERAL DE BASE CIMENTICIA PARA PISO DE CONCRETO</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</si>
  <si>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</si>
  <si>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</si>
  <si>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</si>
  <si>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</si>
  <si>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</si>
  <si>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</si>
  <si>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</si>
  <si>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</si>
  <si>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</si>
  <si>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</si>
  <si>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</si>
  <si>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</si>
  <si>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</si>
  <si>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</si>
  <si>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</si>
  <si>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</si>
  <si>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</si>
  <si>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</si>
  <si>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</si>
  <si>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</si>
  <si>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</si>
  <si>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</si>
  <si>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</si>
  <si>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</si>
  <si>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</si>
  <si>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</si>
  <si>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</si>
  <si>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</si>
  <si>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</si>
  <si>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</si>
  <si>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</si>
  <si>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</si>
  <si>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</si>
  <si>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</si>
  <si>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</si>
  <si>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</si>
  <si>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</si>
  <si>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</si>
  <si>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</si>
  <si>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</si>
  <si>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</si>
  <si>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</si>
  <si>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</si>
  <si>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</si>
  <si>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</si>
  <si>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</si>
  <si>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</si>
  <si>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</si>
  <si>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</si>
  <si>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</si>
  <si>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</si>
  <si>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</si>
  <si>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</si>
  <si>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</si>
  <si>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</si>
  <si>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</si>
  <si>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</si>
  <si>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</si>
  <si>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</si>
  <si>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</si>
  <si>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</si>
  <si>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</si>
  <si>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</si>
  <si>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</si>
  <si>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</si>
  <si>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</si>
  <si>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</si>
  <si>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</si>
  <si>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</si>
  <si>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</si>
  <si>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</si>
  <si>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</si>
  <si>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</si>
  <si>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</si>
  <si>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0,22</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</si>
  <si>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</si>
  <si>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</si>
  <si>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</si>
  <si>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2,77</t>
  </si>
  <si>
    <t>ESPACADOR OU DISTANCIADOR, EM PLASTICO, TIPO APOIO DE CORDOALHA (CARANGUEJO), PARA ARMADURA NEGATIVA E PROTENSAO, COBRIMENTO 50 MM</t>
  </si>
  <si>
    <t>1,74</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</si>
  <si>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</si>
  <si>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</si>
  <si>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</si>
  <si>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</si>
  <si>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</si>
  <si>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</si>
  <si>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</si>
  <si>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</si>
  <si>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</si>
  <si>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</si>
  <si>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</si>
  <si>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</si>
  <si>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</si>
  <si>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</si>
  <si>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</si>
  <si>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</si>
  <si>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</si>
  <si>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</si>
  <si>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</si>
  <si>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</si>
  <si>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</si>
  <si>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</si>
  <si>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</si>
  <si>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</si>
  <si>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</si>
  <si>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</si>
  <si>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</si>
  <si>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</si>
  <si>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</si>
  <si>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</si>
  <si>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</si>
  <si>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</si>
  <si>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</si>
  <si>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</si>
  <si>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</si>
  <si>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</si>
  <si>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</si>
  <si>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</si>
  <si>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</si>
  <si>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</si>
  <si>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</si>
  <si>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</si>
  <si>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</si>
  <si>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</si>
  <si>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</si>
  <si>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</si>
  <si>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</si>
  <si>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</si>
  <si>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</si>
  <si>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</si>
  <si>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</si>
  <si>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</si>
  <si>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</si>
  <si>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</si>
  <si>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</si>
  <si>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</si>
  <si>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</si>
  <si>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</si>
  <si>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</si>
  <si>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</si>
  <si>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</si>
  <si>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</si>
  <si>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</si>
  <si>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</si>
  <si>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</si>
  <si>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</si>
  <si>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</si>
  <si>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</si>
  <si>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</si>
  <si>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</si>
  <si>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</si>
  <si>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</si>
  <si>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</si>
  <si>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</si>
  <si>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</si>
  <si>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</si>
  <si>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</si>
  <si>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</si>
  <si>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</si>
  <si>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</si>
  <si>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</si>
  <si>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</si>
  <si>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</si>
  <si>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</si>
  <si>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</si>
  <si>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</si>
  <si>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</si>
  <si>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</si>
  <si>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</si>
  <si>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</si>
  <si>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</si>
  <si>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</si>
  <si>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</si>
  <si>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</si>
  <si>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</si>
  <si>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</si>
  <si>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</si>
  <si>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</si>
  <si>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</si>
  <si>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</si>
  <si>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</si>
  <si>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</si>
  <si>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</si>
  <si>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</si>
  <si>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</si>
  <si>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</si>
  <si>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</si>
  <si>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</si>
  <si>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</si>
  <si>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</si>
  <si>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</si>
  <si>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</si>
  <si>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</si>
  <si>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</si>
  <si>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11,23</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</si>
  <si>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</si>
  <si>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</si>
  <si>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</si>
  <si>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</si>
  <si>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</si>
  <si>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</si>
  <si>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</si>
  <si>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11,90</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</si>
  <si>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</si>
  <si>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</si>
  <si>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</si>
  <si>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</si>
  <si>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</si>
  <si>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</si>
  <si>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</si>
  <si>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</si>
  <si>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</si>
  <si>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</si>
  <si>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</si>
  <si>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</si>
  <si>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</si>
  <si>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</si>
  <si>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</si>
  <si>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</si>
  <si>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</si>
  <si>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</si>
  <si>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5,43</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</si>
  <si>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</si>
  <si>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</si>
  <si>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</si>
  <si>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</si>
  <si>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</si>
  <si>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</si>
  <si>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</si>
  <si>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</si>
  <si>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</si>
  <si>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</si>
  <si>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</si>
  <si>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</si>
  <si>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</si>
  <si>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</si>
  <si>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</si>
  <si>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</si>
  <si>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</si>
  <si>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</si>
  <si>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</si>
  <si>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</si>
  <si>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</si>
  <si>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</si>
  <si>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</si>
  <si>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</si>
  <si>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</si>
  <si>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</si>
  <si>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</si>
  <si>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</si>
  <si>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</si>
  <si>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</si>
  <si>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</si>
  <si>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</si>
  <si>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</si>
  <si>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</si>
  <si>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</si>
  <si>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</si>
  <si>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</si>
  <si>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</si>
  <si>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</si>
  <si>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</si>
  <si>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</si>
  <si>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</si>
  <si>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</si>
  <si>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</si>
  <si>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</si>
  <si>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</si>
  <si>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</si>
  <si>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</si>
  <si>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</si>
  <si>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</si>
  <si>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</si>
  <si>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</si>
  <si>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</si>
  <si>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</si>
  <si>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</si>
  <si>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</si>
  <si>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</si>
  <si>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</si>
  <si>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</si>
  <si>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</si>
  <si>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</si>
  <si>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</si>
  <si>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</si>
  <si>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</si>
  <si>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</si>
  <si>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</si>
  <si>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</si>
  <si>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</si>
  <si>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</si>
  <si>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</si>
  <si>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</si>
  <si>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</si>
  <si>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</si>
  <si>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</si>
  <si>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</si>
  <si>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</si>
  <si>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</si>
  <si>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</si>
  <si>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</si>
  <si>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</si>
  <si>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</si>
  <si>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</si>
  <si>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</si>
  <si>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</si>
  <si>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</si>
  <si>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</si>
  <si>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</si>
  <si>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</si>
  <si>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</si>
  <si>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</si>
  <si>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</si>
  <si>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</si>
  <si>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</si>
  <si>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</si>
  <si>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</si>
  <si>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</si>
  <si>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</si>
  <si>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</si>
  <si>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</si>
  <si>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</si>
  <si>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</si>
  <si>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</si>
  <si>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</si>
  <si>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</si>
  <si>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</si>
  <si>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</si>
  <si>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 (HORISTA)</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</si>
  <si>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</si>
  <si>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</si>
  <si>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</si>
  <si>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</si>
  <si>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</si>
  <si>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</si>
  <si>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17,40</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</si>
  <si>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</si>
  <si>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</si>
  <si>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</si>
  <si>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</si>
  <si>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</si>
  <si>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</si>
  <si>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</si>
  <si>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</si>
  <si>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</si>
  <si>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</si>
  <si>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</si>
  <si>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</si>
  <si>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</si>
  <si>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</si>
  <si>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</si>
  <si>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</si>
  <si>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</si>
  <si>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</si>
  <si>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</si>
  <si>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</si>
  <si>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</si>
  <si>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</si>
  <si>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</si>
  <si>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</si>
  <si>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</si>
  <si>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</si>
  <si>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</si>
  <si>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</si>
  <si>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</si>
  <si>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</si>
  <si>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</si>
  <si>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</si>
  <si>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</si>
  <si>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</si>
  <si>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</si>
  <si>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</si>
  <si>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</si>
  <si>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</si>
  <si>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</si>
  <si>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</si>
  <si>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</si>
  <si>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</si>
  <si>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</si>
  <si>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</si>
  <si>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</si>
  <si>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</si>
  <si>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</si>
  <si>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</si>
  <si>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</si>
  <si>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</si>
  <si>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</si>
  <si>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</si>
  <si>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</si>
  <si>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</si>
  <si>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</si>
  <si>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</si>
  <si>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</si>
  <si>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</si>
  <si>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</si>
  <si>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</si>
  <si>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</si>
  <si>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</si>
  <si>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</si>
  <si>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</si>
  <si>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</si>
  <si>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</si>
  <si>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</si>
  <si>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</si>
  <si>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</si>
  <si>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</si>
  <si>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</si>
  <si>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</si>
  <si>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</si>
  <si>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</si>
  <si>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</si>
  <si>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</si>
  <si>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</si>
  <si>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</si>
  <si>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</si>
  <si>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</si>
  <si>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</si>
  <si>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</si>
  <si>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</si>
  <si>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</si>
  <si>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</si>
  <si>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</si>
  <si>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</si>
  <si>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</si>
  <si>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</si>
  <si>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</si>
  <si>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</si>
  <si>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</si>
  <si>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</si>
  <si>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</si>
  <si>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(HORISTA)</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</si>
  <si>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</si>
  <si>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</si>
  <si>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</si>
  <si>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</si>
  <si>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</si>
  <si>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</si>
  <si>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</si>
  <si>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</si>
  <si>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</si>
  <si>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</si>
  <si>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</si>
  <si>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</si>
  <si>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7,79</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</si>
  <si>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</si>
  <si>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</si>
  <si>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</si>
  <si>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</si>
  <si>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</si>
  <si>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</si>
  <si>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</si>
  <si>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</si>
  <si>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</si>
  <si>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</si>
  <si>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</si>
  <si>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</si>
  <si>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</si>
  <si>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</si>
  <si>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</si>
  <si>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</si>
  <si>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</si>
  <si>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</si>
  <si>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</si>
  <si>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</si>
  <si>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</si>
  <si>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</si>
  <si>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</si>
  <si>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</si>
  <si>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</si>
  <si>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</si>
  <si>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</si>
  <si>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</si>
  <si>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</si>
  <si>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</si>
  <si>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</si>
  <si>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</si>
  <si>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</si>
  <si>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</si>
  <si>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</si>
  <si>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</si>
  <si>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</si>
  <si>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</si>
  <si>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</si>
  <si>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</si>
  <si>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</si>
  <si>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</si>
  <si>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</si>
  <si>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</si>
  <si>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</si>
  <si>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 (HORISTA)</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</si>
  <si>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</si>
  <si>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</si>
  <si>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</si>
  <si>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</si>
  <si>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</si>
  <si>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</si>
  <si>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</si>
  <si>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</si>
  <si>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</si>
  <si>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</si>
  <si>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</si>
  <si>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</si>
  <si>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</si>
  <si>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</si>
  <si>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</si>
  <si>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</si>
  <si>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</si>
  <si>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</si>
  <si>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</si>
  <si>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</si>
  <si>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</si>
  <si>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</si>
  <si>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</si>
  <si>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</si>
  <si>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</si>
  <si>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</si>
  <si>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</si>
  <si>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</si>
  <si>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</si>
  <si>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</si>
  <si>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</si>
  <si>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</si>
  <si>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</si>
  <si>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</si>
  <si>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</si>
  <si>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</si>
  <si>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</si>
  <si>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</si>
  <si>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</si>
  <si>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</si>
  <si>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</si>
  <si>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</si>
  <si>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</si>
  <si>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</si>
  <si>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</si>
  <si>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</si>
  <si>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</si>
  <si>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</si>
  <si>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</si>
  <si>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</si>
  <si>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</si>
  <si>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</si>
  <si>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</si>
  <si>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</si>
  <si>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</si>
  <si>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</si>
  <si>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</si>
  <si>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</si>
  <si>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</si>
  <si>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</si>
  <si>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</si>
  <si>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</si>
  <si>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</si>
  <si>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</si>
  <si>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</si>
  <si>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</si>
  <si>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</si>
  <si>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</si>
  <si>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</si>
  <si>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</si>
  <si>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</si>
  <si>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</si>
  <si>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</si>
  <si>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</si>
  <si>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</si>
  <si>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</si>
  <si>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</si>
  <si>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</si>
  <si>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</si>
  <si>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</si>
  <si>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</si>
  <si>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</si>
  <si>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</si>
  <si>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</si>
  <si>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</si>
  <si>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</si>
  <si>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</si>
  <si>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</si>
  <si>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</si>
  <si>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</si>
  <si>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</si>
  <si>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</si>
  <si>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</si>
  <si>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</si>
  <si>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</si>
  <si>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</si>
  <si>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</si>
  <si>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</si>
  <si>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</si>
  <si>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</si>
  <si>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</si>
  <si>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</si>
  <si>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</si>
  <si>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</si>
  <si>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</si>
  <si>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</si>
  <si>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</si>
  <si>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</si>
  <si>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</si>
  <si>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</si>
  <si>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</si>
  <si>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</si>
  <si>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</si>
  <si>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</si>
  <si>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</si>
  <si>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</si>
  <si>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</si>
  <si>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</si>
  <si>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</si>
  <si>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</si>
  <si>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</si>
  <si>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</si>
  <si>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</si>
  <si>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</si>
  <si>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</si>
  <si>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</si>
  <si>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</si>
  <si>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</si>
  <si>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</si>
  <si>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</si>
  <si>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</si>
  <si>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20,60</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</si>
  <si>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</si>
  <si>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</si>
  <si>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</si>
  <si>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</si>
  <si>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</si>
  <si>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</si>
  <si>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</si>
  <si>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</si>
  <si>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</si>
  <si>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</si>
  <si>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</si>
  <si>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</si>
  <si>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</si>
  <si>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</si>
  <si>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</si>
  <si>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</si>
  <si>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</si>
  <si>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</si>
  <si>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</si>
  <si>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18,06</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</si>
  <si>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</si>
  <si>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</si>
  <si>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</si>
  <si>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</si>
  <si>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</si>
  <si>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</si>
  <si>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</si>
  <si>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</si>
  <si>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</si>
  <si>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</si>
  <si>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</si>
  <si>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</si>
  <si>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</si>
  <si>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</si>
  <si>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</si>
  <si>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</si>
  <si>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</si>
  <si>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</si>
  <si>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</si>
  <si>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</si>
  <si>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</si>
  <si>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</si>
  <si>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</si>
  <si>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</si>
  <si>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</si>
  <si>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</si>
  <si>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</si>
  <si>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</si>
  <si>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</si>
  <si>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</si>
  <si>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</si>
  <si>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</si>
  <si>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</si>
  <si>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</si>
  <si>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</si>
  <si>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</si>
  <si>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</si>
  <si>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</si>
  <si>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</si>
  <si>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</si>
  <si>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</si>
  <si>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109,82</t>
  </si>
  <si>
    <t>JUNTA DILATACAO ELASTICA PARA CONCRETO (FUGENBAND) O-35/10, ATE 100 MCA</t>
  </si>
  <si>
    <t>413,28</t>
  </si>
  <si>
    <t>JUNTA DILATACAO ELASTICA PARA CONCRETO (FUGENBAND) O-35/6, ATE 100 MCA</t>
  </si>
  <si>
    <t>341,92</t>
  </si>
  <si>
    <t>JUNTA PLASTICA DE DILATACAO PARA PISOS, COR CINZA, 10 X 4,5 MM (ALTURA X ESPESSURA)</t>
  </si>
  <si>
    <t>1,16</t>
  </si>
  <si>
    <t>JUNTA PLASTICA DE DILATACAO PARA PISOS, COR CINZA, 17 X 3 MM (ALTURA X ESPESSURA)</t>
  </si>
  <si>
    <t>1,10</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</si>
  <si>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</si>
  <si>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</si>
  <si>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</si>
  <si>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</si>
  <si>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</si>
  <si>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</si>
  <si>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</si>
  <si>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</si>
  <si>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</si>
  <si>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</si>
  <si>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</si>
  <si>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</si>
  <si>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</si>
  <si>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</si>
  <si>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</si>
  <si>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</si>
  <si>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</si>
  <si>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</si>
  <si>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</si>
  <si>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</si>
  <si>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</si>
  <si>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</si>
  <si>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</si>
  <si>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</si>
  <si>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</si>
  <si>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</si>
  <si>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</si>
  <si>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</si>
  <si>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</si>
  <si>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</si>
  <si>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</si>
  <si>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</si>
  <si>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</si>
  <si>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</si>
  <si>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</si>
  <si>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</si>
  <si>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</si>
  <si>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</si>
  <si>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</si>
  <si>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</si>
  <si>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</si>
  <si>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</si>
  <si>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</si>
  <si>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</si>
  <si>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</si>
  <si>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</si>
  <si>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</si>
  <si>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</si>
  <si>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</si>
  <si>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</si>
  <si>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</si>
  <si>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</si>
  <si>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</si>
  <si>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</si>
  <si>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</si>
  <si>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</si>
  <si>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</si>
  <si>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</si>
  <si>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</si>
  <si>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</si>
  <si>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</si>
  <si>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</si>
  <si>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</si>
  <si>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</si>
  <si>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</si>
  <si>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</si>
  <si>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</si>
  <si>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</si>
  <si>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</si>
  <si>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</si>
  <si>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</si>
  <si>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</si>
  <si>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</si>
  <si>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</si>
  <si>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</si>
  <si>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</si>
  <si>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</si>
  <si>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</si>
  <si>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</si>
  <si>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</si>
  <si>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</si>
  <si>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</si>
  <si>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</si>
  <si>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</si>
  <si>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</si>
  <si>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</si>
  <si>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</si>
  <si>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</si>
  <si>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</si>
  <si>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</si>
  <si>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</si>
  <si>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</si>
  <si>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</si>
  <si>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</si>
  <si>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</si>
  <si>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</si>
  <si>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</si>
  <si>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</si>
  <si>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</si>
  <si>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</si>
  <si>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</si>
  <si>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</si>
  <si>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</si>
  <si>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</si>
  <si>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 (INCLUSO SAPATAS FIXAS OU RODIZIOS)</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</si>
  <si>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</si>
  <si>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</si>
  <si>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</si>
  <si>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</si>
  <si>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</si>
  <si>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</si>
  <si>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</si>
  <si>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</si>
  <si>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</si>
  <si>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</si>
  <si>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</si>
  <si>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</si>
  <si>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</si>
  <si>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</si>
  <si>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</si>
  <si>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</si>
  <si>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</si>
  <si>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</si>
  <si>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</si>
  <si>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</si>
  <si>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</si>
  <si>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</si>
  <si>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</si>
  <si>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</si>
  <si>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</si>
  <si>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</si>
  <si>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</si>
  <si>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</si>
  <si>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</si>
  <si>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</si>
  <si>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</si>
  <si>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</si>
  <si>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</si>
  <si>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</si>
  <si>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</si>
  <si>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</si>
  <si>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</si>
  <si>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</si>
  <si>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</si>
  <si>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</si>
  <si>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</si>
  <si>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</si>
  <si>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</si>
  <si>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</si>
  <si>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</si>
  <si>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</si>
  <si>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</si>
  <si>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</si>
  <si>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23,68</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</si>
  <si>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</si>
  <si>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</si>
  <si>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</si>
  <si>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</si>
  <si>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</si>
  <si>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</si>
  <si>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</si>
  <si>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</si>
  <si>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</si>
  <si>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</si>
  <si>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</si>
  <si>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</si>
  <si>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</si>
  <si>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</si>
  <si>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</si>
  <si>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</si>
  <si>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</si>
  <si>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</si>
  <si>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</si>
  <si>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</si>
  <si>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</si>
  <si>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</si>
  <si>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</si>
  <si>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</si>
  <si>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</si>
  <si>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35,62</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</si>
  <si>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</si>
  <si>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</si>
  <si>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</si>
  <si>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</si>
  <si>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</si>
  <si>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</si>
  <si>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</si>
  <si>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</si>
  <si>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</si>
  <si>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</si>
  <si>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</si>
  <si>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</si>
  <si>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</si>
  <si>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</si>
  <si>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</si>
  <si>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</si>
  <si>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</si>
  <si>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</si>
  <si>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</si>
  <si>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</si>
  <si>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</si>
  <si>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</si>
  <si>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</si>
  <si>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</si>
  <si>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</si>
  <si>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</si>
  <si>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</si>
  <si>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</si>
  <si>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</si>
  <si>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44,36</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</si>
  <si>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</si>
  <si>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</si>
  <si>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</si>
  <si>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</si>
  <si>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</si>
  <si>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</si>
  <si>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</si>
  <si>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</si>
  <si>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</si>
  <si>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</si>
  <si>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</si>
  <si>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</si>
  <si>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</si>
  <si>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</si>
  <si>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</si>
  <si>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</si>
  <si>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</si>
  <si>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</si>
  <si>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</si>
  <si>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</si>
  <si>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</si>
  <si>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</si>
  <si>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</si>
  <si>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</si>
  <si>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</si>
  <si>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</si>
  <si>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</si>
  <si>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</si>
  <si>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</si>
  <si>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</si>
  <si>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</si>
  <si>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</si>
  <si>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</si>
  <si>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</si>
  <si>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</si>
  <si>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</si>
  <si>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</si>
  <si>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</si>
  <si>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</si>
  <si>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</si>
  <si>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</si>
  <si>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</si>
  <si>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</si>
  <si>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</si>
  <si>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</si>
  <si>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</si>
  <si>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</si>
  <si>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</si>
  <si>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</si>
  <si>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</si>
  <si>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</si>
  <si>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</si>
  <si>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</si>
  <si>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</si>
  <si>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</si>
  <si>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</si>
  <si>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</si>
  <si>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</si>
  <si>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</si>
  <si>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</si>
  <si>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</si>
  <si>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</si>
  <si>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</si>
  <si>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</si>
  <si>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</si>
  <si>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</si>
  <si>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</si>
  <si>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</si>
  <si>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</si>
  <si>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</si>
  <si>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</si>
  <si>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</si>
  <si>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</si>
  <si>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</si>
  <si>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</si>
  <si>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</si>
  <si>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</si>
  <si>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</si>
  <si>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</si>
  <si>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</si>
  <si>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</si>
  <si>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</si>
  <si>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</si>
  <si>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</si>
  <si>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</si>
  <si>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</si>
  <si>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</si>
  <si>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</si>
  <si>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</si>
  <si>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</si>
  <si>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</si>
  <si>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</si>
  <si>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</si>
  <si>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</si>
  <si>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</si>
  <si>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</si>
  <si>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</si>
  <si>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</si>
  <si>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</si>
  <si>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</si>
  <si>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</si>
  <si>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</si>
  <si>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</si>
  <si>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</si>
  <si>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</si>
  <si>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</si>
  <si>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</si>
  <si>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</si>
  <si>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</si>
  <si>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</si>
  <si>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</si>
  <si>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</si>
  <si>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</si>
  <si>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</si>
  <si>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</si>
  <si>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</si>
  <si>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</si>
  <si>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</si>
  <si>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</si>
  <si>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</si>
  <si>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</si>
  <si>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</si>
  <si>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</si>
  <si>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</si>
  <si>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</si>
  <si>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</si>
  <si>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</si>
  <si>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</si>
  <si>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</si>
  <si>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</si>
  <si>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</si>
  <si>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</si>
  <si>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</si>
  <si>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</si>
  <si>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</si>
  <si>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</si>
  <si>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</si>
  <si>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</si>
  <si>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</si>
  <si>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</si>
  <si>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</si>
  <si>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</si>
  <si>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</si>
  <si>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</si>
  <si>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</si>
  <si>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</si>
  <si>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</si>
  <si>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</si>
  <si>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</si>
  <si>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</si>
  <si>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</si>
  <si>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</si>
  <si>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</si>
  <si>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1,38</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</si>
  <si>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</si>
  <si>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</si>
  <si>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</si>
  <si>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</si>
  <si>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</si>
  <si>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</si>
  <si>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</si>
  <si>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</si>
  <si>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</si>
  <si>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</si>
  <si>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</si>
  <si>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</si>
  <si>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</si>
  <si>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2.927,43</t>
  </si>
  <si>
    <t>LUVA, PEAD PE 100,  DE 63 MM, PARA ELETROFUSAO</t>
  </si>
  <si>
    <t>28,16</t>
  </si>
  <si>
    <t>LUVA, PEAD PE 100, DE 125 MM, PARA ELETROFUSAO</t>
  </si>
  <si>
    <t>67,17</t>
  </si>
  <si>
    <t>LUVA, PEAD PE 100, DE 20 MM, PARA ELETROFUSAO</t>
  </si>
  <si>
    <t>LUVA, PEAD PE 100, DE 200 MM, PARA ELETROFUSAO</t>
  </si>
  <si>
    <t>231,50</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</si>
  <si>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</si>
  <si>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</si>
  <si>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</si>
  <si>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</si>
  <si>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</si>
  <si>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</si>
  <si>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</si>
  <si>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</si>
  <si>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</si>
  <si>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</si>
  <si>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</si>
  <si>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</si>
  <si>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</si>
  <si>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</si>
  <si>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</si>
  <si>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</si>
  <si>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</si>
  <si>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</si>
  <si>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</si>
  <si>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</si>
  <si>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</si>
  <si>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</si>
  <si>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</si>
  <si>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</si>
  <si>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</si>
  <si>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</si>
  <si>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</si>
  <si>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</si>
  <si>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</si>
  <si>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</si>
  <si>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</si>
  <si>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</si>
  <si>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</si>
  <si>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</si>
  <si>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</si>
  <si>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</si>
  <si>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</si>
  <si>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</si>
  <si>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</si>
  <si>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</si>
  <si>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</si>
  <si>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</si>
  <si>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</si>
  <si>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</si>
  <si>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</si>
  <si>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</si>
  <si>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</si>
  <si>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</si>
  <si>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</si>
  <si>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</si>
  <si>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</si>
  <si>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</si>
  <si>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</si>
  <si>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(NBR 15352)</t>
  </si>
  <si>
    <t>MANTA TERMOPLASTICA, PEAD, GEOMEMBRANA LISA, E = 0,80 MM (NBR 15352)</t>
  </si>
  <si>
    <t>MANTA TERMOPLASTICA, PEAD, GEOMEMBRANA LISA, E = 1,00 MM (NBR 15352)</t>
  </si>
  <si>
    <t>29,58</t>
  </si>
  <si>
    <t>MANTA TERMOPLASTICA, PEAD, GEOMEMBRANA LISA, E = 1,50 MM (NBR 15352)</t>
  </si>
  <si>
    <t>MANTA TERMOPLASTICA, PEAD, GEOMEMBRANA LISA, E = 2,00 MM (NBR 15352)</t>
  </si>
  <si>
    <t>MANTA TERMOPLASTICA, PEAD, GEOMEMBRANA LISA, E = 2,50 MM (NBR 15352)</t>
  </si>
  <si>
    <t>73,79</t>
  </si>
  <si>
    <t>MANTA TERMOPLASTICA, PEAD, GEOMEMBRANA TEXTURIZADA EM AMBAS AS FACES, E = 0,50 MM ( NBR 15352)</t>
  </si>
  <si>
    <t>16,47</t>
  </si>
  <si>
    <t>MANTA TERMOPLASTICA, PEAD, GEOMEMBRANA TEXTURIZADA EM AMBAS AS FACES, E = 0,75 MM ( NBR 15352)</t>
  </si>
  <si>
    <t>MANTA TERMOPLASTICA, PEAD, GEOMEMBRANA TEXTURIZADA EM AMBAS AS FACES, E = 0,80 MM ( NBR 15352)</t>
  </si>
  <si>
    <t>26,35</t>
  </si>
  <si>
    <t>MANTA TERMOPLASTICA, PEAD, GEOMEMBRANA TEXTURIZADA EM AMBAS AS FACES, E = 1,00 MM ( NBR 15352)</t>
  </si>
  <si>
    <t>MANTA TERMOPLASTICA, PEAD, GEOMEMBRANA TEXTURIZADA EM AMBAS AS FACES, E = 1,50 MM ( NBR 15352)</t>
  </si>
  <si>
    <t>47,90</t>
  </si>
  <si>
    <t>MANTA TERMOPLASTICA, PEAD, GEOMEMBRANA TEXTURIZADA EM AMBAS AS FACES, E = 2,00 MM ( NBR 15352)</t>
  </si>
  <si>
    <t>64,73</t>
  </si>
  <si>
    <t>MANTA TERMOPLASTICA, PEAD, GEOMEMBRANA TEXTURIZADA EM AMBAS AS FACES, E = 2,50 MM ( NBR 15352)</t>
  </si>
  <si>
    <t>80,74</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</si>
  <si>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</si>
  <si>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</si>
  <si>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</si>
  <si>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</si>
  <si>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</si>
  <si>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</si>
  <si>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</si>
  <si>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</si>
  <si>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</si>
  <si>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</si>
  <si>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</si>
  <si>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</si>
  <si>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</si>
  <si>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 (MENSALISTA)</t>
  </si>
  <si>
    <t>MARMORISTA / GRANITEIRO (HORISTA)</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</si>
  <si>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</si>
  <si>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</si>
  <si>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</si>
  <si>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</si>
  <si>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</si>
  <si>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</si>
  <si>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</si>
  <si>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</si>
  <si>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</si>
  <si>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</si>
  <si>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</si>
  <si>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ACRILICA PARA SUPERFICIES INTERNAS E EXTERNAS</t>
  </si>
  <si>
    <t>MASSA CORRIDA PARA SUPERFICIES DE AMBIENTES INTERNOS</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</si>
  <si>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</si>
  <si>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</si>
  <si>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</si>
  <si>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PARA MADEIRA - INTERIOR E EXTERIOR</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</si>
  <si>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</si>
  <si>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</si>
  <si>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</si>
  <si>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</si>
  <si>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</si>
  <si>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</si>
  <si>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</si>
  <si>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</si>
  <si>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</si>
  <si>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</si>
  <si>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</si>
  <si>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</si>
  <si>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</si>
  <si>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</si>
  <si>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</si>
  <si>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</si>
  <si>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</si>
  <si>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</si>
  <si>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</si>
  <si>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</si>
  <si>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</si>
  <si>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</si>
  <si>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</si>
  <si>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</si>
  <si>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</si>
  <si>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</si>
  <si>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</si>
  <si>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</si>
  <si>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</si>
  <si>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</si>
  <si>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</si>
  <si>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</si>
  <si>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</si>
  <si>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</si>
  <si>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</si>
  <si>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</si>
  <si>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</si>
  <si>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</si>
  <si>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</si>
  <si>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</si>
  <si>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</si>
  <si>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</si>
  <si>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</si>
  <si>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</si>
  <si>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</si>
  <si>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</si>
  <si>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</si>
  <si>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</si>
  <si>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</si>
  <si>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</si>
  <si>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</si>
  <si>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</si>
  <si>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</si>
  <si>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</si>
  <si>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</si>
  <si>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</si>
  <si>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</si>
  <si>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</si>
  <si>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</si>
  <si>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</si>
  <si>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</si>
  <si>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</si>
  <si>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</si>
  <si>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</si>
  <si>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</si>
  <si>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</si>
  <si>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</si>
  <si>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</si>
  <si>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</si>
  <si>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</si>
  <si>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</si>
  <si>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</si>
  <si>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</si>
  <si>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</si>
  <si>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</si>
  <si>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METAL CROMADO DE PAREDE PARA LAVATORIO (REF 1878)</t>
  </si>
  <si>
    <t>MISTURADOR DE METAL CROMADO, DE MESA/BANCADA, COM BICA BAIXA, PARA LAVATORIO (REF 1875)</t>
  </si>
  <si>
    <t>MISTURADOR DE PAREDE, DE METAL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</si>
  <si>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</si>
  <si>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</si>
  <si>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METALICO, BASE PARA CHUVEIRO/BANHEIRA, 1/2 " OU 3/4 ", SOLDAVEL OU ROSCAVEL (NAO INCLUI ACABAMENTOS)</t>
  </si>
  <si>
    <t>MISTURADOR MONOCOMANDO PARA CHUVEIRO, BASE BRUTA, METALICO COM ACABAMENTO CROMADO</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</si>
  <si>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</si>
  <si>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</si>
  <si>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</si>
  <si>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</si>
  <si>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 (MENSALISTA)</t>
  </si>
  <si>
    <t>MONTADOR DE ESTRUTURAS METALICAS (MENSALISTA)</t>
  </si>
  <si>
    <t>MONTADOR DE ESTRUTURAS METALICAS HORISTA</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</si>
  <si>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</si>
  <si>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</si>
  <si>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</si>
  <si>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</si>
  <si>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</si>
  <si>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</si>
  <si>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</si>
  <si>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</si>
  <si>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</si>
  <si>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</si>
  <si>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</si>
  <si>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</si>
  <si>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</si>
  <si>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</si>
  <si>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</si>
  <si>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</si>
  <si>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</si>
  <si>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</si>
  <si>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</si>
  <si>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</si>
  <si>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</si>
  <si>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</si>
  <si>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</si>
  <si>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</si>
  <si>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</si>
  <si>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MOURAO CONCRETO CURVO, SECAO "T", H = 2,80 M + CURVA COM 0,45 M, COM FUROS PARA FIOS</t>
  </si>
  <si>
    <t>MOURAO DE CONCRETO CURVO, *10 X 10* CM, H= *2,60* M + CURVA DE 0,40 M</t>
  </si>
  <si>
    <t>42,65</t>
  </si>
  <si>
    <t>MOURAO DE CONCRETO RETO, SECAO QUADARA *10 X 10* CM, H= *2,30* M</t>
  </si>
  <si>
    <t>MOURAO DE CONCRETO RETO, SECAO QUADRADA, *10 X 10* CM, H= 3,00 M</t>
  </si>
  <si>
    <t>49,09</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</si>
  <si>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</si>
  <si>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</si>
  <si>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</si>
  <si>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</si>
  <si>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</si>
  <si>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</si>
  <si>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</si>
  <si>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3,10</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</si>
  <si>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</si>
  <si>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</si>
  <si>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</si>
  <si>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</si>
  <si>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</si>
  <si>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</si>
  <si>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</si>
  <si>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</si>
  <si>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</si>
  <si>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</si>
  <si>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</si>
  <si>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</si>
  <si>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</si>
  <si>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</si>
  <si>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</si>
  <si>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</si>
  <si>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</si>
  <si>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</si>
  <si>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</si>
  <si>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</si>
  <si>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</si>
  <si>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</si>
  <si>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</si>
  <si>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</si>
  <si>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</si>
  <si>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</si>
  <si>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</si>
  <si>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</si>
  <si>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</si>
  <si>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</si>
  <si>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</si>
  <si>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</si>
  <si>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</si>
  <si>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</si>
  <si>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</si>
  <si>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</si>
  <si>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</si>
  <si>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</si>
  <si>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</si>
  <si>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</si>
  <si>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</si>
  <si>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</si>
  <si>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</si>
  <si>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</si>
  <si>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</si>
  <si>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</si>
  <si>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</si>
  <si>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</si>
  <si>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</si>
  <si>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</si>
  <si>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</si>
  <si>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</si>
  <si>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</si>
  <si>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</si>
  <si>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</si>
  <si>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</si>
  <si>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</si>
  <si>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</si>
  <si>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</si>
  <si>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</si>
  <si>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</si>
  <si>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</si>
  <si>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</si>
  <si>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</si>
  <si>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</si>
  <si>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</si>
  <si>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 (MENSALISTA)</t>
  </si>
  <si>
    <t>OPERADOR DE DEMARCADORA DE FAIXAS DE TRAFEGO HORISTA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</si>
  <si>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</si>
  <si>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</si>
  <si>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</si>
  <si>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</si>
  <si>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</si>
  <si>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</si>
  <si>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</si>
  <si>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</si>
  <si>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</si>
  <si>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</si>
  <si>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</si>
  <si>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</si>
  <si>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</si>
  <si>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</si>
  <si>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</si>
  <si>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</si>
  <si>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</si>
  <si>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</si>
  <si>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 (MENSALISTA)</t>
  </si>
  <si>
    <t>OPERADOR DE PAVIMENTADORA / MESA VIBROACABADORA HORISTA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</si>
  <si>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</si>
  <si>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</si>
  <si>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</si>
  <si>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</si>
  <si>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</si>
  <si>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</si>
  <si>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</si>
  <si>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</si>
  <si>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</si>
  <si>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</si>
  <si>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</si>
  <si>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</si>
  <si>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</si>
  <si>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</si>
  <si>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</si>
  <si>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</si>
  <si>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</si>
  <si>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</si>
  <si>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</si>
  <si>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</si>
  <si>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</si>
  <si>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</si>
  <si>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</si>
  <si>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</si>
  <si>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</si>
  <si>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</si>
  <si>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</si>
  <si>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</si>
  <si>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</si>
  <si>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</si>
  <si>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0,38</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</si>
  <si>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</si>
  <si>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</si>
  <si>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</si>
  <si>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</si>
  <si>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</si>
  <si>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</si>
  <si>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</si>
  <si>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</si>
  <si>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</si>
  <si>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</si>
  <si>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</si>
  <si>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</si>
  <si>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</si>
  <si>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</si>
  <si>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</si>
  <si>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</si>
  <si>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</si>
  <si>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</si>
  <si>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</si>
  <si>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</si>
  <si>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</si>
  <si>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</si>
  <si>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</si>
  <si>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</si>
  <si>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</si>
  <si>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</si>
  <si>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</si>
  <si>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</si>
  <si>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</si>
  <si>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</si>
  <si>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</si>
  <si>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</si>
  <si>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</si>
  <si>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</si>
  <si>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</si>
  <si>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</si>
  <si>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</si>
  <si>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</si>
  <si>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</si>
  <si>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</si>
  <si>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</si>
  <si>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</si>
  <si>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</si>
  <si>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</si>
  <si>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</si>
  <si>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</si>
  <si>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</si>
  <si>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</si>
  <si>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</si>
  <si>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</si>
  <si>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</si>
  <si>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</si>
  <si>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</si>
  <si>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</si>
  <si>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</si>
  <si>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</si>
  <si>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</si>
  <si>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</si>
  <si>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</si>
  <si>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</si>
  <si>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</si>
  <si>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</si>
  <si>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</si>
  <si>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</si>
  <si>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</si>
  <si>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</si>
  <si>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</si>
  <si>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</si>
  <si>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</si>
  <si>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</si>
  <si>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</si>
  <si>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</si>
  <si>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</si>
  <si>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</si>
  <si>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</si>
  <si>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</si>
  <si>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 (HORISTA)</t>
  </si>
  <si>
    <t>PASTILHEIRO (MENSALISTA)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</si>
  <si>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</si>
  <si>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</si>
  <si>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</si>
  <si>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</si>
  <si>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</si>
  <si>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</si>
  <si>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</si>
  <si>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</si>
  <si>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</si>
  <si>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</si>
  <si>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</si>
  <si>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</si>
  <si>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</si>
  <si>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</si>
  <si>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</si>
  <si>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</si>
  <si>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</si>
  <si>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</si>
  <si>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</si>
  <si>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 (HORISTA)</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</si>
  <si>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</si>
  <si>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</si>
  <si>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</si>
  <si>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</si>
  <si>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</si>
  <si>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</si>
  <si>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</si>
  <si>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</si>
  <si>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</si>
  <si>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</si>
  <si>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</si>
  <si>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</si>
  <si>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</si>
  <si>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</si>
  <si>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</si>
  <si>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</si>
  <si>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</si>
  <si>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</si>
  <si>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</si>
  <si>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</si>
  <si>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</si>
  <si>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</si>
  <si>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</si>
  <si>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</si>
  <si>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</si>
  <si>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</si>
  <si>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</si>
  <si>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</si>
  <si>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168,36</t>
  </si>
  <si>
    <t>PERFIL ELASTOMERICO PRE-FORMADO EM EPMD, PARA JUNTA DE DILATACAO DE USO GERAL EM MEDIAS SOLICITACOES, 8 MM DE LARGURA, MOVIMENTACAO DE *5 A 11* MM</t>
  </si>
  <si>
    <t>76,10</t>
  </si>
  <si>
    <t>PERFIL GUIA, FORMATO U, EM ACO ZINCADO, PARA ESTRUTURA PAREDE DRYWALL, E = 0,5 MM, 48  X 3000 MM (L X C)</t>
  </si>
  <si>
    <t>PERFIL GUIA, FORMATO U, EM ACO ZINCADO, PARA ESTRUTURA PAREDE DRYWALL, E = 0,5 MM, 70 X 3000 MM (L X C)</t>
  </si>
  <si>
    <t>10,28</t>
  </si>
  <si>
    <t>PERFIL GUIA, FORMATO U, EM ACO ZINCADO, PARA ESTRUTURA PAREDE DRYWALL, E = 0,5 MM, 90 X 3000 MM (L X C)</t>
  </si>
  <si>
    <t>PERFIL LONGARINA (PRINCIPAL), T CLICADO, EM ACO, BRANCO NAS FACES APARENTES, PARA FORRO REMOVIVEL, 24 X 32 X 3750 MM (L X H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</si>
  <si>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</si>
  <si>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</si>
  <si>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</si>
  <si>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</si>
  <si>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</si>
  <si>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</si>
  <si>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</si>
  <si>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</si>
  <si>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</si>
  <si>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</si>
  <si>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</si>
  <si>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</si>
  <si>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</si>
  <si>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</si>
  <si>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</si>
  <si>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</si>
  <si>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</si>
  <si>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</si>
  <si>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</si>
  <si>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</si>
  <si>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</si>
  <si>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</si>
  <si>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</si>
  <si>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</si>
  <si>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</si>
  <si>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</si>
  <si>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</si>
  <si>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</si>
  <si>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</si>
  <si>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</si>
  <si>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</si>
  <si>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</si>
  <si>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</si>
  <si>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</si>
  <si>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</si>
  <si>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</si>
  <si>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</si>
  <si>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 (MENSALISTA)</t>
  </si>
  <si>
    <t>PINTOR DE LETREIROS (MENSALISTA)</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</si>
  <si>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</si>
  <si>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</si>
  <si>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</si>
  <si>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</si>
  <si>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</si>
  <si>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</si>
  <si>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</si>
  <si>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</si>
  <si>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</si>
  <si>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</si>
  <si>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</si>
  <si>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</si>
  <si>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</si>
  <si>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</si>
  <si>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</si>
  <si>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</si>
  <si>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</si>
  <si>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</si>
  <si>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</si>
  <si>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</si>
  <si>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</si>
  <si>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</si>
  <si>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</si>
  <si>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</si>
  <si>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</si>
  <si>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</si>
  <si>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</si>
  <si>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</si>
  <si>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</si>
  <si>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</si>
  <si>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</si>
  <si>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</si>
  <si>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</si>
  <si>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</si>
  <si>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</si>
  <si>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</si>
  <si>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</si>
  <si>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</si>
  <si>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</si>
  <si>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</si>
  <si>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</si>
  <si>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</si>
  <si>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</si>
  <si>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</si>
  <si>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</si>
  <si>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36,85</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</si>
  <si>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</si>
  <si>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</si>
  <si>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</si>
  <si>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</si>
  <si>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</si>
  <si>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</si>
  <si>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</si>
  <si>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</si>
  <si>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*2,4 X 1,2*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</si>
  <si>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</si>
  <si>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</si>
  <si>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</si>
  <si>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</si>
  <si>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</si>
  <si>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</si>
  <si>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</si>
  <si>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</si>
  <si>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</si>
  <si>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</si>
  <si>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</si>
  <si>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</si>
  <si>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</si>
  <si>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</si>
  <si>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</si>
  <si>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</si>
  <si>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</si>
  <si>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</si>
  <si>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</si>
  <si>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</si>
  <si>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</si>
  <si>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</si>
  <si>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</si>
  <si>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</si>
  <si>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</si>
  <si>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</si>
  <si>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</si>
  <si>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9,16</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</si>
  <si>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</si>
  <si>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</si>
  <si>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</si>
  <si>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</si>
  <si>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</si>
  <si>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</si>
  <si>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</si>
  <si>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</si>
  <si>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</si>
  <si>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</si>
  <si>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</si>
  <si>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</si>
  <si>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</si>
  <si>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</si>
  <si>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</si>
  <si>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</si>
  <si>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</si>
  <si>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</si>
  <si>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</si>
  <si>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</si>
  <si>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</si>
  <si>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</si>
  <si>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</si>
  <si>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</si>
  <si>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</si>
  <si>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</si>
  <si>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</si>
  <si>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</si>
  <si>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</si>
  <si>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</si>
  <si>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</si>
  <si>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</si>
  <si>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</si>
  <si>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</si>
  <si>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</si>
  <si>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</si>
  <si>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</si>
  <si>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</si>
  <si>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</si>
  <si>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</si>
  <si>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</si>
  <si>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</si>
  <si>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</si>
  <si>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</si>
  <si>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</si>
  <si>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</si>
  <si>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</si>
  <si>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</si>
  <si>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</si>
  <si>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</si>
  <si>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</si>
  <si>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</si>
  <si>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</si>
  <si>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</si>
  <si>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</si>
  <si>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</si>
  <si>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</si>
  <si>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</si>
  <si>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</si>
  <si>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</si>
  <si>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</si>
  <si>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</si>
  <si>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</si>
  <si>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</si>
  <si>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</si>
  <si>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</si>
  <si>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</si>
  <si>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</si>
  <si>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</si>
  <si>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</si>
  <si>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</si>
  <si>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</si>
  <si>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</si>
  <si>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</si>
  <si>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</si>
  <si>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</si>
  <si>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</si>
  <si>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</si>
  <si>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</si>
  <si>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</si>
  <si>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</si>
  <si>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</si>
  <si>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</si>
  <si>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</si>
  <si>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</si>
  <si>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</si>
  <si>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</si>
  <si>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</si>
  <si>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</si>
  <si>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</si>
  <si>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</si>
  <si>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</si>
  <si>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</si>
  <si>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</si>
  <si>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</si>
  <si>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ARMADO DE SECAO CIRCULAR, EXTENSAO DE 10,00 M, RESISTENCIA DE 150 A 200 DAN, TIPO C-14</t>
  </si>
  <si>
    <t>POSTE DE CONCRETO ARMADO DE SECAO CIRCULAR, EXTENSAO DE 11,00 M, RESISTENCIA DE 200 A 300 DAN, TIPO C-14</t>
  </si>
  <si>
    <t>POSTE DE CONCRETO ARMADO DE SECAO CIRCULAR, EXTENSAO DE 11,00 M, RESISTENCIA DE 300 A 400 DAN, TIPO C-17</t>
  </si>
  <si>
    <t>POSTE DE CONCRETO ARMADO DE SECAO CIRCULAR, EXTENSAO DE 13,00 M, RESISTENCIA DE 1000 DAN, TIPO C-23</t>
  </si>
  <si>
    <t>POSTE DE CONCRETO ARMADO DE SECAO CIRCULAR, EXTENSAO DE 13,00 M, RESISTENCIA DE 1500 DAN, TIPO C-29</t>
  </si>
  <si>
    <t>POSTE DE CONCRETO ARMADO DE SECAO CIRCULAR, EXTENSAO DE 13,00 M, RESISTENCIA DE 2000 DAN, TIPO C-29</t>
  </si>
  <si>
    <t>POSTE DE CONCRETO ARMADO DE SECAO CIRCULAR, EXTENSAO DE 13,00 M, RESISTENCIA DE 2500 DAN, TIPO C-29</t>
  </si>
  <si>
    <t>POSTE DE CONCRETO ARMADO DE SECAO CIRCULAR, EXTENSAO DE 13,00 M, RESISTENCIA DE 3000 DAN, TIPO C-29</t>
  </si>
  <si>
    <t>POSTE DE CONCRETO ARMADO DE SECAO CIRCULAR, EXTENSAO DE 14,00 M, RESISTENCIA DE 1000 DAN, TIPO C-23</t>
  </si>
  <si>
    <t>POSTE DE CONCRETO ARMADO DE SECAO CIRCULAR, EXTENSAO DE 14,00 M, RESISTENCIA DE 1500 DAN, TIPO C-29</t>
  </si>
  <si>
    <t>POSTE DE CONCRETO ARMADO DE SECAO CIRCULAR, EXTENSAO DE 14,00 M, RESISTENCIA DE 2000 DAN, TIPO C-29</t>
  </si>
  <si>
    <t>POSTE DE CONCRETO ARMADO DE SECAO CIRCULAR, EXTENSAO DE 14,00 M, RESISTENCIA DE 2500 DAN, TIPO C-29</t>
  </si>
  <si>
    <t>POSTE DE CONCRETO ARMADO DE SECAO CIRCULAR, EXTENSAO DE 14,00 M, RESISTENCIA DE 300 A 400 DAN, TIPO C-17</t>
  </si>
  <si>
    <t>POSTE DE CONCRETO ARMADO DE SECAO CIRCULAR, EXTENSAO DE 14,00 M, RESISTENCIA DE 3000 DAN, TIPO C-29</t>
  </si>
  <si>
    <t>POSTE DE CONCRETO ARMADO DE SECAO CIRCULAR, EXTENSAO DE 15,00 M, RESISTENCIA DE 1000 DAN, TIPO C-23</t>
  </si>
  <si>
    <t>POSTE DE CONCRETO ARMADO DE SECAO CIRCULAR, EXTENSAO DE 15,00 M, RESISTENCIA DE 1500 DAN, TIPO C-29</t>
  </si>
  <si>
    <t>POSTE DE CONCRETO ARMADO DE SECAO CIRCULAR, EXTENSAO DE 15,00 M, RESISTENCIA DE 2000 DAN, TIPO C-29</t>
  </si>
  <si>
    <t>POSTE DE CONCRETO ARMADO DE SECAO CIRCULAR, EXTENSAO DE 15,00 M, RESISTENCIA DE 2500 DAN, TIPO C-29</t>
  </si>
  <si>
    <t>POSTE DE CONCRETO ARMADO DE SECAO CIRCULAR, EXTENSAO DE 15,00 M, RESISTENCIA DE 3000 DAN, TIPO C-29</t>
  </si>
  <si>
    <t>POSTE DE CONCRETO ARMADO DE SECAO CIRCULAR, EXTENSAO DE 9,00 M, RESISTENCIA DE 200 A 300 DAN, TIPO C-14</t>
  </si>
  <si>
    <t>POSTE DE CONCRETO ARMADO DE SECAO CIRCULAR, EXTENSAO DE 9,00 M, RESISTENCIA DE 300 A 400 DAN, TIPO C-17</t>
  </si>
  <si>
    <t>POSTE DE CONCRETO ARMADO DE SECAO DUPLO T, EXTENSAO DE 10,00 M, RESISTENCIA DE 1000 DAN, TIPO B-1,5</t>
  </si>
  <si>
    <t>POSTE DE CONCRETO ARMADO DE SECAO DUPLO T, EXTENSAO DE 10,00 M, RESISTENCIA DE 150 DAN, TIPO D</t>
  </si>
  <si>
    <t>POSTE DE CONCRETO ARMADO DE SECAO DUPLO T, EXTENSAO DE 10,00 M, RESISTENCIA DE 300 A 400 DAN, TIPO B OU D</t>
  </si>
  <si>
    <t>POSTE DE CONCRETO ARMADO DE SECAO DUPLO T, EXTENSAO DE 10,00 M, RESISTENCIA DE 600 DAN, TIPO B</t>
  </si>
  <si>
    <t>POSTE DE CONCRETO ARMADO DE SECAO DUPLO T, EXTENSAO DE 11,00 M, RESISTENCIA DE 1000 DAN, TIPO B-1,5</t>
  </si>
  <si>
    <t>POSTE DE CONCRETO ARMADO DE SECAO DUPLO T, EXTENSAO DE 11,00 M, RESISTENCIA DE 150 DAN, TIPO D</t>
  </si>
  <si>
    <t>POSTE DE CONCRETO ARMADO DE SECAO DUPLO T, EXTENSAO DE 11,00 M, RESISTENCIA DE 1500 DAN, TIPO B-3,0</t>
  </si>
  <si>
    <t>POSTE DE CONCRETO ARMADO DE SECAO DUPLO T, EXTENSAO DE 11,00 M, RESISTENCIA DE 200 DAN, TIPO D</t>
  </si>
  <si>
    <t>POSTE DE CONCRETO ARMADO DE SECAO DUPLO T, EXTENSAO DE 11,00 M, RESISTENCIA DE 2000 DAN, TIPO B-4,5</t>
  </si>
  <si>
    <t>POSTE DE CONCRETO ARMADO DE SECAO DUPLO T, EXTENSAO DE 11,00 M, RESISTENCIA DE 300 DAN, TIPO B</t>
  </si>
  <si>
    <t>POSTE DE CONCRETO ARMADO DE SECAO DUPLO T, EXTENSAO DE 11,00 M, RESISTENCIA DE 600 DAN, TIPO B</t>
  </si>
  <si>
    <t>POSTE DE CONCRETO ARMADO DE SECAO DUPLO T, EXTENSAO DE 12,00 M, RESISTENCIA DE 1000 DAN, TIPO B-1,5</t>
  </si>
  <si>
    <t>POSTE DE CONCRETO ARMADO DE SECAO DUPLO T, EXTENSAO DE 12,00 M, RESISTENCIA DE 150 DAN, TIPO D</t>
  </si>
  <si>
    <t>POSTE DE CONCRETO ARMADO DE SECAO DUPLO T, EXTENSAO DE 12,00 M, RESISTENCIA DE 1500 DAN, TIPO B-3,0</t>
  </si>
  <si>
    <t>POSTE DE CONCRETO ARMADO DE SECAO DUPLO T, EXTENSAO DE 12,00 M, RESISTENCIA DE 300 A 400 DAN, TIPO B OU D</t>
  </si>
  <si>
    <t>POSTE DE CONCRETO ARMADO DE SECAO DUPLO T, EXTENSAO DE 12,00 M, RESISTENCIA DE 3000 DAN, TIPO B-6,0</t>
  </si>
  <si>
    <t>POSTE DE CONCRETO ARMADO DE SECAO DUPLO T, EXTENSAO DE 12,00 M, RESISTENCIA DE 600 DAN, TIPO B</t>
  </si>
  <si>
    <t>POSTE DE CONCRETO ARMADO DE SECAO DUPLO T, EXTENSAO DE 13,00 M, RESISTENCIA DE 1000 DAN, TIPO B-1,5</t>
  </si>
  <si>
    <t>POSTE DE CONCRETO ARMADO DE SECAO DUPLO T, EXTENSAO DE 13,00 M, RESISTENCIA DE 1500 DAN, TIPO B-3,0</t>
  </si>
  <si>
    <t>POSTE DE CONCRETO ARMADO DE SECAO DUPLO T, EXTENSAO DE 13,00 M, RESISTENCIA DE 2000 DAN, TIPO B-4,5</t>
  </si>
  <si>
    <t>POSTE DE CONCRETO ARMADO DE SECAO DUPLO T, EXTENSAO DE 13,00 M, RESISTENCIA DE 300 DAN, TIPO B</t>
  </si>
  <si>
    <t>POSTE DE CONCRETO ARMADO DE SECAO DUPLO T, EXTENSAO DE 13,00 M, RESISTENCIA DE 600 DAN, TIPO B</t>
  </si>
  <si>
    <t>POSTE DE CONCRETO ARMADO DE SECAO DUPLO T, EXTENSAO DE 15,00 M, RESISTENCIA DE 1500 DAN, TIPO B-3,0</t>
  </si>
  <si>
    <t>POSTE DE CONCRETO ARMADO DE SECAO DUPLO T, EXTENSAO DE 15,00 M, RESISTENCIA DE 2000 DAN, TIPO B-4,5</t>
  </si>
  <si>
    <t>POSTE DE CONCRETO ARMADO DE SECAO DUPLO T, EXTENSAO DE 8,00 M, RESISTENCIA DE 150 DAN, TIPO D</t>
  </si>
  <si>
    <t>POSTE DE CONCRETO ARMADO DE SECAO DUPLO T, EXTENSAO DE 9,00 M, RESISTENCIA DE 1000 DAN, TIPO B-1,5</t>
  </si>
  <si>
    <t>POSTE DE CONCRETO ARMADO DE SECAO DUPLO T, EXTENSAO DE 9,00 M, RESISTENCIA DE 150 DAN, TIPO D</t>
  </si>
  <si>
    <t>POSTE DE CONCRETO ARMADO DE SECAO DUPLO T, EXTENSAO DE 9,00 M, RESISTENCIA DE 300 A 400 DAN, TIPO B OU D</t>
  </si>
  <si>
    <t>POSTE DE CONCRETO ARMADO DE SECAO DUPLO T, EXTENSAO DE 9,00 M, RESISTENCIA DE 600 DAN, TIPO B</t>
  </si>
  <si>
    <t>POSTE DECORATIVO PARA JARDIM EM ACO TUBULAR, SEM LUMINARIA,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</si>
  <si>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</si>
  <si>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</si>
  <si>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</si>
  <si>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</si>
  <si>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</si>
  <si>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</si>
  <si>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</si>
  <si>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</si>
  <si>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</si>
  <si>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</si>
  <si>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</si>
  <si>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</si>
  <si>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</si>
  <si>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</si>
  <si>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</si>
  <si>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</si>
  <si>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</si>
  <si>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</si>
  <si>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</si>
  <si>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</si>
  <si>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</si>
  <si>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</si>
  <si>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</si>
  <si>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</si>
  <si>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</si>
  <si>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</si>
  <si>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</si>
  <si>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</si>
  <si>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</si>
  <si>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</si>
  <si>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</si>
  <si>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</si>
  <si>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</si>
  <si>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</si>
  <si>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</si>
  <si>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</si>
  <si>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</si>
  <si>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</si>
  <si>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</si>
  <si>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</si>
  <si>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</si>
  <si>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</si>
  <si>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</si>
  <si>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</si>
  <si>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</si>
  <si>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</si>
  <si>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</si>
  <si>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26,65</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</si>
  <si>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</si>
  <si>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</si>
  <si>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</si>
  <si>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</si>
  <si>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</si>
  <si>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</si>
  <si>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</si>
  <si>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</si>
  <si>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</si>
  <si>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</si>
  <si>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</si>
  <si>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</si>
  <si>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</si>
  <si>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</si>
  <si>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</si>
  <si>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</si>
  <si>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</si>
  <si>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</si>
  <si>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</si>
  <si>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</si>
  <si>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</si>
  <si>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</si>
  <si>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</si>
  <si>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</si>
  <si>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</si>
  <si>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</si>
  <si>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</si>
  <si>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</si>
  <si>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</si>
  <si>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</si>
  <si>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</si>
  <si>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</si>
  <si>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</si>
  <si>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</si>
  <si>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</si>
  <si>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</si>
  <si>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</si>
  <si>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</si>
  <si>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</si>
  <si>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</si>
  <si>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</si>
  <si>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</si>
  <si>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</si>
  <si>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</si>
  <si>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</si>
  <si>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</si>
  <si>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</si>
  <si>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</si>
  <si>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</si>
  <si>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</si>
  <si>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</si>
  <si>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</si>
  <si>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</si>
  <si>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</si>
  <si>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</si>
  <si>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</si>
  <si>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</si>
  <si>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</si>
  <si>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</si>
  <si>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</si>
  <si>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 (MENSALISTA)</t>
  </si>
  <si>
    <t>RASTELEIRO HORISTA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</si>
  <si>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</si>
  <si>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</si>
  <si>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</si>
  <si>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</si>
  <si>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</si>
  <si>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</si>
  <si>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</si>
  <si>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</si>
  <si>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</si>
  <si>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</si>
  <si>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</si>
  <si>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</si>
  <si>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</si>
  <si>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</si>
  <si>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</si>
  <si>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</si>
  <si>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</si>
  <si>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</si>
  <si>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</si>
  <si>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</si>
  <si>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</si>
  <si>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</si>
  <si>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</si>
  <si>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</si>
  <si>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</si>
  <si>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</si>
  <si>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</si>
  <si>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</si>
  <si>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</si>
  <si>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</si>
  <si>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</si>
  <si>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19,53</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</si>
  <si>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</si>
  <si>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</si>
  <si>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</si>
  <si>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</si>
  <si>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</si>
  <si>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</si>
  <si>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</si>
  <si>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</si>
  <si>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</si>
  <si>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</si>
  <si>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</si>
  <si>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</si>
  <si>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</si>
  <si>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</si>
  <si>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</si>
  <si>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</si>
  <si>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</si>
  <si>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</si>
  <si>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</si>
  <si>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</si>
  <si>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</si>
  <si>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</si>
  <si>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</si>
  <si>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29,14</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</si>
  <si>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</si>
  <si>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</si>
  <si>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</si>
  <si>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</si>
  <si>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</si>
  <si>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</si>
  <si>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</si>
  <si>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</si>
  <si>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</si>
  <si>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</si>
  <si>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</si>
  <si>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</si>
  <si>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</si>
  <si>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</si>
  <si>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</si>
  <si>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</si>
  <si>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</si>
  <si>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</si>
  <si>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</si>
  <si>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</si>
  <si>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</si>
  <si>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</si>
  <si>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</si>
  <si>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</si>
  <si>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</si>
  <si>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</si>
  <si>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</si>
  <si>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</si>
  <si>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</si>
  <si>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</si>
  <si>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</si>
  <si>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</si>
  <si>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</si>
  <si>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</si>
  <si>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</si>
  <si>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</si>
  <si>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</si>
  <si>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</si>
  <si>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</si>
  <si>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</si>
  <si>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</si>
  <si>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</si>
  <si>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</si>
  <si>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</si>
  <si>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</si>
  <si>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</si>
  <si>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</si>
  <si>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</si>
  <si>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27,47</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</si>
  <si>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</si>
  <si>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</si>
  <si>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</si>
  <si>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</si>
  <si>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</si>
  <si>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</si>
  <si>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</si>
  <si>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</si>
  <si>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</si>
  <si>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</si>
  <si>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</si>
  <si>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</si>
  <si>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</si>
  <si>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</si>
  <si>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</si>
  <si>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</si>
  <si>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</si>
  <si>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</si>
  <si>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</si>
  <si>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</si>
  <si>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</si>
  <si>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</si>
  <si>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</si>
  <si>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</si>
  <si>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</si>
  <si>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</si>
  <si>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</si>
  <si>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</si>
  <si>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67,54</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</si>
  <si>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</si>
  <si>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</si>
  <si>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</si>
  <si>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</si>
  <si>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</si>
  <si>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</si>
  <si>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</si>
  <si>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</si>
  <si>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</si>
  <si>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</si>
  <si>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</si>
  <si>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</si>
  <si>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</si>
  <si>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</si>
  <si>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</si>
  <si>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</si>
  <si>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</si>
  <si>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</si>
  <si>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</si>
  <si>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</si>
  <si>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</si>
  <si>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</si>
  <si>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</si>
  <si>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</si>
  <si>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</si>
  <si>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</si>
  <si>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</si>
  <si>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</si>
  <si>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</si>
  <si>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</si>
  <si>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</si>
  <si>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</si>
  <si>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</si>
  <si>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</si>
  <si>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</si>
  <si>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</si>
  <si>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</si>
  <si>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</si>
  <si>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</si>
  <si>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</si>
  <si>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</si>
  <si>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 (HORISTA)</t>
  </si>
  <si>
    <t>SERRALHEIRO (MENSALISTA)</t>
  </si>
  <si>
    <t>SERVENTE DE OBRAS</t>
  </si>
  <si>
    <t>SERVENTE DE OBRAS (MENSALISTA)</t>
  </si>
  <si>
    <t>SERVICO DE BOMBEAMENTO DE CONCRETO COM CONSUMO MINIMO DE 40  M3</t>
  </si>
  <si>
    <t>SIFAO EM METAL CROMADO PARA PIA AMERICANA, 1.1/2 X 1.1/2 "</t>
  </si>
  <si>
    <t>175,26</t>
  </si>
  <si>
    <t>SIFAO EM METAL CROMADO PARA PIA AMERICANA, 1.1/2 X 2 "</t>
  </si>
  <si>
    <t>SIFAO EM METAL CROMADO PARA PIA OU LAVATORIO, 1 X 1.1/2 "</t>
  </si>
  <si>
    <t>139,45</t>
  </si>
  <si>
    <t>SIFAO EM METAL CROMADO PARA TANQUE, 1.1/4 X 1.1/2 "</t>
  </si>
  <si>
    <t>147,68</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</si>
  <si>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</si>
  <si>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</si>
  <si>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</si>
  <si>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</si>
  <si>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</si>
  <si>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</si>
  <si>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</si>
  <si>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</si>
  <si>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</si>
  <si>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</si>
  <si>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</si>
  <si>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</si>
  <si>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SOLDA EM BARRA DE ESTANHO-CHUMBO 50/50</t>
  </si>
  <si>
    <t>SOLDA EM VARETA FOSCOPER, D = *2,5* MM  X COMPRIMENTO 500 MM</t>
  </si>
  <si>
    <t>SOLDA ESTANHO/COBRE PARA CONEXOES DE COBRE, FIO 2,5 MM, CARRETEL 500 GR (SEM CHUMBO)</t>
  </si>
  <si>
    <t>SOLDADOR (MENSALISTA)</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</si>
  <si>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</si>
  <si>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</si>
  <si>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</si>
  <si>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</si>
  <si>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</si>
  <si>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</si>
  <si>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</si>
  <si>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</si>
  <si>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</si>
  <si>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</si>
  <si>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</si>
  <si>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</si>
  <si>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</si>
  <si>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</si>
  <si>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</si>
  <si>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</si>
  <si>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</si>
  <si>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</si>
  <si>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</si>
  <si>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</si>
  <si>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</si>
  <si>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</si>
  <si>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</si>
  <si>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</si>
  <si>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</si>
  <si>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</si>
  <si>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</si>
  <si>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</si>
  <si>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</si>
  <si>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</si>
  <si>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</si>
  <si>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</si>
  <si>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</si>
  <si>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</si>
  <si>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</si>
  <si>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</si>
  <si>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</si>
  <si>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</si>
  <si>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</si>
  <si>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</si>
  <si>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</si>
  <si>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</si>
  <si>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</si>
  <si>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</si>
  <si>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</si>
  <si>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</si>
  <si>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</si>
  <si>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</si>
  <si>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</si>
  <si>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</si>
  <si>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</si>
  <si>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</si>
  <si>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</si>
  <si>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</si>
  <si>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</si>
  <si>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</si>
  <si>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</si>
  <si>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</si>
  <si>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</si>
  <si>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</si>
  <si>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</si>
  <si>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</si>
  <si>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</si>
  <si>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</si>
  <si>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</si>
  <si>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</si>
  <si>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</si>
  <si>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</si>
  <si>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</si>
  <si>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</si>
  <si>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</si>
  <si>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</si>
  <si>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</si>
  <si>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</si>
  <si>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</si>
  <si>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</si>
  <si>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</si>
  <si>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</si>
  <si>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</si>
  <si>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</si>
  <si>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</si>
  <si>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</si>
  <si>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</si>
  <si>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</si>
  <si>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</si>
  <si>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</si>
  <si>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</si>
  <si>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</si>
  <si>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</si>
  <si>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</si>
  <si>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</si>
  <si>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</si>
  <si>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</si>
  <si>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</si>
  <si>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</si>
  <si>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</si>
  <si>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</si>
  <si>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</si>
  <si>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</si>
  <si>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</si>
  <si>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</si>
  <si>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</si>
  <si>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</si>
  <si>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</si>
  <si>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</si>
  <si>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</si>
  <si>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</si>
  <si>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</si>
  <si>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</si>
  <si>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</si>
  <si>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</si>
  <si>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</si>
  <si>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</si>
  <si>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</si>
  <si>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</si>
  <si>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</si>
  <si>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</si>
  <si>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</si>
  <si>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</si>
  <si>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</si>
  <si>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</si>
  <si>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</si>
  <si>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</si>
  <si>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</si>
  <si>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</si>
  <si>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</si>
  <si>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</si>
  <si>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</si>
  <si>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</si>
  <si>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</si>
  <si>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</si>
  <si>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</si>
  <si>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</si>
  <si>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</si>
  <si>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</si>
  <si>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</si>
  <si>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</si>
  <si>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</si>
  <si>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</si>
  <si>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</si>
  <si>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</si>
  <si>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</si>
  <si>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</si>
  <si>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</si>
  <si>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</si>
  <si>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</si>
  <si>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</si>
  <si>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</si>
  <si>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</si>
  <si>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</si>
  <si>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</si>
  <si>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</si>
  <si>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</si>
  <si>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</si>
  <si>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</si>
  <si>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</si>
  <si>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</si>
  <si>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</si>
  <si>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</si>
  <si>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</si>
  <si>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</si>
  <si>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</si>
  <si>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</si>
  <si>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</si>
  <si>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</si>
  <si>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</si>
  <si>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</si>
  <si>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</si>
  <si>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</si>
  <si>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</si>
  <si>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</si>
  <si>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</si>
  <si>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</si>
  <si>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</si>
  <si>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</si>
  <si>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</si>
  <si>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</si>
  <si>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</si>
  <si>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</si>
  <si>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</si>
  <si>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</si>
  <si>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</si>
  <si>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</si>
  <si>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</si>
  <si>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</si>
  <si>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</si>
  <si>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</si>
  <si>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</si>
  <si>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</si>
  <si>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</si>
  <si>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</si>
  <si>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</si>
  <si>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</si>
  <si>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</si>
  <si>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</si>
  <si>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</si>
  <si>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</si>
  <si>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</si>
  <si>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</si>
  <si>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</si>
  <si>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210,18</t>
  </si>
  <si>
    <t>TE DE SERVICO, PEAD PE 100, DE 125 X 32 MM, PARA ELETROFUSAO</t>
  </si>
  <si>
    <t>213,75</t>
  </si>
  <si>
    <t>TE DE SERVICO, PEAD PE 100, DE 125 X 63 MM, PARA ELETROFUSAO</t>
  </si>
  <si>
    <t>323,98</t>
  </si>
  <si>
    <t>TE DE SERVICO, PEAD PE 100, DE 200 X 20 MM, PARA ELETROFUSAO</t>
  </si>
  <si>
    <t>353,19</t>
  </si>
  <si>
    <t>TE DE SERVICO, PEAD PE 100, DE 200 X 32 MM, PARA ELETROFUSAO</t>
  </si>
  <si>
    <t>358,72</t>
  </si>
  <si>
    <t>TE DE SERVICO, PEAD PE 100, DE 200 X 63 MM, PARA ELETROFUSAO</t>
  </si>
  <si>
    <t>492,04</t>
  </si>
  <si>
    <t>TE DE SERVICO, PEAD PE 100, DE 63 X 20 MM, PARA ELETROFUSAO</t>
  </si>
  <si>
    <t>166,83</t>
  </si>
  <si>
    <t>TE DE SERVICO, PEAD PE 100, DE 63 X 32 MM, PARA ELETROFUSAO</t>
  </si>
  <si>
    <t>TE DE SERVICO, PEAD PE 100, DE 63 X 63 MM, PARA ELETROFUSAO</t>
  </si>
  <si>
    <t>200,93</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</si>
  <si>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</si>
  <si>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</si>
  <si>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</si>
  <si>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</si>
  <si>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</si>
  <si>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</si>
  <si>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</si>
  <si>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</si>
  <si>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</si>
  <si>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</si>
  <si>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</si>
  <si>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</si>
  <si>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</si>
  <si>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</si>
  <si>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</si>
  <si>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</si>
  <si>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</si>
  <si>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</si>
  <si>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</si>
  <si>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</si>
  <si>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</si>
  <si>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</si>
  <si>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</si>
  <si>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</si>
  <si>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</si>
  <si>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</si>
  <si>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</si>
  <si>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</si>
  <si>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</si>
  <si>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</si>
  <si>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</si>
  <si>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</si>
  <si>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</si>
  <si>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</si>
  <si>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</si>
  <si>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</si>
  <si>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</si>
  <si>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</si>
  <si>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</si>
  <si>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</si>
  <si>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</si>
  <si>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</si>
  <si>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</si>
  <si>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</si>
  <si>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</si>
  <si>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</si>
  <si>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</si>
  <si>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</si>
  <si>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</si>
  <si>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</si>
  <si>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</si>
  <si>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</si>
  <si>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</si>
  <si>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</si>
  <si>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</si>
  <si>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</si>
  <si>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</si>
  <si>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</si>
  <si>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</si>
  <si>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</si>
  <si>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</si>
  <si>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</si>
  <si>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</si>
  <si>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</si>
  <si>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</si>
  <si>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</si>
  <si>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</si>
  <si>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</si>
  <si>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</si>
  <si>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</si>
  <si>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</si>
  <si>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</si>
  <si>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</si>
  <si>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</si>
  <si>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</si>
  <si>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</si>
  <si>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</si>
  <si>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</si>
  <si>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</si>
  <si>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</si>
  <si>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</si>
  <si>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</si>
  <si>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</si>
  <si>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</si>
  <si>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</si>
  <si>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</si>
  <si>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</si>
  <si>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</si>
  <si>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</si>
  <si>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</si>
  <si>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</si>
  <si>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</si>
  <si>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</si>
  <si>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</si>
  <si>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</si>
  <si>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</si>
  <si>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</si>
  <si>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</si>
  <si>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</si>
  <si>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</si>
  <si>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</si>
  <si>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</si>
  <si>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</si>
  <si>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</si>
  <si>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</si>
  <si>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</si>
  <si>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</si>
  <si>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</si>
  <si>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</si>
  <si>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</si>
  <si>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 (MENSALISTA)</t>
  </si>
  <si>
    <t>TECNICO EM LABORATORIO E CAMPO DE CONSTRUCAO CIVIL (MENSALISTA)</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</si>
  <si>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</si>
  <si>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</si>
  <si>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</si>
  <si>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</si>
  <si>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</si>
  <si>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</si>
  <si>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</si>
  <si>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</si>
  <si>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</si>
  <si>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</si>
  <si>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</si>
  <si>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</si>
  <si>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</si>
  <si>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</si>
  <si>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</si>
  <si>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</si>
  <si>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</si>
  <si>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</si>
  <si>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</si>
  <si>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</si>
  <si>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</si>
  <si>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</si>
  <si>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</si>
  <si>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</si>
  <si>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</si>
  <si>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</si>
  <si>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</si>
  <si>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</si>
  <si>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</si>
  <si>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</si>
  <si>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</si>
  <si>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</si>
  <si>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</si>
  <si>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</si>
  <si>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</si>
  <si>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</si>
  <si>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</si>
  <si>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</si>
  <si>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</si>
  <si>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</si>
  <si>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</si>
  <si>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</si>
  <si>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</si>
  <si>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</si>
  <si>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</si>
  <si>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</si>
  <si>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</si>
  <si>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</si>
  <si>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</si>
  <si>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</si>
  <si>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</si>
  <si>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22,51</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</si>
  <si>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</si>
  <si>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</si>
  <si>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</si>
  <si>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</si>
  <si>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</si>
  <si>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</si>
  <si>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</si>
  <si>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</si>
  <si>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231,87</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</si>
  <si>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</si>
  <si>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</si>
  <si>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</si>
  <si>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</si>
  <si>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</si>
  <si>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</si>
  <si>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</si>
  <si>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</si>
  <si>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</si>
  <si>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</si>
  <si>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</si>
  <si>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</si>
  <si>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</si>
  <si>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</si>
  <si>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</si>
  <si>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</si>
  <si>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</si>
  <si>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</si>
  <si>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</si>
  <si>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</si>
  <si>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</si>
  <si>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</si>
  <si>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</si>
  <si>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</si>
  <si>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</si>
  <si>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</si>
  <si>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</si>
  <si>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</si>
  <si>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</si>
  <si>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</si>
  <si>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</si>
  <si>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</si>
  <si>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</si>
  <si>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</si>
  <si>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</si>
  <si>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</si>
  <si>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</si>
  <si>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</si>
  <si>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</si>
  <si>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</si>
  <si>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</si>
  <si>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</si>
  <si>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</si>
  <si>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</si>
  <si>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</si>
  <si>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</si>
  <si>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</si>
  <si>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</si>
  <si>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</si>
  <si>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</si>
  <si>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51,33</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</si>
  <si>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</si>
  <si>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</si>
  <si>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</si>
  <si>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</si>
  <si>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</si>
  <si>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</si>
  <si>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</si>
  <si>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</si>
  <si>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</si>
  <si>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</si>
  <si>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</si>
  <si>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</si>
  <si>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</si>
  <si>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</si>
  <si>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</si>
  <si>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</si>
  <si>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</si>
  <si>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</si>
  <si>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</si>
  <si>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</si>
  <si>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</si>
  <si>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</si>
  <si>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</si>
  <si>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</si>
  <si>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</si>
  <si>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</si>
  <si>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</si>
  <si>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</si>
  <si>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</si>
  <si>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</si>
  <si>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</si>
  <si>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</si>
  <si>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</si>
  <si>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</si>
  <si>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</si>
  <si>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</si>
  <si>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</si>
  <si>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</si>
  <si>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</si>
  <si>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</si>
  <si>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</si>
  <si>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</si>
  <si>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</si>
  <si>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</si>
  <si>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</si>
  <si>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</si>
  <si>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</si>
  <si>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</si>
  <si>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</si>
  <si>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</si>
  <si>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</si>
  <si>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</si>
  <si>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</si>
  <si>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</si>
  <si>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</si>
  <si>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</si>
  <si>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</si>
  <si>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</si>
  <si>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</si>
  <si>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</si>
  <si>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</si>
  <si>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</si>
  <si>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</si>
  <si>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 (MENSALISTA)</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</si>
  <si>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</si>
  <si>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</si>
  <si>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</si>
  <si>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</si>
  <si>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</si>
  <si>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</si>
  <si>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29,29</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</si>
  <si>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</si>
  <si>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</si>
  <si>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</si>
  <si>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</si>
  <si>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</si>
  <si>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PARA LAVATORIO, METALICA CROMADA, COM MISTURADOR MONOCOMANDO, BICA BAIXA (REF 2875)</t>
  </si>
  <si>
    <t>TORNEIRA DE MESA PARA LAVATORIO, METALICA CROMADA, COM SENSOR DE APROXIMACAO ELETRICO, BIVOLT</t>
  </si>
  <si>
    <t>TORNEIRA DE MESA/BANCADA, PARA LAVATORIO, FIXA, METALICA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</si>
  <si>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</si>
  <si>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</si>
  <si>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</si>
  <si>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METALICA CROMADA CANO CURTO, SEM BICO, SEM AREJADOR, DE PAREDE, PARA TANQUE E USO GERAL, 1/2 " OU 3/4 " (REF 1143)</t>
  </si>
  <si>
    <t>TORNEIRA METALICA CROMADA DE MESA PARA LAVATORIO, BICA ALTA, COM AREJADOR (REF 1195)</t>
  </si>
  <si>
    <t>TORNEIRA METALICA CROMADA DE MESA PARA LAVATORIO, COM SENSOR DE PRESENCA A PILHA, COM AREJADOR EMBUTIDO</t>
  </si>
  <si>
    <t>TORNEIRA METALICA CROMADA DE MESA, PARA LAVATORIO, TEMPORIZADA PRESSAO FECHAMENTO AUTOMATICO, BICA BAIXA</t>
  </si>
  <si>
    <t>TORNEIRA METALICA CROMADA DE PAREDE LONGA PARA LAVATORIO, COM AREJADOR, ACIONAMENTO ALAVANCA, 1/4 DE VOLTA (REF 1178)</t>
  </si>
  <si>
    <t>TORNEIRA METALICA CROMADA DE PAREDE, PARA COZINHA, BICA MOVEL, COM AREJADOR, 1/2 " OU 3/4 " (REF 1167 / 1168)</t>
  </si>
  <si>
    <t>TORNEIRA METALICA CROMADA PARA JARDIM / TANQUE, COM BICO PLASTICO, CANO LONGO, DE PAREDE, PADRAO POPULAR / USO GERAL , 1/2 " OU 3/4 " (REF 1153 / 1130)</t>
  </si>
  <si>
    <t>TORNEIRA METALICA CROMADA PARA TANQUE / JARDIM, SEM BICO , CANO LONGO, DE PAREDE, PADRAO POPULAR / USO GERAL, 1/2 " OU 3/4 " (REF 1126)</t>
  </si>
  <si>
    <t>TORNEIRA METALICA CROMADA, CANO CURTO, COM AREJADOR, SEM BICO PLASTICO, DE PAREDE, PARA USO GERAL, 1/2 " OU 3/4 " (REF 1152 / 1154)</t>
  </si>
  <si>
    <t>TORNEIRA METALICA CROMADA, DE MESA/BANCADA, PARA COZINHA, BICA MOVEL, COM AREJADOR, 1/2 " OU 3/4 " (REF 1167 / 1168)</t>
  </si>
  <si>
    <t>TORNEIRA METALICA CROMADA, RETA, DE PAREDE, PARA COZINHA, COM AREJADOR, PADRAO POPULAR, 1/2 " OU 3/4 " (REF 1159 / 1160)</t>
  </si>
  <si>
    <t>TORNEIRA METALICA CROMADA, RETA, DE PAREDE, PARA COZINHA, SEM BICO, SEM AREJADOR, PADRAO POPULAR, 1/2 " OU 3/4 " (REF 1158)</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</si>
  <si>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</si>
  <si>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</si>
  <si>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</si>
  <si>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</si>
  <si>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</si>
  <si>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</si>
  <si>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</si>
  <si>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</si>
  <si>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</si>
  <si>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</si>
  <si>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</si>
  <si>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</si>
  <si>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</si>
  <si>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</si>
  <si>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</si>
  <si>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</si>
  <si>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</si>
  <si>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</si>
  <si>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</si>
  <si>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</si>
  <si>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</si>
  <si>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</si>
  <si>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</si>
  <si>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</si>
  <si>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</si>
  <si>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</si>
  <si>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</si>
  <si>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</si>
  <si>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</si>
  <si>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</si>
  <si>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</si>
  <si>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</si>
  <si>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</si>
  <si>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</si>
  <si>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</si>
  <si>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</si>
  <si>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</si>
  <si>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</si>
  <si>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</si>
  <si>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</si>
  <si>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</si>
  <si>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</si>
  <si>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</si>
  <si>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</si>
  <si>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</si>
  <si>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</si>
  <si>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</si>
  <si>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</si>
  <si>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</si>
  <si>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</si>
  <si>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</si>
  <si>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</si>
  <si>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</si>
  <si>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</si>
  <si>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</si>
  <si>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</si>
  <si>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</si>
  <si>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</si>
  <si>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</si>
  <si>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</si>
  <si>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</si>
  <si>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</si>
  <si>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</si>
  <si>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</si>
  <si>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</si>
  <si>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</si>
  <si>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</si>
  <si>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</si>
  <si>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</si>
  <si>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</si>
  <si>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</si>
  <si>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</si>
  <si>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</si>
  <si>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</si>
  <si>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</si>
  <si>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</si>
  <si>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</si>
  <si>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</si>
  <si>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</si>
  <si>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</si>
  <si>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</si>
  <si>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</si>
  <si>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</si>
  <si>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</si>
  <si>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</si>
  <si>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</si>
  <si>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</si>
  <si>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</si>
  <si>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</si>
  <si>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</si>
  <si>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</si>
  <si>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</si>
  <si>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</si>
  <si>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</si>
  <si>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</si>
  <si>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</si>
  <si>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</si>
  <si>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</si>
  <si>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</si>
  <si>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</si>
  <si>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</si>
  <si>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</si>
  <si>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</si>
  <si>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</si>
  <si>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</si>
  <si>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</si>
  <si>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</si>
  <si>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</si>
  <si>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</si>
  <si>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</si>
  <si>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</si>
  <si>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</si>
  <si>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</si>
  <si>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</si>
  <si>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</si>
  <si>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</si>
  <si>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</si>
  <si>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</si>
  <si>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6,64</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</si>
  <si>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</si>
  <si>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</si>
  <si>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</si>
  <si>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</si>
  <si>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</si>
  <si>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</si>
  <si>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</si>
  <si>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</si>
  <si>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</si>
  <si>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</si>
  <si>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</si>
  <si>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</si>
  <si>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</si>
  <si>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</si>
  <si>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</si>
  <si>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</si>
  <si>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</si>
  <si>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</si>
  <si>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</si>
  <si>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</si>
  <si>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</si>
  <si>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</si>
  <si>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</si>
  <si>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</si>
  <si>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</si>
  <si>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</si>
  <si>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</si>
  <si>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</si>
  <si>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</si>
  <si>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</si>
  <si>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</si>
  <si>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</si>
  <si>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</si>
  <si>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</si>
  <si>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</si>
  <si>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</si>
  <si>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</si>
  <si>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</si>
  <si>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</si>
  <si>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</si>
  <si>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</si>
  <si>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</si>
  <si>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</si>
  <si>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</si>
  <si>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</si>
  <si>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</si>
  <si>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</si>
  <si>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</si>
  <si>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</si>
  <si>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</si>
  <si>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</si>
  <si>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</si>
  <si>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</si>
  <si>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</si>
  <si>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</si>
  <si>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</si>
  <si>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</si>
  <si>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</si>
  <si>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</si>
  <si>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</si>
  <si>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</si>
  <si>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</si>
  <si>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</si>
  <si>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</si>
  <si>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</si>
  <si>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</si>
  <si>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</si>
  <si>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</si>
  <si>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</si>
  <si>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</si>
  <si>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</si>
  <si>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</si>
  <si>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</si>
  <si>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</si>
  <si>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</si>
  <si>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</si>
  <si>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</si>
  <si>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</si>
  <si>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</si>
  <si>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</si>
  <si>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</si>
  <si>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</si>
  <si>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</si>
  <si>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</si>
  <si>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</si>
  <si>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</si>
  <si>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</si>
  <si>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</si>
  <si>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</si>
  <si>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</si>
  <si>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</si>
  <si>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</si>
  <si>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</si>
  <si>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</si>
  <si>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</si>
  <si>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</si>
  <si>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</si>
  <si>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</si>
  <si>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</si>
  <si>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</si>
  <si>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</si>
  <si>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</si>
  <si>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</si>
  <si>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</si>
  <si>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</si>
  <si>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</si>
  <si>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</si>
  <si>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</si>
  <si>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</si>
  <si>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</si>
  <si>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</si>
  <si>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</si>
  <si>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</si>
  <si>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</si>
  <si>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</si>
  <si>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</si>
  <si>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</si>
  <si>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</si>
  <si>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</si>
  <si>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</si>
  <si>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</si>
  <si>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</si>
  <si>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</si>
  <si>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</si>
  <si>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</si>
  <si>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 NBR 15561)</t>
  </si>
  <si>
    <t>5.611,02</t>
  </si>
  <si>
    <t>TUBO DE POLIETILENO DE ALTA DENSIDADE, PEAD, PE-80, DE = 110 MM X 10,0 MM PAREDE, ( SDR 11 - PN 12,5 ) PARA REDE DE AGUA OU ESGOTO ( NBR 15561)</t>
  </si>
  <si>
    <t>137,52</t>
  </si>
  <si>
    <t>TUBO DE POLIETILENO DE ALTA DENSIDADE, PEAD, PE-80, DE = 1200 MM X 37,2 MM PAREDE ( SDR 32,25 - PN 04 ) PARA REDE DE AGUA OU ESGOTO ( NBR 15561)</t>
  </si>
  <si>
    <t>4.130,89</t>
  </si>
  <si>
    <t>TUBO DE POLIETILENO DE ALTA DENSIDADE, PEAD, PE-80, DE = 1400 MM X 42,9 MM PAREDE, (SDR 32,25 - PN 04 ) PARA REDE DE AGUA OU ESGOTO ( NBR 15561)</t>
  </si>
  <si>
    <t>2.008,27</t>
  </si>
  <si>
    <t>TUBO DE POLIETILENO DE ALTA DENSIDADE, PEAD, PE-80, DE = 160 MM X 14,6 MM PAREDE, (SDR 11 - PN 12,5 ) PARA REDE DE AGUA OU ESGOTO ( NBR 15561)</t>
  </si>
  <si>
    <t>295,18</t>
  </si>
  <si>
    <t>TUBO DE POLIETILENO DE ALTA DENSIDADE, PEAD, PE-80, DE = 1600 MM X 49,0 MM PAREDE, ( SDR 32,25 - PN 04 ) PARA REDE DE AGUA OU ESGOTO ( NBR 15561)</t>
  </si>
  <si>
    <t>1.318,31</t>
  </si>
  <si>
    <t>TUBO DE POLIETILENO DE ALTA DENSIDADE, PEAD, PE-80, DE = 900 MM X 34,7 MM PAREDE, ( SDR 26 - PN 05 ) PARA REDE DE AGUA OU ESGOTO ( NBR 15561)</t>
  </si>
  <si>
    <t>5.089,16</t>
  </si>
  <si>
    <t>TUBO DE POLIETILENO DE ALTA DENSIDADE, PEAD, PE-80, DE= 200 MM X 18,2 MM PAREDE, ( SDR 11 - PN 12,5 ) PARA REDE DE AGUA OU ESGOTO ( NBR 15561)</t>
  </si>
  <si>
    <t>460,15</t>
  </si>
  <si>
    <t>TUBO DE POLIETILENO DE ALTA DENSIDADE, PEAD, PE-80, DE= 315 MM X 28,7 MM PAREDE, ( SDR 11 - PN 12,5 ) PARA REDE DE AGUA OU ESGOTO ( NBR 15561)</t>
  </si>
  <si>
    <t>1.127,50</t>
  </si>
  <si>
    <t>TUBO DE POLIETILENO DE ALTA DENSIDADE, PEAD, PE-80, DE= 400 MM X 36,4 MM PAREDE, ( SDR 11 - PN 12,5 ) PARA REDE DE AGUA OU ESGOTO ( NBR 15561)</t>
  </si>
  <si>
    <t>1.816,00</t>
  </si>
  <si>
    <t>TUBO DE POLIETILENO DE ALTA DENSIDADE, PEAD, PE-80, DE= 50 MM X 4,6 MM PAREDE, (SDR 11 - PN 12,5) PARA REDE DE AGUA OU ESGOTO ( NBR 15561)</t>
  </si>
  <si>
    <t>TUBO DE POLIETILENO DE ALTA DENSIDADE, PEAD, PE-80, DE= 500 MM X 45,5 MM PAREDE, ( SDR 11 - PN 12,5 ) PARA REDE DE AGUA OU ESGOTO ( NBR 15561)</t>
  </si>
  <si>
    <t>3.188,22</t>
  </si>
  <si>
    <t>TUBO DE POLIETILENO DE ALTA DENSIDADE, PEAD, PE-80, DE= 630 MM X 57,3 MM PAREDE (SDR 11 - PN 12,5 ) PARA REDE DE AGUA OU ESGOTO ( NBR 15561)</t>
  </si>
  <si>
    <t>4.741,78</t>
  </si>
  <si>
    <t>TUBO DE POLIETILENO DE ALTA DENSIDADE, PEAD, PE-80, DE= 730 MM X 34,1 MM PAREDE, ( SDR 21 - PN 06 ) PARA REDE DE AGUA OU ESGOTO ( NBR 15561)</t>
  </si>
  <si>
    <t>2.377,88</t>
  </si>
  <si>
    <t>TUBO DE POLIETILENO DE ALTA DENSIDADE, PEAD, PE-80, DE= 75 MM X 6,9 MM PAREDE, ( SRD 11 - PN 12,5 ) PARA REDE DE AGUA OU ESGOTO ( NBR 15561)</t>
  </si>
  <si>
    <t>65,52</t>
  </si>
  <si>
    <t>TUBO DE POLIETILENO DE ALTA DENSIDADE, PEAD, PE-80, DE= 800 MM X 30,8 MM PAREDE, ( SDR 26 - PN 05 ) PARA REDE DE AGUA OU ESGOTO ( NBR 15561)</t>
  </si>
  <si>
    <t>3.102,34</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</si>
  <si>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</si>
  <si>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</si>
  <si>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</si>
  <si>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</si>
  <si>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</si>
  <si>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</si>
  <si>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</si>
  <si>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</si>
  <si>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</si>
  <si>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</si>
  <si>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</si>
  <si>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</si>
  <si>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</si>
  <si>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</si>
  <si>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</si>
  <si>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</si>
  <si>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</si>
  <si>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</si>
  <si>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</si>
  <si>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</si>
  <si>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</si>
  <si>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</si>
  <si>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</si>
  <si>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</si>
  <si>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</si>
  <si>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</si>
  <si>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</si>
  <si>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</si>
  <si>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</si>
  <si>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</si>
  <si>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</si>
  <si>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</si>
  <si>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</si>
  <si>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</si>
  <si>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</si>
  <si>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</si>
  <si>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</si>
  <si>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</si>
  <si>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</si>
  <si>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</si>
  <si>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</si>
  <si>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</si>
  <si>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15,16</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</si>
  <si>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</si>
  <si>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</si>
  <si>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</si>
  <si>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</si>
  <si>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</si>
  <si>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</si>
  <si>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</si>
  <si>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</si>
  <si>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</si>
  <si>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</si>
  <si>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</si>
  <si>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</si>
  <si>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</si>
  <si>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</si>
  <si>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</si>
  <si>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</si>
  <si>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</si>
  <si>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</si>
  <si>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</si>
  <si>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</si>
  <si>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</si>
  <si>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</si>
  <si>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</si>
  <si>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</si>
  <si>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</si>
  <si>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</si>
  <si>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</si>
  <si>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</si>
  <si>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</si>
  <si>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</si>
  <si>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</si>
  <si>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</si>
  <si>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</si>
  <si>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</si>
  <si>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</si>
  <si>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</si>
  <si>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</si>
  <si>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</si>
  <si>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</si>
  <si>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</si>
  <si>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</si>
  <si>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</si>
  <si>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</si>
  <si>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</si>
  <si>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</si>
  <si>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</si>
  <si>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</si>
  <si>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</si>
  <si>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</si>
  <si>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</si>
  <si>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</si>
  <si>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</si>
  <si>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</si>
  <si>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</si>
  <si>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</si>
  <si>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</si>
  <si>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</si>
  <si>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</si>
  <si>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</si>
  <si>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</si>
  <si>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</si>
  <si>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</si>
  <si>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</si>
  <si>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</si>
  <si>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</si>
  <si>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</si>
  <si>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</si>
  <si>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</si>
  <si>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</si>
  <si>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</si>
  <si>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</si>
  <si>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</si>
  <si>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</si>
  <si>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</si>
  <si>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</si>
  <si>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</si>
  <si>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</si>
  <si>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</si>
  <si>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</si>
  <si>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</si>
  <si>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</si>
  <si>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</si>
  <si>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</si>
  <si>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</si>
  <si>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</si>
  <si>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</si>
  <si>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</si>
  <si>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</si>
  <si>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</si>
  <si>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</si>
  <si>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</si>
  <si>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</si>
  <si>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</si>
  <si>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</si>
  <si>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</si>
  <si>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</si>
  <si>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</si>
  <si>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</si>
  <si>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</si>
  <si>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</si>
  <si>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</si>
  <si>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</si>
  <si>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</si>
  <si>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</si>
  <si>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</si>
  <si>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</si>
  <si>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</si>
  <si>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</si>
  <si>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</si>
  <si>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</si>
  <si>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</si>
  <si>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</si>
  <si>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</si>
  <si>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</si>
  <si>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</si>
  <si>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</si>
  <si>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</si>
  <si>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</si>
  <si>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</si>
  <si>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</si>
  <si>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</si>
  <si>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</si>
  <si>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</si>
  <si>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</si>
  <si>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</si>
  <si>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</si>
  <si>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</si>
  <si>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</si>
  <si>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</si>
  <si>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</si>
  <si>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</si>
  <si>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</si>
  <si>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</si>
  <si>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</si>
  <si>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</si>
  <si>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</si>
  <si>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</si>
  <si>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</si>
  <si>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</si>
  <si>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</si>
  <si>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</si>
  <si>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43,87</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</si>
  <si>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</si>
  <si>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</si>
  <si>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</si>
  <si>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</si>
  <si>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</si>
  <si>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</si>
  <si>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</si>
  <si>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</si>
  <si>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</si>
  <si>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</si>
  <si>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</si>
  <si>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</si>
  <si>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</si>
  <si>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</si>
  <si>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</si>
  <si>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</si>
  <si>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</si>
  <si>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</si>
  <si>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</si>
  <si>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</si>
  <si>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</si>
  <si>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</si>
  <si>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</si>
  <si>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</si>
  <si>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</si>
  <si>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</si>
  <si>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</si>
  <si>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</si>
  <si>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</si>
  <si>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</si>
  <si>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</si>
  <si>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</si>
  <si>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</si>
  <si>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34,86</t>
  </si>
  <si>
    <t>VALVULA EM METAL CROMADO PARA PIA AMERICANA 3.1/2 X 1.1/2 "</t>
  </si>
  <si>
    <t>47,62</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</si>
  <si>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</si>
  <si>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</si>
  <si>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</si>
  <si>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</si>
  <si>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</si>
  <si>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</si>
  <si>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</si>
  <si>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</si>
  <si>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</si>
  <si>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</si>
  <si>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</si>
  <si>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</si>
  <si>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</si>
  <si>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</si>
  <si>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</si>
  <si>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</si>
  <si>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</si>
  <si>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</si>
  <si>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</si>
  <si>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</si>
  <si>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A BASE RESINA ALQUIDICA COM POLIURETANO PARA MADEIRA, COM FILTRO SOLAR, BRILHANTE, USO INTERNO E EXTERNO</t>
  </si>
  <si>
    <t>VERNIZ MARITIMO PREMIUM PARA MADEIRA, COM FILTRO SOLAR, BRILHANTE, USO INTERNO E EXTERNO</t>
  </si>
  <si>
    <t>VERNIZ TIPO COPAL PARA MADEIRA, BRILHANTE, USO INTERNO</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</si>
  <si>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</si>
  <si>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</si>
  <si>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</si>
  <si>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</si>
  <si>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</si>
  <si>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</si>
  <si>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</si>
  <si>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</si>
  <si>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</si>
  <si>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</si>
  <si>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</si>
  <si>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</si>
  <si>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</si>
  <si>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 (HORISTA)</t>
  </si>
  <si>
    <t>10,77</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</si>
  <si>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</si>
  <si>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</si>
  <si>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</si>
  <si>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</si>
  <si>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</si>
  <si>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</si>
  <si>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</si>
  <si>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</si>
  <si>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</si>
  <si>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</si>
  <si>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</si>
  <si>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</si>
  <si>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</si>
  <si>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</si>
  <si>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</si>
  <si>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</si>
  <si>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</si>
  <si>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</si>
  <si>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</si>
  <si>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</si>
  <si>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</si>
  <si>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</si>
  <si>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</si>
  <si>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</si>
  <si>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</si>
  <si>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</si>
  <si>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</si>
  <si>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</si>
  <si>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</si>
  <si>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</si>
  <si>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</si>
  <si>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</si>
  <si>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</si>
  <si>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</si>
  <si>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</si>
  <si>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</si>
  <si>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</si>
  <si>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</si>
  <si>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</si>
  <si>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</si>
  <si>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TAPUME COM COMPENSADO DE MADEIRA. AF_05/2018</t>
  </si>
  <si>
    <t>CONCRETO MAGRO PARA LASTRO, TRAÇO 1:4,5:4,5 (EM MASSA SECA DE CIMENTO/ AREIA MÉDIA/ BRITA 1) - PREPARO MANUAL. AF_05/2021</t>
  </si>
  <si>
    <t>MONTAGEM E DESMONTAGEM DE FÔRMA DE LAJE NERVURADA COM CUBETA E ASSOALHO, PÉ-DIREITO DUPLO, EM CHAPA DE MADEIRA COMPENSADA RESINADA, 10 UTILIZAÇÕES. AF_09/2020</t>
  </si>
  <si>
    <t>01286/ORSE</t>
  </si>
  <si>
    <t>Laje pré-fabricada treliçada para piso ou cobertura, h=12cm, el. enchimento em bloco EPS, h=8cm</t>
  </si>
  <si>
    <t>07393/ORSE</t>
  </si>
  <si>
    <t>LAJE PRÉ-FABRICADA TRELIÇADA PARA PISO, INTEREIXO 38CM, H=12CM, EL. ENCHIMENTO EM EPS H=8CM, INCLUSIVE ESCORAMENTO EM MADEIRA E CAPEAMENTO 4CM.</t>
  </si>
  <si>
    <t>01569/ORSE</t>
  </si>
  <si>
    <t>Madeira mista serrada (barrote) 6 x 6cm - 0,0036 m3/m (angelim, louro)</t>
  </si>
  <si>
    <t>Madeira mista serrada (sarrafo) 2,2 x 5,5cm - 0,00121 m³/m</t>
  </si>
  <si>
    <t>06995/ORSE</t>
  </si>
  <si>
    <t>00140/ORSE</t>
  </si>
  <si>
    <t>Aço CA - 50 Ø 6,3 a 12,5mm, inclusive corte, dobragem, montagem e colocacao de ferragens nas formas, para superestruturas e fundações - R1</t>
  </si>
  <si>
    <t>DMAN021</t>
  </si>
  <si>
    <t>I0471</t>
  </si>
  <si>
    <t>CANTONEIRA METÁLICA DE 4" X 4"</t>
  </si>
  <si>
    <t>CANTONEIRA DE AÇO 6" x 6" x 1/2" (29,2KG/M) C/CHAPA DE REFORÇO A CADA 50CM</t>
  </si>
  <si>
    <t>CANTONEIRA DE AÇO 6" x 6" x 1/2" (29,2KG/M)</t>
  </si>
  <si>
    <t>CANTONEIRA DE AÇO 4" x 4" x 1/2" (19,03KG/M) C/CHAPA DE REFORÇO A CADA 30CM</t>
  </si>
  <si>
    <t>DMAN022</t>
  </si>
  <si>
    <t>CHAPA POLICARBONATO ALVEOLAR CRISTAL ESP.= 6mm</t>
  </si>
  <si>
    <t>I0544</t>
  </si>
  <si>
    <t>I1627</t>
  </si>
  <si>
    <t>CHAPA POLICARBONATO 6MM,ALVEOLAR CRISTAL</t>
  </si>
  <si>
    <t>PERFIL ESTRUTURAL 35X35X07X1.5MM</t>
  </si>
  <si>
    <t>C0769</t>
  </si>
  <si>
    <t>C1921</t>
  </si>
  <si>
    <t>PISO DE BORRACHA (LENÇOL) ANTIDERRAPANTE TIPO GRÃO DE ARROZ, ESP.= 3mm</t>
  </si>
  <si>
    <t>I1660</t>
  </si>
  <si>
    <t>PISO DE BORRACHA (LENCOL) ANTIDERRAPANTE TIPO GRAO DE ARROZ</t>
  </si>
  <si>
    <t>I0814</t>
  </si>
  <si>
    <t>COLA ESPECIAL 'PVA'</t>
  </si>
  <si>
    <t>DMAN023</t>
  </si>
  <si>
    <t>RETIRADA DE PISO EM CHAPA XADREZ</t>
  </si>
  <si>
    <t>C2185</t>
  </si>
  <si>
    <t>REGULARIZAÇÃO PARA DEGRAUS C/ ARGAMASSA DE CIMENTO E AREIA S/ PENEIRAR, TRAÇO 1:5 - ESP= 1cm</t>
  </si>
  <si>
    <t>GRANITO POLIDO E=2cm, PRETO, ARGAMASSA CIMENTO E AREIA 1:4, C/REJUNTAMENTO</t>
  </si>
  <si>
    <t>ARGAMASSA TRAÇO 1:4 (EM VOLUME DE CIMENTO E AREIA MÉDIA ÚMIDA)</t>
  </si>
  <si>
    <t>BANCADA EM GRANITO VERDE UBATUBA, E = 2CM</t>
  </si>
  <si>
    <t>11150/ORSE</t>
  </si>
  <si>
    <t>03116/ORSE</t>
  </si>
  <si>
    <t>Cantoneira alumínio anodizado natural, 1" x 1/8" - vara com 6m - 0,408 kg/m</t>
  </si>
  <si>
    <t>11608/ORSE</t>
  </si>
  <si>
    <t>Bancada em granito verde ubatuba, e=2cm, inclusive filete 3cm</t>
  </si>
  <si>
    <t>DIVISÓRIA EM GRANITO VERDE UBATUBA, POLIDO DOS DOIS LADOS, ACABAMENTO BOLEADO, E= 2CM, ASSENTADO COM ARGAMASSA TRACO 1:4, ARREMATE EM CIMENTO BRANCO, EXCLUSIVE FERRAGENS</t>
  </si>
  <si>
    <t>11365/ORSE</t>
  </si>
  <si>
    <t>12225/ORSE</t>
  </si>
  <si>
    <t>Divisória em granito verde ubatuba, polido dos dois lados, acabamento boleado, e= 2cm</t>
  </si>
  <si>
    <t>SUPORTE MÃO FRANCESA EM ACO, ABAS IGUAIS 40 CM, CAPACIDADE MINIMA 70 KG, BRANCO - FORNECIMENTO E INSTALAÇÃO. AF_01/2020</t>
  </si>
  <si>
    <t>PERFIL METÁLICO "I" DE 6" (ALMA 152,40mm MESA 84,63mm) 18,60 KG/M</t>
  </si>
  <si>
    <t>DMAN024</t>
  </si>
  <si>
    <t>SOLDA DE TOPO EM CHAPA/PERFIL/TUBO DE AÇO CHANFRADO, ESPESSURA=3/8''. AF_06/2018</t>
  </si>
  <si>
    <t>SOLDA DE TOPO EM CHAPA/PERFIL/TUBO DE AÇO CHANFRADO, ESPESSURA=1/2''. AF_06/2018</t>
  </si>
  <si>
    <t>C1049</t>
  </si>
  <si>
    <t>DEMOLIÇÃO DE CONCRETO SIMPLES</t>
  </si>
  <si>
    <t>02450/ORSE</t>
  </si>
  <si>
    <t>01997/ORSE</t>
  </si>
  <si>
    <t>SABÃO EM PÓ</t>
  </si>
  <si>
    <t>VU S/ BDI</t>
  </si>
  <si>
    <t>VU C/ BDI</t>
  </si>
  <si>
    <t>TEXTURA ACRÍLICA, APLICAÇÃO MANUAL EM TETO, UMA DEMÃO. AF_09/2016</t>
  </si>
  <si>
    <t>1.264,72</t>
  </si>
  <si>
    <t>2,96</t>
  </si>
  <si>
    <t>ACETILENO (RECARGA DE GAS ACETILENO PARA CILINDRO DE CONJUNTO OXICORTE GRANDE) NAO INCLUI TROCA/MANUTENCAO DO CILINDRO</t>
  </si>
  <si>
    <t>10,79</t>
  </si>
  <si>
    <t>10,83</t>
  </si>
  <si>
    <t>11,37</t>
  </si>
  <si>
    <t>13,48</t>
  </si>
  <si>
    <t>4,18</t>
  </si>
  <si>
    <t>5,85</t>
  </si>
  <si>
    <t>AJUDANTE DE PINTOR (HORISTA)</t>
  </si>
  <si>
    <t>3,61</t>
  </si>
  <si>
    <t>10,60</t>
  </si>
  <si>
    <t>19,20</t>
  </si>
  <si>
    <t>3,46</t>
  </si>
  <si>
    <t>24,40</t>
  </si>
  <si>
    <t>1,13</t>
  </si>
  <si>
    <t>AUXILIAR DE ENCANADOR OU BOMBEIRO HIDRAULICO (HORISTA)</t>
  </si>
  <si>
    <t>0,95</t>
  </si>
  <si>
    <t>0,82</t>
  </si>
  <si>
    <t>3,65</t>
  </si>
  <si>
    <t>4,08</t>
  </si>
  <si>
    <t>4,75</t>
  </si>
  <si>
    <t>2,19</t>
  </si>
  <si>
    <t>2,37</t>
  </si>
  <si>
    <t>20,76</t>
  </si>
  <si>
    <t>4,14</t>
  </si>
  <si>
    <t>46,47</t>
  </si>
  <si>
    <t>25,81</t>
  </si>
  <si>
    <t>27,63</t>
  </si>
  <si>
    <t>18,82</t>
  </si>
  <si>
    <t>20,68</t>
  </si>
  <si>
    <t>6,56</t>
  </si>
  <si>
    <t>2,02</t>
  </si>
  <si>
    <t>11,17</t>
  </si>
  <si>
    <t>3,31</t>
  </si>
  <si>
    <t>23,52</t>
  </si>
  <si>
    <t>32,79</t>
  </si>
  <si>
    <t>9,01</t>
  </si>
  <si>
    <t>1,71</t>
  </si>
  <si>
    <t>3,85</t>
  </si>
  <si>
    <t>4,13</t>
  </si>
  <si>
    <t>4,89</t>
  </si>
  <si>
    <t>CARPINTEIRO AUXILIAR (HORISTA)</t>
  </si>
  <si>
    <t>CARPINTEIRO DE ESQUADRIAS (HORISTA)</t>
  </si>
  <si>
    <t>13,49</t>
  </si>
  <si>
    <t>CARPINTEIRO DE FORMAS (HORISTA)</t>
  </si>
  <si>
    <t>9,94</t>
  </si>
  <si>
    <t>17,61</t>
  </si>
  <si>
    <t>0,61</t>
  </si>
  <si>
    <t>27,45</t>
  </si>
  <si>
    <t>19,12</t>
  </si>
  <si>
    <t>15,42</t>
  </si>
  <si>
    <t>25,03</t>
  </si>
  <si>
    <t>12,84</t>
  </si>
  <si>
    <t>12,43</t>
  </si>
  <si>
    <t>11,74</t>
  </si>
  <si>
    <t>12,25</t>
  </si>
  <si>
    <t>19,52</t>
  </si>
  <si>
    <t>22,44</t>
  </si>
  <si>
    <t>43,70</t>
  </si>
  <si>
    <t>16,98</t>
  </si>
  <si>
    <t>128,45</t>
  </si>
  <si>
    <t>156,98</t>
  </si>
  <si>
    <t>10,54</t>
  </si>
  <si>
    <t>10,49</t>
  </si>
  <si>
    <t>9,73</t>
  </si>
  <si>
    <t>2,86</t>
  </si>
  <si>
    <t>2,87</t>
  </si>
  <si>
    <t>7,71</t>
  </si>
  <si>
    <t>5,04</t>
  </si>
  <si>
    <t>7,47</t>
  </si>
  <si>
    <t>5,56</t>
  </si>
  <si>
    <t>10,23</t>
  </si>
  <si>
    <t>2,48</t>
  </si>
  <si>
    <t>2,78</t>
  </si>
  <si>
    <t>3,53</t>
  </si>
  <si>
    <t>ENCANADOR OU BOMBEIRO HIDRAULICO (HORISTA)</t>
  </si>
  <si>
    <t xml:space="preserve">KWH   </t>
  </si>
  <si>
    <t>4,91</t>
  </si>
  <si>
    <t>62,25</t>
  </si>
  <si>
    <t>9,68</t>
  </si>
  <si>
    <t>2,29</t>
  </si>
  <si>
    <t>10,71</t>
  </si>
  <si>
    <t>7,05</t>
  </si>
  <si>
    <t>20,52</t>
  </si>
  <si>
    <t>5,08</t>
  </si>
  <si>
    <t>22,31</t>
  </si>
  <si>
    <t>229,00</t>
  </si>
  <si>
    <t>498,80</t>
  </si>
  <si>
    <t>23,40</t>
  </si>
  <si>
    <t>137,12</t>
  </si>
  <si>
    <t>159,96</t>
  </si>
  <si>
    <t>2,52</t>
  </si>
  <si>
    <t>8,42</t>
  </si>
  <si>
    <t>50,40</t>
  </si>
  <si>
    <t>133,71</t>
  </si>
  <si>
    <t>155,37</t>
  </si>
  <si>
    <t>8,51</t>
  </si>
  <si>
    <t>17,23</t>
  </si>
  <si>
    <t>8,74</t>
  </si>
  <si>
    <t>16,69</t>
  </si>
  <si>
    <t>4,48</t>
  </si>
  <si>
    <t>LOCACAO DE CONTAINER 2,30 X 4,30 M, ALT. 2,50 M, P/ SANITARIO, C/ 5 BACIAS, 1 LAVATORIO E 4 MICTORIOS (NAO INCLUI MOBILIZACAO/DESMOBILIZACAO)</t>
  </si>
  <si>
    <t>LOCACAO DE CONTAINER 2,30 X 4,30 M, ALT. 2,50 M, PARA SANITARIO, COM 3 BACIAS, 4 CHUVEIROS, 1 LAVATORIO E 1 MICTORIO (NAO INCLUI MOBILIZACAO/DESMOBILIZACAO)</t>
  </si>
  <si>
    <t>LOCACAO DE CONTAINER 2,30 X 6,00 M, ALT. 2,50 M, COM 1 SANITARIO, PARA ESCRITORIO, COMPLETO, SEM DIVISORIAS INTERNAS (NAO INCLUI MOBILIZACAO/DESMOBILIZACAO)</t>
  </si>
  <si>
    <t>LOCACAO DE CONTAINER 2,30 X 6,00 M, ALT. 2,50 M, PARA ESCRITORIO, SEM DIVISORIAS INTERNAS E SEM SANITARIO (NAO INCLUI MOBILIZACAO/DESMOBILIZACAO)</t>
  </si>
  <si>
    <t>LOCACAO DE CONTAINER 2,30 X 6,00 M, ALT. 2,50 M, PARA SANITARIO, COM 4 BACIAS, 8 CHUVEIROS,1 LAVATORIO E 1 MICTORIO (NAO INCLUI MOBILIZACAO/DESMOBILIZACAO)</t>
  </si>
  <si>
    <t>3,16</t>
  </si>
  <si>
    <t>2,05</t>
  </si>
  <si>
    <t>51,73</t>
  </si>
  <si>
    <t>4,51</t>
  </si>
  <si>
    <t>9,26</t>
  </si>
  <si>
    <t>12,73</t>
  </si>
  <si>
    <t>110,88</t>
  </si>
  <si>
    <t>124,61</t>
  </si>
  <si>
    <t>29,46</t>
  </si>
  <si>
    <t>10,80</t>
  </si>
  <si>
    <t>18,66</t>
  </si>
  <si>
    <t>26,13</t>
  </si>
  <si>
    <t>5,86</t>
  </si>
  <si>
    <t>130,40</t>
  </si>
  <si>
    <t>212,70</t>
  </si>
  <si>
    <t>12,67</t>
  </si>
  <si>
    <t>5,78</t>
  </si>
  <si>
    <t>30,96</t>
  </si>
  <si>
    <t>70.491,09</t>
  </si>
  <si>
    <t>29.509,43</t>
  </si>
  <si>
    <t>292.883,95</t>
  </si>
  <si>
    <t>MARCENEIRO (HORISTA)</t>
  </si>
  <si>
    <t>10.084,05</t>
  </si>
  <si>
    <t>3,05</t>
  </si>
  <si>
    <t>28,90</t>
  </si>
  <si>
    <t>13,96</t>
  </si>
  <si>
    <t>11,09</t>
  </si>
  <si>
    <t>PINTOR (HORISTA)</t>
  </si>
  <si>
    <t>PINTOR DE LETREIROS (HORISTA)</t>
  </si>
  <si>
    <t>PINTOR PARA TINTA EPOXI (HORISTA)</t>
  </si>
  <si>
    <t>3,72</t>
  </si>
  <si>
    <t>17,09</t>
  </si>
  <si>
    <t>26,60</t>
  </si>
  <si>
    <t>42,00</t>
  </si>
  <si>
    <t>12,00</t>
  </si>
  <si>
    <t>8,45</t>
  </si>
  <si>
    <t>TAMPAO FOFO ARTICULADO, CLASSE B125 CARGA MAX 12,5 T, REDONDO, TAMPA 600 MM (COM INSCRICAO EM RELEVO DO TIPO DE REDE)</t>
  </si>
  <si>
    <t>TAMPAO FOFO ARTICULADO, CLASSE D400 CARGA MAX 40 T, REDONDO, TAMPA 600 MM (COM INSCRICAO EM RELEVO DO TIPO DE REDE)</t>
  </si>
  <si>
    <t>TAMPAO FOFO SIMPLES COM BASE, CLASSE A15 CARGA MAX 1,5 T, 300 X 300 MM (COM INSCRICAO EM RELEVO DO TIPO DE REDE)</t>
  </si>
  <si>
    <t>TAMPAO FOFO SIMPLES COM BASE, CLASSE A15 CARGA MAX 1,5 T, 400 X 400 MM (COM INSCRICAO EM RELEVO DO TIPO DE REDE)</t>
  </si>
  <si>
    <t>TAMPAO FOFO SIMPLES COM BASE, CLASSE A15 CARGA MAX 1,5 T, 400 X 600 MM (COM INSCRICAO EM RELEVO DO TIPO DE REDE)</t>
  </si>
  <si>
    <t>TAMPAO FOFO SIMPLES COM BASE, CLASSE B125 CARGA MAX 12,5 T, REDONDO, TAMPA 500 MM (COM INSCRICAO EM RELEVO DO TIPO DE REDE)</t>
  </si>
  <si>
    <t>TAMPAO FOFO SIMPLES COM BASE, CLASSE B125 CARGA MAX 12,5 T, REDONDO, TAMPA 600 MM (COM INSCRICAO EM RELEVO DO TIPO DE REDE)</t>
  </si>
  <si>
    <t>TAMPAO FOFO SIMPLES COM BASE, CLASSE D400 CARGA MAX 40 T, REDONDO, TAMPA 600 MM, REDE PLUVIAL/ESGOTO (COM INSCRICAO EM RELEVO DO TIPO DE REDE)</t>
  </si>
  <si>
    <t>TAMPAO FOFO SIMPLES COM BASE, CLASSE D400 CARGA MAX 40 T, REDONDO, TAMPA 900 MM (COM INSCRICAO EM RELEVO DO TIPO DE REDE)</t>
  </si>
  <si>
    <t>TAMPAO FOFO SIMPLES, CLASSE A15 CARGA MAX 1,5 T, 550 X 1100 MM (COM INSCRICAO EM RELEVO DO TIPO DE REDE)</t>
  </si>
  <si>
    <t>TAQUEADOR OU TAQUEIRO (HORISTA)</t>
  </si>
  <si>
    <t>38,25</t>
  </si>
  <si>
    <t>150,31</t>
  </si>
  <si>
    <t>182,89</t>
  </si>
  <si>
    <t>8,52</t>
  </si>
  <si>
    <t>60,00</t>
  </si>
  <si>
    <t>9,59</t>
  </si>
  <si>
    <t>24,69</t>
  </si>
  <si>
    <t>37,40</t>
  </si>
  <si>
    <t>23,16</t>
  </si>
  <si>
    <t>86,82</t>
  </si>
  <si>
    <t>14,72</t>
  </si>
  <si>
    <t>42,45</t>
  </si>
  <si>
    <t>13,35</t>
  </si>
  <si>
    <t>TELHADOR (HORISTA)</t>
  </si>
  <si>
    <t>1,32</t>
  </si>
  <si>
    <t>9,70</t>
  </si>
  <si>
    <t>55,00</t>
  </si>
  <si>
    <t>85,05</t>
  </si>
  <si>
    <t>37,10</t>
  </si>
  <si>
    <t>25,08</t>
  </si>
  <si>
    <t>28,74</t>
  </si>
  <si>
    <t>102,50</t>
  </si>
  <si>
    <t>148,77</t>
  </si>
  <si>
    <t>219,35</t>
  </si>
  <si>
    <t>0,97</t>
  </si>
  <si>
    <t>0,15</t>
  </si>
  <si>
    <t>1,91</t>
  </si>
  <si>
    <t>2,28</t>
  </si>
  <si>
    <t>6,79</t>
  </si>
  <si>
    <t>1,45</t>
  </si>
  <si>
    <t>13,99</t>
  </si>
  <si>
    <t>29,63</t>
  </si>
  <si>
    <t>15,70</t>
  </si>
  <si>
    <t>52,40</t>
  </si>
  <si>
    <t>7,83</t>
  </si>
  <si>
    <t>AJUDANTE DE ELETRICISTA (HORISTA)</t>
  </si>
  <si>
    <t>9,13</t>
  </si>
  <si>
    <t>12,98</t>
  </si>
  <si>
    <t>3,35</t>
  </si>
  <si>
    <t>2,24</t>
  </si>
  <si>
    <t>6,59</t>
  </si>
  <si>
    <t>9,67</t>
  </si>
  <si>
    <t>10,85</t>
  </si>
  <si>
    <t>12,01</t>
  </si>
  <si>
    <t>64,08</t>
  </si>
  <si>
    <t>1,78</t>
  </si>
  <si>
    <t>2,84</t>
  </si>
  <si>
    <t>3,14</t>
  </si>
  <si>
    <t>5,07</t>
  </si>
  <si>
    <t>69,60</t>
  </si>
  <si>
    <t>52,48</t>
  </si>
  <si>
    <t>35,23</t>
  </si>
  <si>
    <t>23,38</t>
  </si>
  <si>
    <t>8,15</t>
  </si>
  <si>
    <t>16,57</t>
  </si>
  <si>
    <t>14,82</t>
  </si>
  <si>
    <t>71.861,01</t>
  </si>
  <si>
    <t>81.602,56</t>
  </si>
  <si>
    <t>53.881,11</t>
  </si>
  <si>
    <t>64.926,74</t>
  </si>
  <si>
    <t>1,61</t>
  </si>
  <si>
    <t>CAMINHAO TOCO, PESO BRUTO TOTAL 13200 KG, CARGA UTIL MAXIMA 9200 KG, DISTANCIA ENTRE EIXOS 3,31 M, POTENCIA 175 CV (INCLUI CABINE E CHASSI, NAO INCLUI CARROCERIA)</t>
  </si>
  <si>
    <t>CAMINHAO TOCO, PESO BRUTO TOTAL 14300 KG, CARGA UTIL MAXIMA 9480 KG, DISTANCIA ENTRE EIXOS 4,80 M, POTENCIA 185 CV (INCLUI CABINE E CHASSI, NAO INCLUI CARROCERIA)</t>
  </si>
  <si>
    <t>CAMINHAO TOCO, PESO BRUTO TOTAL 16000 KG, CARGA UTIL MAXIMA 10600 KG, DISTANCIA ENTRE EIXOS 4,80 M, POTENCIA 277 CV (INCLUI CABINE E CHASSI, NAO INCLUI CARROCERIA)</t>
  </si>
  <si>
    <t>CAMINHAO TOCO, PESO BRUTO TOTAL 16000 KG, CARGA UTIL MAXIMA 11030 KG, DISTANCIA ENTRE EIXOS 5,41 M, POTENCIA 185 CV (INCLUI CABINE E CHASSI, NAO INCLUI CARROCERIA)</t>
  </si>
  <si>
    <t>CAMINHAO TOCO, PESO BRUTO TOTAL 9600 KG, CARGA UTIL MAXIMA 6190 KG, DISTANCIA ENTRE EIXOS 3,70 M, POTENCIA 156 CV (INCLUI CABINE E CHASSI, NAO INCLUI CARROCERIA)</t>
  </si>
  <si>
    <t>CAMINHAO TRUCADO, PESO BRUTO TOTAL 23000 KG, CARGA UTIL MAXIMA 15285 KG, DISTANCIA ENTRE EIXOS 4,80 M, POTENCIA 326 CV (INCLUI CABINE E CHASSI, NAO INCLUI CARROCERIA)</t>
  </si>
  <si>
    <t>CAMINHAO TRUCADO, PESO BRUTO TOTAL 23000 KG, CARGA UTIL MAXIMA 16360 KG, CABINE ESTENDIDA, DISTANCIA ENTRE EIXOS 3,56 M, POTENCIA 277 CV (INCLUI CABINE E CHASSI, NAO INCLUI CARROCERIA)</t>
  </si>
  <si>
    <t>15,23</t>
  </si>
  <si>
    <t>10,56</t>
  </si>
  <si>
    <t>14,63</t>
  </si>
  <si>
    <t>1,36</t>
  </si>
  <si>
    <t>46,00</t>
  </si>
  <si>
    <t>22,06</t>
  </si>
  <si>
    <t>16.750,00</t>
  </si>
  <si>
    <t>22.723,77</t>
  </si>
  <si>
    <t>24.597,90</t>
  </si>
  <si>
    <t>26.472,02</t>
  </si>
  <si>
    <t>28.346,15</t>
  </si>
  <si>
    <t>32.328,67</t>
  </si>
  <si>
    <t>47,50</t>
  </si>
  <si>
    <t>13,04</t>
  </si>
  <si>
    <t>13,67</t>
  </si>
  <si>
    <t>11,55</t>
  </si>
  <si>
    <t>16,91</t>
  </si>
  <si>
    <t>131,78</t>
  </si>
  <si>
    <t>15,08</t>
  </si>
  <si>
    <t>9,53</t>
  </si>
  <si>
    <t>11,07</t>
  </si>
  <si>
    <t>11,30</t>
  </si>
  <si>
    <t>7,77</t>
  </si>
  <si>
    <t>7,14</t>
  </si>
  <si>
    <t>14,94</t>
  </si>
  <si>
    <t>17,37</t>
  </si>
  <si>
    <t>31,56</t>
  </si>
  <si>
    <t>14,90</t>
  </si>
  <si>
    <t>18,33</t>
  </si>
  <si>
    <t>25,33</t>
  </si>
  <si>
    <t>42,85</t>
  </si>
  <si>
    <t>15,43</t>
  </si>
  <si>
    <t>39,49</t>
  </si>
  <si>
    <t>8,64</t>
  </si>
  <si>
    <t>20,47</t>
  </si>
  <si>
    <t>5,92</t>
  </si>
  <si>
    <t>11,22</t>
  </si>
  <si>
    <t>4,93</t>
  </si>
  <si>
    <t>78,00</t>
  </si>
  <si>
    <t>19,19</t>
  </si>
  <si>
    <t>ELETRICISTA (HORISTA)</t>
  </si>
  <si>
    <t>ELETRICISTA DE MANUTENCAO INDUSTRIAL (HORISTA)</t>
  </si>
  <si>
    <t>48,00</t>
  </si>
  <si>
    <t>4,57</t>
  </si>
  <si>
    <t>2,57</t>
  </si>
  <si>
    <t>25,16</t>
  </si>
  <si>
    <t>ELETROTECNICO (HORISTA)</t>
  </si>
  <si>
    <t>21,38</t>
  </si>
  <si>
    <t>5,32</t>
  </si>
  <si>
    <t>1.714.257,81</t>
  </si>
  <si>
    <t>2.551.757,81</t>
  </si>
  <si>
    <t>67,75</t>
  </si>
  <si>
    <t>5,80</t>
  </si>
  <si>
    <t>12,04</t>
  </si>
  <si>
    <t>18,78</t>
  </si>
  <si>
    <t>68,30</t>
  </si>
  <si>
    <t>2,99</t>
  </si>
  <si>
    <t>18,93</t>
  </si>
  <si>
    <t>1,62</t>
  </si>
  <si>
    <t>68,90</t>
  </si>
  <si>
    <t>19,83</t>
  </si>
  <si>
    <t>5,26</t>
  </si>
  <si>
    <t>1,66</t>
  </si>
  <si>
    <t>243,79</t>
  </si>
  <si>
    <t>337,20</t>
  </si>
  <si>
    <t>186,04</t>
  </si>
  <si>
    <t>236,43</t>
  </si>
  <si>
    <t>27,56</t>
  </si>
  <si>
    <t>16,09</t>
  </si>
  <si>
    <t>18,59</t>
  </si>
  <si>
    <t>7,94</t>
  </si>
  <si>
    <t>25,38</t>
  </si>
  <si>
    <t>13,56</t>
  </si>
  <si>
    <t>27,10</t>
  </si>
  <si>
    <t>18,38</t>
  </si>
  <si>
    <t>5,84</t>
  </si>
  <si>
    <t>4,71</t>
  </si>
  <si>
    <t>20,49</t>
  </si>
  <si>
    <t>2,81</t>
  </si>
  <si>
    <t>18,07</t>
  </si>
  <si>
    <t>7,60</t>
  </si>
  <si>
    <t>9,45</t>
  </si>
  <si>
    <t>18,65</t>
  </si>
  <si>
    <t>23,20</t>
  </si>
  <si>
    <t>5,81</t>
  </si>
  <si>
    <t>64,32</t>
  </si>
  <si>
    <t>9,66</t>
  </si>
  <si>
    <t>20,86</t>
  </si>
  <si>
    <t>11,49</t>
  </si>
  <si>
    <t>60,69</t>
  </si>
  <si>
    <t>4,83</t>
  </si>
  <si>
    <t>30,71</t>
  </si>
  <si>
    <t>41,97</t>
  </si>
  <si>
    <t>2,73</t>
  </si>
  <si>
    <t>MECANICO DE REFRIGERACAO (HORISTA)</t>
  </si>
  <si>
    <t>1,79</t>
  </si>
  <si>
    <t>14,76</t>
  </si>
  <si>
    <t>37,17</t>
  </si>
  <si>
    <t>MONTADOR DE ELETROELETRONICOS (HORISTA)</t>
  </si>
  <si>
    <t>MONTADOR DE MAQUINAS (HORISTA)</t>
  </si>
  <si>
    <t>1,27</t>
  </si>
  <si>
    <t>24,19</t>
  </si>
  <si>
    <t>115,11</t>
  </si>
  <si>
    <t>8,03</t>
  </si>
  <si>
    <t>11,83</t>
  </si>
  <si>
    <t>29,77</t>
  </si>
  <si>
    <t>466,87</t>
  </si>
  <si>
    <t>53,48</t>
  </si>
  <si>
    <t>80,62</t>
  </si>
  <si>
    <t>99,22</t>
  </si>
  <si>
    <t>124,03</t>
  </si>
  <si>
    <t>195,34</t>
  </si>
  <si>
    <t>21,31</t>
  </si>
  <si>
    <t>15,96</t>
  </si>
  <si>
    <t>11,36</t>
  </si>
  <si>
    <t>9,46</t>
  </si>
  <si>
    <t>13,58</t>
  </si>
  <si>
    <t>108,77</t>
  </si>
  <si>
    <t>24,10</t>
  </si>
  <si>
    <t>65,81</t>
  </si>
  <si>
    <t>49,29</t>
  </si>
  <si>
    <t>123,02</t>
  </si>
  <si>
    <t>7,80</t>
  </si>
  <si>
    <t>4,10</t>
  </si>
  <si>
    <t>209.199,30</t>
  </si>
  <si>
    <t>245.979,02</t>
  </si>
  <si>
    <t>190.223,77</t>
  </si>
  <si>
    <t>22,40</t>
  </si>
  <si>
    <t>6,81</t>
  </si>
  <si>
    <t>7,64</t>
  </si>
  <si>
    <t>43,28</t>
  </si>
  <si>
    <t>4,63</t>
  </si>
  <si>
    <t>3,56</t>
  </si>
  <si>
    <t>8,50</t>
  </si>
  <si>
    <t>10,42</t>
  </si>
  <si>
    <t>217,05</t>
  </si>
  <si>
    <t>550,38</t>
  </si>
  <si>
    <t>674,41</t>
  </si>
  <si>
    <t>201,55</t>
  </si>
  <si>
    <t>281,39</t>
  </si>
  <si>
    <t>434,10</t>
  </si>
  <si>
    <t>500,00</t>
  </si>
  <si>
    <t>662,01</t>
  </si>
  <si>
    <t>2.109,30</t>
  </si>
  <si>
    <t>713,95</t>
  </si>
  <si>
    <t>180,52</t>
  </si>
  <si>
    <t>34,29</t>
  </si>
  <si>
    <t>7,68</t>
  </si>
  <si>
    <t>22,46</t>
  </si>
  <si>
    <t>8,39</t>
  </si>
  <si>
    <t>26,33</t>
  </si>
  <si>
    <t>35,64</t>
  </si>
  <si>
    <t>30,16</t>
  </si>
  <si>
    <t>49,54</t>
  </si>
  <si>
    <t>2,61</t>
  </si>
  <si>
    <t>22,64</t>
  </si>
  <si>
    <t>67,09</t>
  </si>
  <si>
    <t>34,11</t>
  </si>
  <si>
    <t>23,22</t>
  </si>
  <si>
    <t>28,98</t>
  </si>
  <si>
    <t>130,76</t>
  </si>
  <si>
    <t>15,65</t>
  </si>
  <si>
    <t>9,61</t>
  </si>
  <si>
    <t>7,23</t>
  </si>
  <si>
    <t>8,85</t>
  </si>
  <si>
    <t>49,21</t>
  </si>
  <si>
    <t>11,67</t>
  </si>
  <si>
    <t>18,30</t>
  </si>
  <si>
    <t>115,74</t>
  </si>
  <si>
    <t>10,15</t>
  </si>
  <si>
    <t>160,00</t>
  </si>
  <si>
    <t>112,16</t>
  </si>
  <si>
    <t>1.2</t>
  </si>
  <si>
    <t>C0098</t>
  </si>
  <si>
    <t>APLICAÇÃO DE ADESIVO ESTRUTURAL BASE EPOXI</t>
  </si>
  <si>
    <t>I2422</t>
  </si>
  <si>
    <t>SIKADUR 32</t>
  </si>
  <si>
    <t>RETIRADA DA COBERTURA EM POLICARBONATO</t>
  </si>
  <si>
    <t>C2181</t>
  </si>
  <si>
    <t>REGULARIZAÇÃO DE BASE C/ ARGAMASSA CIMENTO E AREIA S/ PENEIRAR, TRAÇO 1:3 - ESP= 3cm</t>
  </si>
  <si>
    <t>16,05</t>
  </si>
  <si>
    <t>5,58</t>
  </si>
  <si>
    <t>4,78</t>
  </si>
  <si>
    <t>8,93</t>
  </si>
  <si>
    <t>7,44</t>
  </si>
  <si>
    <t>10,05</t>
  </si>
  <si>
    <t>23,77</t>
  </si>
  <si>
    <t>1,56</t>
  </si>
  <si>
    <t>2,55</t>
  </si>
  <si>
    <t>6,83</t>
  </si>
  <si>
    <t>10,59</t>
  </si>
  <si>
    <t>12,99</t>
  </si>
  <si>
    <t>13,76</t>
  </si>
  <si>
    <t>9,81</t>
  </si>
  <si>
    <t>9,86</t>
  </si>
  <si>
    <t>8,54</t>
  </si>
  <si>
    <t>9,77</t>
  </si>
  <si>
    <t>10,34</t>
  </si>
  <si>
    <t>10,30</t>
  </si>
  <si>
    <t>12,13</t>
  </si>
  <si>
    <t>9,14</t>
  </si>
  <si>
    <t>15,57</t>
  </si>
  <si>
    <t>18,79</t>
  </si>
  <si>
    <t>46,26</t>
  </si>
  <si>
    <t>45,16</t>
  </si>
  <si>
    <t>26,07</t>
  </si>
  <si>
    <t>55,73</t>
  </si>
  <si>
    <t>47,66</t>
  </si>
  <si>
    <t>26,43</t>
  </si>
  <si>
    <t>6,70</t>
  </si>
  <si>
    <t>7,52</t>
  </si>
  <si>
    <t>8,33</t>
  </si>
  <si>
    <t>7,73</t>
  </si>
  <si>
    <t>16,34</t>
  </si>
  <si>
    <t>55,90</t>
  </si>
  <si>
    <t>152,54</t>
  </si>
  <si>
    <t>164,02</t>
  </si>
  <si>
    <t>92,29</t>
  </si>
  <si>
    <t>101,56</t>
  </si>
  <si>
    <t>131,88</t>
  </si>
  <si>
    <t>ALMOXARIFE (HORISTA)</t>
  </si>
  <si>
    <t>3,52</t>
  </si>
  <si>
    <t>3,83</t>
  </si>
  <si>
    <t>2,88</t>
  </si>
  <si>
    <t>3,20</t>
  </si>
  <si>
    <t>6,32</t>
  </si>
  <si>
    <t>APONTADOR OU APROPRIADOR DE MAO DE OBRA (HORISTA)</t>
  </si>
  <si>
    <t>22,03</t>
  </si>
  <si>
    <t>29,95</t>
  </si>
  <si>
    <t>28,35</t>
  </si>
  <si>
    <t>101,30</t>
  </si>
  <si>
    <t>1,51</t>
  </si>
  <si>
    <t>44,94</t>
  </si>
  <si>
    <t>44,49</t>
  </si>
  <si>
    <t>1,35</t>
  </si>
  <si>
    <t>0,75</t>
  </si>
  <si>
    <t>7,08</t>
  </si>
  <si>
    <t>AUXILIAR DE ALMOXARIFE (HORISTA)</t>
  </si>
  <si>
    <t>AUXILIAR DE ESCRITORIO (HORISTA)</t>
  </si>
  <si>
    <t>11,12</t>
  </si>
  <si>
    <t>AUXILIAR DE LABORATORISTA DE SOLOS E DE CONCRETO (HORISTA)</t>
  </si>
  <si>
    <t>19,49</t>
  </si>
  <si>
    <t>AUXILIAR DE TOPOGRAFO (HORISTA)</t>
  </si>
  <si>
    <t>5,52</t>
  </si>
  <si>
    <t>22,22</t>
  </si>
  <si>
    <t>118,99</t>
  </si>
  <si>
    <t>3,55</t>
  </si>
  <si>
    <t>2,13</t>
  </si>
  <si>
    <t>2,44</t>
  </si>
  <si>
    <t>2,53</t>
  </si>
  <si>
    <t>56,59</t>
  </si>
  <si>
    <t>18,10</t>
  </si>
  <si>
    <t>6,39</t>
  </si>
  <si>
    <t>49,76</t>
  </si>
  <si>
    <t>135,53</t>
  </si>
  <si>
    <t>2,54</t>
  </si>
  <si>
    <t>4,94</t>
  </si>
  <si>
    <t>14,13</t>
  </si>
  <si>
    <t>16,53</t>
  </si>
  <si>
    <t>13,50</t>
  </si>
  <si>
    <t>49,95</t>
  </si>
  <si>
    <t>62,05</t>
  </si>
  <si>
    <t>101,38</t>
  </si>
  <si>
    <t>7,22</t>
  </si>
  <si>
    <t>1,54</t>
  </si>
  <si>
    <t>0,73</t>
  </si>
  <si>
    <t>5,61</t>
  </si>
  <si>
    <t>36,07</t>
  </si>
  <si>
    <t>30,99</t>
  </si>
  <si>
    <t>24,48</t>
  </si>
  <si>
    <t>33,82</t>
  </si>
  <si>
    <t>135,19</t>
  </si>
  <si>
    <t>14,07</t>
  </si>
  <si>
    <t>31,04</t>
  </si>
  <si>
    <t>254,92</t>
  </si>
  <si>
    <t>206,20</t>
  </si>
  <si>
    <t>1,29</t>
  </si>
  <si>
    <t>4,90</t>
  </si>
  <si>
    <t>61,66</t>
  </si>
  <si>
    <t>16,76</t>
  </si>
  <si>
    <t>6,91</t>
  </si>
  <si>
    <t>47,53</t>
  </si>
  <si>
    <t>48,58</t>
  </si>
  <si>
    <t>13,17</t>
  </si>
  <si>
    <t>22,90</t>
  </si>
  <si>
    <t>34,09</t>
  </si>
  <si>
    <t>26,49</t>
  </si>
  <si>
    <t>22,18</t>
  </si>
  <si>
    <t>24,03</t>
  </si>
  <si>
    <t>450,00</t>
  </si>
  <si>
    <t>928,42</t>
  </si>
  <si>
    <t>47,29</t>
  </si>
  <si>
    <t>84,34</t>
  </si>
  <si>
    <t>256,29</t>
  </si>
  <si>
    <t>3,69</t>
  </si>
  <si>
    <t>41,95</t>
  </si>
  <si>
    <t>50,57</t>
  </si>
  <si>
    <t>0,13</t>
  </si>
  <si>
    <t>42,39</t>
  </si>
  <si>
    <t>28,14</t>
  </si>
  <si>
    <t>CAMINHAO TOCO, PESO BRUTO TOTAL 10700 KG, CARGA UTIL MAXIMA 7400 KG, DISTANCIA ENTRE EIXOS 4,00 M, POTENCIA 175 CV (INCLUI CABINE E CHASSI, NAO INCLUI CARROCERIA)</t>
  </si>
  <si>
    <t>CAMINHAO TOCO, PESO BRUTO TOTAL 16000 KG, CARGA UTIL MAXIMA 10830 KG, DISTANCIA ENTRE EIXOS 3,56 M, POTENCIA 226 CV (INCLUI CABINE E CHASSI, NAO INCLUI CARROCERIA)</t>
  </si>
  <si>
    <t>CAMINHAO TOCO, PESO BRUTO TOTAL 8500 KG, CARGA UTIL MAXIMA 5600 KG, DISTANCIA ENTRE EIXOS 3,40 M, POTENCIA 167 CV (INCLUI CABINE E CHASSI, NAO INCLUI CARROCERIA)</t>
  </si>
  <si>
    <t>CAMINHAO TRUCADO, PESO BRUTO TOTAL 23000 KG, CARGA UTIL MAXIMA 15460 KG, DISTANCIA ENTRE EIXOS 4,80 M, POTENCIA 286 CV (INCLUI CABINE E CHASSI, NAO INCLUI CARROCERIA)</t>
  </si>
  <si>
    <t>CAMINHAO TRUCADO, PESO BRUTO TOTAL 23000 KG, CARGA UTIL MAXIMA 16540 KG, DISTANCIA ENTRE EIXOS 4,80 M, POTENCIA 256 CV (INCLUI CABINE E CHASSI, NAO INCLUI CARROCERIA)</t>
  </si>
  <si>
    <t>17,75</t>
  </si>
  <si>
    <t>38,27</t>
  </si>
  <si>
    <t>17,30</t>
  </si>
  <si>
    <t>30,86</t>
  </si>
  <si>
    <t>16,62</t>
  </si>
  <si>
    <t>4,41</t>
  </si>
  <si>
    <t>27,77</t>
  </si>
  <si>
    <t>40,94</t>
  </si>
  <si>
    <t>104,85</t>
  </si>
  <si>
    <t>3.056,94</t>
  </si>
  <si>
    <t>52,35</t>
  </si>
  <si>
    <t>83,76</t>
  </si>
  <si>
    <t>100,46</t>
  </si>
  <si>
    <t>22,53</t>
  </si>
  <si>
    <t>14,09</t>
  </si>
  <si>
    <t>14,71</t>
  </si>
  <si>
    <t>10,72</t>
  </si>
  <si>
    <t>10,89</t>
  </si>
  <si>
    <t>12,08</t>
  </si>
  <si>
    <t>89,68</t>
  </si>
  <si>
    <t>20,15</t>
  </si>
  <si>
    <t>227,46</t>
  </si>
  <si>
    <t>26,30</t>
  </si>
  <si>
    <t>12,66</t>
  </si>
  <si>
    <t>23,84</t>
  </si>
  <si>
    <t>164,10</t>
  </si>
  <si>
    <t>10,90</t>
  </si>
  <si>
    <t>22,20</t>
  </si>
  <si>
    <t>16,94</t>
  </si>
  <si>
    <t>13,89</t>
  </si>
  <si>
    <t>8,67</t>
  </si>
  <si>
    <t>10,66</t>
  </si>
  <si>
    <t>13,90</t>
  </si>
  <si>
    <t>10,04</t>
  </si>
  <si>
    <t>39,20</t>
  </si>
  <si>
    <t>77,73</t>
  </si>
  <si>
    <t>23,04</t>
  </si>
  <si>
    <t>7,67</t>
  </si>
  <si>
    <t>1,77</t>
  </si>
  <si>
    <t>25,31</t>
  </si>
  <si>
    <t>30,11</t>
  </si>
  <si>
    <t>9,65</t>
  </si>
  <si>
    <t>15,06</t>
  </si>
  <si>
    <t>23,02</t>
  </si>
  <si>
    <t>8,73</t>
  </si>
  <si>
    <t>14,21</t>
  </si>
  <si>
    <t>113,30</t>
  </si>
  <si>
    <t>9,25</t>
  </si>
  <si>
    <t>9,56</t>
  </si>
  <si>
    <t>13,45</t>
  </si>
  <si>
    <t>33,67</t>
  </si>
  <si>
    <t>119,99</t>
  </si>
  <si>
    <t>55,55</t>
  </si>
  <si>
    <t>124,45</t>
  </si>
  <si>
    <t>8,04</t>
  </si>
  <si>
    <t>8,25</t>
  </si>
  <si>
    <t>16,10</t>
  </si>
  <si>
    <t>21,07</t>
  </si>
  <si>
    <t>46,85</t>
  </si>
  <si>
    <t>8,96</t>
  </si>
  <si>
    <t>23,67</t>
  </si>
  <si>
    <t>39,75</t>
  </si>
  <si>
    <t>5,54</t>
  </si>
  <si>
    <t>8,32</t>
  </si>
  <si>
    <t>13,24</t>
  </si>
  <si>
    <t>13,12</t>
  </si>
  <si>
    <t>20,03</t>
  </si>
  <si>
    <t>54,49</t>
  </si>
  <si>
    <t>16,64</t>
  </si>
  <si>
    <t>95,63</t>
  </si>
  <si>
    <t>65,47</t>
  </si>
  <si>
    <t>22,63</t>
  </si>
  <si>
    <t>42,83</t>
  </si>
  <si>
    <t>271,62</t>
  </si>
  <si>
    <t>135,96</t>
  </si>
  <si>
    <t>30,18</t>
  </si>
  <si>
    <t>705,00</t>
  </si>
  <si>
    <t>24,05</t>
  </si>
  <si>
    <t>42,11</t>
  </si>
  <si>
    <t>255,36</t>
  </si>
  <si>
    <t>17,20</t>
  </si>
  <si>
    <t>76,96</t>
  </si>
  <si>
    <t>291,79</t>
  </si>
  <si>
    <t>148,57</t>
  </si>
  <si>
    <t>614,54</t>
  </si>
  <si>
    <t>4,09</t>
  </si>
  <si>
    <t>20,54</t>
  </si>
  <si>
    <t>8,95</t>
  </si>
  <si>
    <t>20,38</t>
  </si>
  <si>
    <t>18,76</t>
  </si>
  <si>
    <t>DESENHISTA COPISTA (HORISTA)</t>
  </si>
  <si>
    <t>DESENHISTA DETALHISTA (HORISTA)</t>
  </si>
  <si>
    <t>DESENHISTA PROJETISTA (HORISTA)</t>
  </si>
  <si>
    <t>DESENHISTA TECNICO AUXILIAR (HORISTA)</t>
  </si>
  <si>
    <t>26,34</t>
  </si>
  <si>
    <t>20,20</t>
  </si>
  <si>
    <t>43,71</t>
  </si>
  <si>
    <t>67,69</t>
  </si>
  <si>
    <t>54,45</t>
  </si>
  <si>
    <t>166,43</t>
  </si>
  <si>
    <t>135,23</t>
  </si>
  <si>
    <t>11,47</t>
  </si>
  <si>
    <t>2,17</t>
  </si>
  <si>
    <t>16,96</t>
  </si>
  <si>
    <t>18,86</t>
  </si>
  <si>
    <t>22,37</t>
  </si>
  <si>
    <t>50,25</t>
  </si>
  <si>
    <t>32,18</t>
  </si>
  <si>
    <t>4,24</t>
  </si>
  <si>
    <t>5,91</t>
  </si>
  <si>
    <t>14,96</t>
  </si>
  <si>
    <t>50,74</t>
  </si>
  <si>
    <t>16,92</t>
  </si>
  <si>
    <t>1,92</t>
  </si>
  <si>
    <t>13,83</t>
  </si>
  <si>
    <t>12,38</t>
  </si>
  <si>
    <t>23,63</t>
  </si>
  <si>
    <t>17,88</t>
  </si>
  <si>
    <t>46,45</t>
  </si>
  <si>
    <t>18,75</t>
  </si>
  <si>
    <t>10,58</t>
  </si>
  <si>
    <t>29,80</t>
  </si>
  <si>
    <t>101,99</t>
  </si>
  <si>
    <t>16,66</t>
  </si>
  <si>
    <t>33,00</t>
  </si>
  <si>
    <t>42,14</t>
  </si>
  <si>
    <t>52,10</t>
  </si>
  <si>
    <t>17,70</t>
  </si>
  <si>
    <t>23,46</t>
  </si>
  <si>
    <t>25,82</t>
  </si>
  <si>
    <t>6,99</t>
  </si>
  <si>
    <t>19,18</t>
  </si>
  <si>
    <t>10,91</t>
  </si>
  <si>
    <t>14,05</t>
  </si>
  <si>
    <t>42,47</t>
  </si>
  <si>
    <t>0,30</t>
  </si>
  <si>
    <t>3,21</t>
  </si>
  <si>
    <t>55,49</t>
  </si>
  <si>
    <t>42,60</t>
  </si>
  <si>
    <t>149,10</t>
  </si>
  <si>
    <t>3,11</t>
  </si>
  <si>
    <t>19,26</t>
  </si>
  <si>
    <t>33,34</t>
  </si>
  <si>
    <t>21,24</t>
  </si>
  <si>
    <t>5,16</t>
  </si>
  <si>
    <t>18,85</t>
  </si>
  <si>
    <t>7,97</t>
  </si>
  <si>
    <t>13,19</t>
  </si>
  <si>
    <t>61,51</t>
  </si>
  <si>
    <t>100,10</t>
  </si>
  <si>
    <t>27,59</t>
  </si>
  <si>
    <t>14,74</t>
  </si>
  <si>
    <t>9,09</t>
  </si>
  <si>
    <t>20,22</t>
  </si>
  <si>
    <t>95,20</t>
  </si>
  <si>
    <t>19,06</t>
  </si>
  <si>
    <t>4,31</t>
  </si>
  <si>
    <t>8,88</t>
  </si>
  <si>
    <t>27,04</t>
  </si>
  <si>
    <t>45,76</t>
  </si>
  <si>
    <t>43,26</t>
  </si>
  <si>
    <t>18,17</t>
  </si>
  <si>
    <t>33,33</t>
  </si>
  <si>
    <t>31,67</t>
  </si>
  <si>
    <t>29,89</t>
  </si>
  <si>
    <t>21,01</t>
  </si>
  <si>
    <t>10,69</t>
  </si>
  <si>
    <t>7,51</t>
  </si>
  <si>
    <t>3,94</t>
  </si>
  <si>
    <t>56,67</t>
  </si>
  <si>
    <t>21,81</t>
  </si>
  <si>
    <t>460,00</t>
  </si>
  <si>
    <t>43,56</t>
  </si>
  <si>
    <t>125,15</t>
  </si>
  <si>
    <t>14,26</t>
  </si>
  <si>
    <t>72,37</t>
  </si>
  <si>
    <t>115,94</t>
  </si>
  <si>
    <t>LEITURISTA OU CADASTRISTA DE REDES DE AGUA E ESGOTO (HORISTA)</t>
  </si>
  <si>
    <t>1,20</t>
  </si>
  <si>
    <t>22,61</t>
  </si>
  <si>
    <t>142,83</t>
  </si>
  <si>
    <t>46,19</t>
  </si>
  <si>
    <t>58,44</t>
  </si>
  <si>
    <t>473,75</t>
  </si>
  <si>
    <t>17,11</t>
  </si>
  <si>
    <t>10,01</t>
  </si>
  <si>
    <t>56,21</t>
  </si>
  <si>
    <t>12,39</t>
  </si>
  <si>
    <t>25,54</t>
  </si>
  <si>
    <t>14,92</t>
  </si>
  <si>
    <t>21,79</t>
  </si>
  <si>
    <t>15,01</t>
  </si>
  <si>
    <t>27,12</t>
  </si>
  <si>
    <t>22,38</t>
  </si>
  <si>
    <t>63,51</t>
  </si>
  <si>
    <t>49,66</t>
  </si>
  <si>
    <t>201,53</t>
  </si>
  <si>
    <t>100,16</t>
  </si>
  <si>
    <t>272,52</t>
  </si>
  <si>
    <t>14,95</t>
  </si>
  <si>
    <t>38,75</t>
  </si>
  <si>
    <t>16,87</t>
  </si>
  <si>
    <t>25,40</t>
  </si>
  <si>
    <t>156,88</t>
  </si>
  <si>
    <t>78,08</t>
  </si>
  <si>
    <t>212,37</t>
  </si>
  <si>
    <t>5,12</t>
  </si>
  <si>
    <t>10,33</t>
  </si>
  <si>
    <t>22,96</t>
  </si>
  <si>
    <t>19,09</t>
  </si>
  <si>
    <t>40,89</t>
  </si>
  <si>
    <t>0,83</t>
  </si>
  <si>
    <t>15,55</t>
  </si>
  <si>
    <t>175,36</t>
  </si>
  <si>
    <t>MACARIQUEIRO (HORISTA)</t>
  </si>
  <si>
    <t>126,00</t>
  </si>
  <si>
    <t>183,56</t>
  </si>
  <si>
    <t>3,70</t>
  </si>
  <si>
    <t>1,95</t>
  </si>
  <si>
    <t>22,34</t>
  </si>
  <si>
    <t>16,26</t>
  </si>
  <si>
    <t>37,36</t>
  </si>
  <si>
    <t>2,67</t>
  </si>
  <si>
    <t>58,34</t>
  </si>
  <si>
    <t>1.870,12</t>
  </si>
  <si>
    <t>1,63</t>
  </si>
  <si>
    <t>16,23</t>
  </si>
  <si>
    <t>19,97</t>
  </si>
  <si>
    <t>31,21</t>
  </si>
  <si>
    <t>17,63</t>
  </si>
  <si>
    <t>27,46</t>
  </si>
  <si>
    <t>45,02</t>
  </si>
  <si>
    <t>51,82</t>
  </si>
  <si>
    <t>114,94</t>
  </si>
  <si>
    <t>71,26</t>
  </si>
  <si>
    <t>275,86</t>
  </si>
  <si>
    <t>174,71</t>
  </si>
  <si>
    <t>172,41</t>
  </si>
  <si>
    <t>6,29</t>
  </si>
  <si>
    <t>59,90</t>
  </si>
  <si>
    <t>25,96</t>
  </si>
  <si>
    <t>15,67</t>
  </si>
  <si>
    <t>40,95</t>
  </si>
  <si>
    <t>158,63</t>
  </si>
  <si>
    <t>99,85</t>
  </si>
  <si>
    <t>NIVELADOR (HORISTA)</t>
  </si>
  <si>
    <t>14,97</t>
  </si>
  <si>
    <t>15,64</t>
  </si>
  <si>
    <t>41,90</t>
  </si>
  <si>
    <t>23,24</t>
  </si>
  <si>
    <t>15,50</t>
  </si>
  <si>
    <t>0,23</t>
  </si>
  <si>
    <t>0,25</t>
  </si>
  <si>
    <t>5,90</t>
  </si>
  <si>
    <t>12,33</t>
  </si>
  <si>
    <t>837,67</t>
  </si>
  <si>
    <t>61,50</t>
  </si>
  <si>
    <t>90,46</t>
  </si>
  <si>
    <t>103,66</t>
  </si>
  <si>
    <t>89,78</t>
  </si>
  <si>
    <t>90,26</t>
  </si>
  <si>
    <t>84,81</t>
  </si>
  <si>
    <t>84,08</t>
  </si>
  <si>
    <t>82,93</t>
  </si>
  <si>
    <t>84,39</t>
  </si>
  <si>
    <t>66,49</t>
  </si>
  <si>
    <t>63,03</t>
  </si>
  <si>
    <t>12,32</t>
  </si>
  <si>
    <t>11,60</t>
  </si>
  <si>
    <t>49,40</t>
  </si>
  <si>
    <t>104,86</t>
  </si>
  <si>
    <t>182,45</t>
  </si>
  <si>
    <t>4,20</t>
  </si>
  <si>
    <t>46,91</t>
  </si>
  <si>
    <t>40,33</t>
  </si>
  <si>
    <t>53,50</t>
  </si>
  <si>
    <t>34,57</t>
  </si>
  <si>
    <t>25,62</t>
  </si>
  <si>
    <t>29,51</t>
  </si>
  <si>
    <t>38,78</t>
  </si>
  <si>
    <t>4,59</t>
  </si>
  <si>
    <t>1,23</t>
  </si>
  <si>
    <t>119,19</t>
  </si>
  <si>
    <t>0,91</t>
  </si>
  <si>
    <t>849,47</t>
  </si>
  <si>
    <t>688,77</t>
  </si>
  <si>
    <t>475,67</t>
  </si>
  <si>
    <t>871,04</t>
  </si>
  <si>
    <t>441,23</t>
  </si>
  <si>
    <t>88,79</t>
  </si>
  <si>
    <t>42,99</t>
  </si>
  <si>
    <t>51,56</t>
  </si>
  <si>
    <t>107,09</t>
  </si>
  <si>
    <t>79,32</t>
  </si>
  <si>
    <t>89,24</t>
  </si>
  <si>
    <t>17,93</t>
  </si>
  <si>
    <t>15,77</t>
  </si>
  <si>
    <t>2,07</t>
  </si>
  <si>
    <t>45,46</t>
  </si>
  <si>
    <t>6,75</t>
  </si>
  <si>
    <t>25,60</t>
  </si>
  <si>
    <t>29,82</t>
  </si>
  <si>
    <t>384.914,62</t>
  </si>
  <si>
    <t>417.500,00</t>
  </si>
  <si>
    <t>432.774,36</t>
  </si>
  <si>
    <t>5,27</t>
  </si>
  <si>
    <t>14,48</t>
  </si>
  <si>
    <t>30,26</t>
  </si>
  <si>
    <t>64,14</t>
  </si>
  <si>
    <t>7,06</t>
  </si>
  <si>
    <t>295,15</t>
  </si>
  <si>
    <t>719,28</t>
  </si>
  <si>
    <t>36,06</t>
  </si>
  <si>
    <t>62,42</t>
  </si>
  <si>
    <t>102,62</t>
  </si>
  <si>
    <t>SOLDADOR (HORISTA)</t>
  </si>
  <si>
    <t>SOLDADOR ELETRICO (PARA SOLDA A SER TESTADA COM RAIOS "X") (HORISTA)</t>
  </si>
  <si>
    <t>12,70</t>
  </si>
  <si>
    <t>190,40</t>
  </si>
  <si>
    <t>22,76</t>
  </si>
  <si>
    <t>18,34</t>
  </si>
  <si>
    <t>8,11</t>
  </si>
  <si>
    <t>118,56</t>
  </si>
  <si>
    <t>277,97</t>
  </si>
  <si>
    <t>300,00</t>
  </si>
  <si>
    <t>372,37</t>
  </si>
  <si>
    <t>15,07</t>
  </si>
  <si>
    <t>26,77</t>
  </si>
  <si>
    <t>174,12</t>
  </si>
  <si>
    <t>43,44</t>
  </si>
  <si>
    <t>187,83</t>
  </si>
  <si>
    <t>41,48</t>
  </si>
  <si>
    <t>81,76</t>
  </si>
  <si>
    <t>32,85</t>
  </si>
  <si>
    <t>23,21</t>
  </si>
  <si>
    <t>17,62</t>
  </si>
  <si>
    <t>21,42</t>
  </si>
  <si>
    <t>50,95</t>
  </si>
  <si>
    <t>6,01</t>
  </si>
  <si>
    <t>23,70</t>
  </si>
  <si>
    <t>34,08</t>
  </si>
  <si>
    <t>19,88</t>
  </si>
  <si>
    <t>17,16</t>
  </si>
  <si>
    <t>128,21</t>
  </si>
  <si>
    <t>140,97</t>
  </si>
  <si>
    <t>108,19</t>
  </si>
  <si>
    <t>34,81</t>
  </si>
  <si>
    <t>70,44</t>
  </si>
  <si>
    <t>452,27</t>
  </si>
  <si>
    <t>231,61</t>
  </si>
  <si>
    <t>44,84</t>
  </si>
  <si>
    <t>739,91</t>
  </si>
  <si>
    <t>41,85</t>
  </si>
  <si>
    <t>TECNICO DE EDIFICACOES (HORISTA)</t>
  </si>
  <si>
    <t>TECNICO EM LABORATORIO E CAMPO DE CONSTRUCAO CIVIL (HORISTA)</t>
  </si>
  <si>
    <t>TECNICO EM SEGURANCA DO TRABALHO (HORISTA)</t>
  </si>
  <si>
    <t>19,93</t>
  </si>
  <si>
    <t>5,11</t>
  </si>
  <si>
    <t>52,31</t>
  </si>
  <si>
    <t>10,41</t>
  </si>
  <si>
    <t>12,16</t>
  </si>
  <si>
    <t>7,02</t>
  </si>
  <si>
    <t>7,38</t>
  </si>
  <si>
    <t>7,13</t>
  </si>
  <si>
    <t>68,92</t>
  </si>
  <si>
    <t>23,96</t>
  </si>
  <si>
    <t>63,77</t>
  </si>
  <si>
    <t>30,91</t>
  </si>
  <si>
    <t>25,30</t>
  </si>
  <si>
    <t>17,33</t>
  </si>
  <si>
    <t>TOPOGRAFO (HORISTA)</t>
  </si>
  <si>
    <t>38,95</t>
  </si>
  <si>
    <t>56,60</t>
  </si>
  <si>
    <t>25,99</t>
  </si>
  <si>
    <t>1.049.541,24</t>
  </si>
  <si>
    <t>4.323.740,65</t>
  </si>
  <si>
    <t>1.018.208,40</t>
  </si>
  <si>
    <t>1.320.000,00</t>
  </si>
  <si>
    <t>1.311.926,48</t>
  </si>
  <si>
    <t>1.944.557,73</t>
  </si>
  <si>
    <t>1.065.688,00</t>
  </si>
  <si>
    <t>36,35</t>
  </si>
  <si>
    <t>49,05</t>
  </si>
  <si>
    <t>42,93</t>
  </si>
  <si>
    <t>145,05</t>
  </si>
  <si>
    <t>TUBO CORRUGADO PEAD, PAREDE DUPLA, INTERNA LISA, JEI DN/DI 500 MM (DRENAGEM/ESGOTO)</t>
  </si>
  <si>
    <t>17,85</t>
  </si>
  <si>
    <t>105,51</t>
  </si>
  <si>
    <t>6,95</t>
  </si>
  <si>
    <t>98,77</t>
  </si>
  <si>
    <t>170,93</t>
  </si>
  <si>
    <t>173,35</t>
  </si>
  <si>
    <t>94,85</t>
  </si>
  <si>
    <t>17,48</t>
  </si>
  <si>
    <t>76,24</t>
  </si>
  <si>
    <t>54,93</t>
  </si>
  <si>
    <t>151,90</t>
  </si>
  <si>
    <t>15,28</t>
  </si>
  <si>
    <t>27,55</t>
  </si>
  <si>
    <t>4,21</t>
  </si>
  <si>
    <t>1,24</t>
  </si>
  <si>
    <t>24,12</t>
  </si>
  <si>
    <t>21,35</t>
  </si>
  <si>
    <t>15,73</t>
  </si>
  <si>
    <t>5,67</t>
  </si>
  <si>
    <t>70,69</t>
  </si>
  <si>
    <t>34,14</t>
  </si>
  <si>
    <t>63,74</t>
  </si>
  <si>
    <t>12,29</t>
  </si>
  <si>
    <t>26,99</t>
  </si>
  <si>
    <t>16,00</t>
  </si>
  <si>
    <t>4,68</t>
  </si>
  <si>
    <t>510,00</t>
  </si>
  <si>
    <t>21,90</t>
  </si>
  <si>
    <t>33,21</t>
  </si>
  <si>
    <t>49,57</t>
  </si>
  <si>
    <t>53,07</t>
  </si>
  <si>
    <t>ANEXO IV - PLANILHA DE COMPOSIÇÃO DE CUSTOS UNITÁRIOS</t>
  </si>
  <si>
    <t>ANEXO I - PLANILHA ORÇAMENTÁRIA</t>
  </si>
  <si>
    <t>DMAN025</t>
  </si>
  <si>
    <t>DESMONTAGEM DE ESCADA EM AÇO EXISTENTE PARA ACESSO A TORRE DE REFRIGERAÇÃO</t>
  </si>
  <si>
    <t>UND.</t>
  </si>
  <si>
    <t>DMAN026</t>
  </si>
  <si>
    <t>IMPLANTAÇÃO DE ESCADA TIPO MARINHEIRO EM AÇO ÍNOX PARA ACESSO A TORRE DE REFRIGERAÇÃO</t>
  </si>
  <si>
    <t>02454/ORSE</t>
  </si>
  <si>
    <t>ANDAIME TUBULAR METÁLICO SIMPLES- PEÇA X DIA</t>
  </si>
  <si>
    <t>00160/ORSE</t>
  </si>
  <si>
    <t xml:space="preserve">Aluguel de andaime metálico tubular simples - aluguel diário por peça 
</t>
  </si>
  <si>
    <t>pxd</t>
  </si>
  <si>
    <t>PXD</t>
  </si>
  <si>
    <t>MONTAGEM E DESMONTAGEM DE ANDAIME TUBULAR TIPO TORRE</t>
  </si>
  <si>
    <t>FORNECIMENTO E MONTAGEM DE ESCADA TIPO MARINHEIRO EM AÇO ÍNOX (ACESSO A TORRE DE
REFRIGERAÇÃO) EXECUTADA COM BARRA CHATA ÍNOX DE 2" ESP 5/16", TUBO ÍNOX SCH 40 S DE 1" E BARRA
CHATA ÍNOX DE 1" ESP 3/16" CONFORME PROJETO</t>
  </si>
  <si>
    <t>DMAN027</t>
  </si>
  <si>
    <t>UNID.</t>
  </si>
  <si>
    <t>I8357</t>
  </si>
  <si>
    <t>ESTRUTURA DE APOIO CONFECCIONADA EM AÇO INOXIDÁVEL DE 1" E 2"</t>
  </si>
  <si>
    <t>CONJUNTO PARAFUSO/PORCA INOX M16  50MM</t>
  </si>
  <si>
    <t>09979/ORSE</t>
  </si>
  <si>
    <t>Cabo de aço galvanizado 8mm (tensor)</t>
  </si>
  <si>
    <t>ESTICADOR PARA CABO DE AÇO 5/8"</t>
  </si>
  <si>
    <t>10899/ORSE</t>
  </si>
  <si>
    <t>IMPLANTAÇÃO DE DUAS ESCADAS TIPO MARINHEIRO EM AÇO INOX 316 PARA ACESSO AS TORRES DE REFRIGERAÇÃO DO EDIFÍCIO DOM HELDER CÂMARA</t>
  </si>
  <si>
    <t>DESMONTAGEM DE ESCADAS DE ACESSO AS TORRES DE REFRIGERAÇÃO EXISTENTES E FORNECIMENTO E MONTAGEM DE NOVAS ESCADAS TIPO MARINHEIRO EM AÇO ÍNOX</t>
  </si>
  <si>
    <t>DMAN028</t>
  </si>
  <si>
    <t xml:space="preserve">FORNECIMENTO E MONTAGEM DE PLATAFORMA DE ACESSO AO TOPO DA TORRE A PARTIR DO TOPO DA ESCADA MARINHEIRO COMPOSTA DE ESTRUTURA DE CANTONEIRA ÍNOX DE 1" ESP 3/16" SOBRE ESTA CHAPA DE ALUMINIO ANTI-DERRAPANTE ESP=2,7mm E GUARDA CORPO LATERAL EM TUBO ÍNOX SCH 40 S DE 1"  </t>
  </si>
  <si>
    <t>i</t>
  </si>
  <si>
    <t>02985/ORSE</t>
  </si>
  <si>
    <t>Chapa de alumínio anti-derrapante, e=2,7mm, dimensões 2,50x1,0m</t>
  </si>
  <si>
    <t>SINAPI-CE 06/2022 Com Desoneração</t>
  </si>
  <si>
    <t>ORSE 05/2022-1</t>
  </si>
  <si>
    <t>X</t>
  </si>
  <si>
    <t>* Tabela A - valor do contrato (http://www.creace.org.br/), consulta em 01/08/2022.</t>
  </si>
  <si>
    <t>MES DE COLETA: 06/2022</t>
  </si>
  <si>
    <t>127,93</t>
  </si>
  <si>
    <t>17,13</t>
  </si>
  <si>
    <t>121,11</t>
  </si>
  <si>
    <t>112,73</t>
  </si>
  <si>
    <t>62,80</t>
  </si>
  <si>
    <t>10,37</t>
  </si>
  <si>
    <t>13,23</t>
  </si>
  <si>
    <t>12,23</t>
  </si>
  <si>
    <t>9,69</t>
  </si>
  <si>
    <t>10,10</t>
  </si>
  <si>
    <t>8,75</t>
  </si>
  <si>
    <t>10,09</t>
  </si>
  <si>
    <t>11,85</t>
  </si>
  <si>
    <t>4,88</t>
  </si>
  <si>
    <t>31,19</t>
  </si>
  <si>
    <t>7,65</t>
  </si>
  <si>
    <t>5,25</t>
  </si>
  <si>
    <t>4,96</t>
  </si>
  <si>
    <t>10,29</t>
  </si>
  <si>
    <t>1,47</t>
  </si>
  <si>
    <t>14,20</t>
  </si>
  <si>
    <t>26,09</t>
  </si>
  <si>
    <t>19,48</t>
  </si>
  <si>
    <t>57,95</t>
  </si>
  <si>
    <t>1,12</t>
  </si>
  <si>
    <t>15,24</t>
  </si>
  <si>
    <t>36,40</t>
  </si>
  <si>
    <t>18,40</t>
  </si>
  <si>
    <t>24,80</t>
  </si>
  <si>
    <t>30,08</t>
  </si>
  <si>
    <t>41,96</t>
  </si>
  <si>
    <t>437,29</t>
  </si>
  <si>
    <t>15,94</t>
  </si>
  <si>
    <t>24,37</t>
  </si>
  <si>
    <t>45,30</t>
  </si>
  <si>
    <t>69,48</t>
  </si>
  <si>
    <t>221,92</t>
  </si>
  <si>
    <t>309,83</t>
  </si>
  <si>
    <t>470,68</t>
  </si>
  <si>
    <t>24,97</t>
  </si>
  <si>
    <t>36,92</t>
  </si>
  <si>
    <t>42,30</t>
  </si>
  <si>
    <t>72,34</t>
  </si>
  <si>
    <t>280,84</t>
  </si>
  <si>
    <t>328,79</t>
  </si>
  <si>
    <t>44,22</t>
  </si>
  <si>
    <t>36,98</t>
  </si>
  <si>
    <t>53,67</t>
  </si>
  <si>
    <t>63,42</t>
  </si>
  <si>
    <t>56,75</t>
  </si>
  <si>
    <t>156,57</t>
  </si>
  <si>
    <t>97,04</t>
  </si>
  <si>
    <t>19,23</t>
  </si>
  <si>
    <t>64,90</t>
  </si>
  <si>
    <t>142,91</t>
  </si>
  <si>
    <t>32,14</t>
  </si>
  <si>
    <t>30,50</t>
  </si>
  <si>
    <t>169,02</t>
  </si>
  <si>
    <t>60,18</t>
  </si>
  <si>
    <t>51,46</t>
  </si>
  <si>
    <t>28,17</t>
  </si>
  <si>
    <t>19,85</t>
  </si>
  <si>
    <t>8,12</t>
  </si>
  <si>
    <t>19,38</t>
  </si>
  <si>
    <t>3.249,36</t>
  </si>
  <si>
    <t>4.069,90</t>
  </si>
  <si>
    <t>5.514,07</t>
  </si>
  <si>
    <t>6.539,75</t>
  </si>
  <si>
    <t>1,73</t>
  </si>
  <si>
    <t>41,58</t>
  </si>
  <si>
    <t>1.829,13</t>
  </si>
  <si>
    <t>11,63</t>
  </si>
  <si>
    <t>2.059,67</t>
  </si>
  <si>
    <t>1.517,43</t>
  </si>
  <si>
    <t>8,57</t>
  </si>
  <si>
    <t>1.908,66</t>
  </si>
  <si>
    <t>1.985,69</t>
  </si>
  <si>
    <t>17,53</t>
  </si>
  <si>
    <t>3,23</t>
  </si>
  <si>
    <t>7.770,00</t>
  </si>
  <si>
    <t>15,69</t>
  </si>
  <si>
    <t>2.773,72</t>
  </si>
  <si>
    <t>2.251,00</t>
  </si>
  <si>
    <t>42,74</t>
  </si>
  <si>
    <t>3,40</t>
  </si>
  <si>
    <t>4,81</t>
  </si>
  <si>
    <t>3,04</t>
  </si>
  <si>
    <t>13,72</t>
  </si>
  <si>
    <t>27,64</t>
  </si>
  <si>
    <t>43,34</t>
  </si>
  <si>
    <t>4,54</t>
  </si>
  <si>
    <t>21,67</t>
  </si>
  <si>
    <t>54,75</t>
  </si>
  <si>
    <t>124,30</t>
  </si>
  <si>
    <t>10,87</t>
  </si>
  <si>
    <t>122,19</t>
  </si>
  <si>
    <t>4,02</t>
  </si>
  <si>
    <t>602,83</t>
  </si>
  <si>
    <t>950,19</t>
  </si>
  <si>
    <t>1.334,20</t>
  </si>
  <si>
    <t>124,72</t>
  </si>
  <si>
    <t>162,46</t>
  </si>
  <si>
    <t>393,04</t>
  </si>
  <si>
    <t>12,71</t>
  </si>
  <si>
    <t>35,99</t>
  </si>
  <si>
    <t>50,92</t>
  </si>
  <si>
    <t>69,41</t>
  </si>
  <si>
    <t>85,53</t>
  </si>
  <si>
    <t>124,66</t>
  </si>
  <si>
    <t>2,14</t>
  </si>
  <si>
    <t>7,34</t>
  </si>
  <si>
    <t>505,07</t>
  </si>
  <si>
    <t>1.742,01</t>
  </si>
  <si>
    <t>610,90</t>
  </si>
  <si>
    <t>820,54</t>
  </si>
  <si>
    <t>1.148,76</t>
  </si>
  <si>
    <t>147,69</t>
  </si>
  <si>
    <t>106,30</t>
  </si>
  <si>
    <t>356,93</t>
  </si>
  <si>
    <t>254,66</t>
  </si>
  <si>
    <t>196,93</t>
  </si>
  <si>
    <t>258,47</t>
  </si>
  <si>
    <t>139,49</t>
  </si>
  <si>
    <t>187,60</t>
  </si>
  <si>
    <t>492,32</t>
  </si>
  <si>
    <t>352,24</t>
  </si>
  <si>
    <t>221,54</t>
  </si>
  <si>
    <t>467,71</t>
  </si>
  <si>
    <t>574,38</t>
  </si>
  <si>
    <t>804,13</t>
  </si>
  <si>
    <t>3.548,35</t>
  </si>
  <si>
    <t>105,02</t>
  </si>
  <si>
    <t>2.812,24</t>
  </si>
  <si>
    <t>3.195,75</t>
  </si>
  <si>
    <t>344.264,33</t>
  </si>
  <si>
    <t>10.937,09</t>
  </si>
  <si>
    <t>5.704,15</t>
  </si>
  <si>
    <t>7.570,51</t>
  </si>
  <si>
    <t>7.070,44</t>
  </si>
  <si>
    <t>3.365,00</t>
  </si>
  <si>
    <t>2.073,75</t>
  </si>
  <si>
    <t>3.078,56</t>
  </si>
  <si>
    <t>4.254,86</t>
  </si>
  <si>
    <t>1.852,04</t>
  </si>
  <si>
    <t>16.862,66</t>
  </si>
  <si>
    <t>7.983,95</t>
  </si>
  <si>
    <t>8.950,66</t>
  </si>
  <si>
    <t>10.112,35</t>
  </si>
  <si>
    <t>13.898,67</t>
  </si>
  <si>
    <t>4.893,92</t>
  </si>
  <si>
    <t>6.065,31</t>
  </si>
  <si>
    <t>9.012,91</t>
  </si>
  <si>
    <t>9.343,17</t>
  </si>
  <si>
    <t>10.721,97</t>
  </si>
  <si>
    <t>5.856,02</t>
  </si>
  <si>
    <t>6.305,66</t>
  </si>
  <si>
    <t>9.318,55</t>
  </si>
  <si>
    <t>10.780,66</t>
  </si>
  <si>
    <t>11.277,94</t>
  </si>
  <si>
    <t>1.664,32</t>
  </si>
  <si>
    <t>1.800,37</t>
  </si>
  <si>
    <t>2.394,74</t>
  </si>
  <si>
    <t>2.670,51</t>
  </si>
  <si>
    <t>3.136,90</t>
  </si>
  <si>
    <t>3.531,34</t>
  </si>
  <si>
    <t>1.425,78</t>
  </si>
  <si>
    <t>1.569,93</t>
  </si>
  <si>
    <t>4.461,47</t>
  </si>
  <si>
    <t>4.705,95</t>
  </si>
  <si>
    <t>6.244,84</t>
  </si>
  <si>
    <t>7.566,46</t>
  </si>
  <si>
    <t>8.511,00</t>
  </si>
  <si>
    <t>67.070,18</t>
  </si>
  <si>
    <t>20.992,82</t>
  </si>
  <si>
    <t>27.091,65</t>
  </si>
  <si>
    <t>39.416,24</t>
  </si>
  <si>
    <t>4.841,03</t>
  </si>
  <si>
    <t>31.018,25</t>
  </si>
  <si>
    <t>23,09</t>
  </si>
  <si>
    <t>1,21</t>
  </si>
  <si>
    <t>22,01</t>
  </si>
  <si>
    <t>28,93</t>
  </si>
  <si>
    <t>31,39</t>
  </si>
  <si>
    <t>25,57</t>
  </si>
  <si>
    <t>29,71</t>
  </si>
  <si>
    <t>121,56</t>
  </si>
  <si>
    <t>1.377,23</t>
  </si>
  <si>
    <t>0,79</t>
  </si>
  <si>
    <t>491,01</t>
  </si>
  <si>
    <t>1.067,41</t>
  </si>
  <si>
    <t>74,71</t>
  </si>
  <si>
    <t>53,37</t>
  </si>
  <si>
    <t>47,73</t>
  </si>
  <si>
    <t>33,38</t>
  </si>
  <si>
    <t>70,95</t>
  </si>
  <si>
    <t>54,90</t>
  </si>
  <si>
    <t>91,79</t>
  </si>
  <si>
    <t>165,20</t>
  </si>
  <si>
    <t>140,23</t>
  </si>
  <si>
    <t>15,74</t>
  </si>
  <si>
    <t>2.784,57</t>
  </si>
  <si>
    <t>71,63</t>
  </si>
  <si>
    <t>12.664,01</t>
  </si>
  <si>
    <t>71,62</t>
  </si>
  <si>
    <t>12.661,32</t>
  </si>
  <si>
    <t>101,76</t>
  </si>
  <si>
    <t>17.988,18</t>
  </si>
  <si>
    <t>134,54</t>
  </si>
  <si>
    <t>23.781,98</t>
  </si>
  <si>
    <t>0,42</t>
  </si>
  <si>
    <t>0,50</t>
  </si>
  <si>
    <t>1,18</t>
  </si>
  <si>
    <t>9,22</t>
  </si>
  <si>
    <t>10,92</t>
  </si>
  <si>
    <t>12,26</t>
  </si>
  <si>
    <t>9,39</t>
  </si>
  <si>
    <t>1.662,61</t>
  </si>
  <si>
    <t>78,52</t>
  </si>
  <si>
    <t>36,90</t>
  </si>
  <si>
    <t>41,00</t>
  </si>
  <si>
    <t>2.180,44</t>
  </si>
  <si>
    <t>21,58</t>
  </si>
  <si>
    <t>3.817,65</t>
  </si>
  <si>
    <t>10,97</t>
  </si>
  <si>
    <t>1.941,32</t>
  </si>
  <si>
    <t>1.832,92</t>
  </si>
  <si>
    <t>2.493,59</t>
  </si>
  <si>
    <t>4.593,80</t>
  </si>
  <si>
    <t>373,84</t>
  </si>
  <si>
    <t>517,48</t>
  </si>
  <si>
    <t>629,20</t>
  </si>
  <si>
    <t>563,80</t>
  </si>
  <si>
    <t>200,00</t>
  </si>
  <si>
    <t>219,77</t>
  </si>
  <si>
    <t>443,15</t>
  </si>
  <si>
    <t>11,70</t>
  </si>
  <si>
    <t>114,45</t>
  </si>
  <si>
    <t>143,46</t>
  </si>
  <si>
    <t>323,29</t>
  </si>
  <si>
    <t>670,85</t>
  </si>
  <si>
    <t>433,01</t>
  </si>
  <si>
    <t>194,90</t>
  </si>
  <si>
    <t>259,17</t>
  </si>
  <si>
    <t>375,49</t>
  </si>
  <si>
    <t>190,51</t>
  </si>
  <si>
    <t>226,54</t>
  </si>
  <si>
    <t>529,40</t>
  </si>
  <si>
    <t>843,50</t>
  </si>
  <si>
    <t>1.056,86</t>
  </si>
  <si>
    <t>126,90</t>
  </si>
  <si>
    <t>1.197,21</t>
  </si>
  <si>
    <t>10,17</t>
  </si>
  <si>
    <t>1.120,46</t>
  </si>
  <si>
    <t>1.235,99</t>
  </si>
  <si>
    <t>499,45</t>
  </si>
  <si>
    <t>762,80</t>
  </si>
  <si>
    <t>817,03</t>
  </si>
  <si>
    <t>5,02</t>
  </si>
  <si>
    <t>12,97</t>
  </si>
  <si>
    <t>40,71</t>
  </si>
  <si>
    <t>30,35</t>
  </si>
  <si>
    <t>54,62</t>
  </si>
  <si>
    <t>108,16</t>
  </si>
  <si>
    <t>40,50</t>
  </si>
  <si>
    <t>371,07</t>
  </si>
  <si>
    <t>28,09</t>
  </si>
  <si>
    <t>BASTIDOR PARA BLOCO M10</t>
  </si>
  <si>
    <t>634.375,00</t>
  </si>
  <si>
    <t>120,77</t>
  </si>
  <si>
    <t>260,41</t>
  </si>
  <si>
    <t>150,96</t>
  </si>
  <si>
    <t>284,77</t>
  </si>
  <si>
    <t>5.265,45</t>
  </si>
  <si>
    <t>7.180,64</t>
  </si>
  <si>
    <t>6.586,27</t>
  </si>
  <si>
    <t>28.647,61</t>
  </si>
  <si>
    <t>6.024,03</t>
  </si>
  <si>
    <t>21.418,77</t>
  </si>
  <si>
    <t>26.032,74</t>
  </si>
  <si>
    <t>2.238,63</t>
  </si>
  <si>
    <t>21,40</t>
  </si>
  <si>
    <t>24,20</t>
  </si>
  <si>
    <t>0,68</t>
  </si>
  <si>
    <t>3,89</t>
  </si>
  <si>
    <t>3,19</t>
  </si>
  <si>
    <t>3,22</t>
  </si>
  <si>
    <t>3,74</t>
  </si>
  <si>
    <t>5,46</t>
  </si>
  <si>
    <t>5,69</t>
  </si>
  <si>
    <t>6,58</t>
  </si>
  <si>
    <t>4,92</t>
  </si>
  <si>
    <t>2,45</t>
  </si>
  <si>
    <t>BLOCO DE ENGATE RAPIDO PARA BASTIDOR TIPO M10</t>
  </si>
  <si>
    <t>24,28</t>
  </si>
  <si>
    <t>59,50</t>
  </si>
  <si>
    <t>43,63</t>
  </si>
  <si>
    <t>4,07</t>
  </si>
  <si>
    <t>77,61</t>
  </si>
  <si>
    <t>114,00</t>
  </si>
  <si>
    <t>174,63</t>
  </si>
  <si>
    <t>21,14</t>
  </si>
  <si>
    <t>2,49</t>
  </si>
  <si>
    <t>3,08</t>
  </si>
  <si>
    <t>108,92</t>
  </si>
  <si>
    <t>64,38</t>
  </si>
  <si>
    <t>92,25</t>
  </si>
  <si>
    <t>58,93</t>
  </si>
  <si>
    <t>48,90</t>
  </si>
  <si>
    <t>57,65</t>
  </si>
  <si>
    <t>38,71</t>
  </si>
  <si>
    <t>53,81</t>
  </si>
  <si>
    <t>39,52</t>
  </si>
  <si>
    <t>38,98</t>
  </si>
  <si>
    <t>49,11</t>
  </si>
  <si>
    <t>22,83</t>
  </si>
  <si>
    <t>278,04</t>
  </si>
  <si>
    <t>2.616,28</t>
  </si>
  <si>
    <t>2.199,82</t>
  </si>
  <si>
    <t>896,45</t>
  </si>
  <si>
    <t>12.953,62</t>
  </si>
  <si>
    <t>872,47</t>
  </si>
  <si>
    <t>1.361,55</t>
  </si>
  <si>
    <t>1.490,73</t>
  </si>
  <si>
    <t>1.470,69</t>
  </si>
  <si>
    <t>8.247,19</t>
  </si>
  <si>
    <t>3.824,16</t>
  </si>
  <si>
    <t>7.758,44</t>
  </si>
  <si>
    <t>1.576,57</t>
  </si>
  <si>
    <t>64.187,44</t>
  </si>
  <si>
    <t>68.768,89</t>
  </si>
  <si>
    <t>3.668,50</t>
  </si>
  <si>
    <t>5.274,57</t>
  </si>
  <si>
    <t>8.940,84</t>
  </si>
  <si>
    <t>8.488,62</t>
  </si>
  <si>
    <t>34.833,18</t>
  </si>
  <si>
    <t>12.811,00</t>
  </si>
  <si>
    <t>37.990,25</t>
  </si>
  <si>
    <t>17.250,00</t>
  </si>
  <si>
    <t>3.808,36</t>
  </si>
  <si>
    <t>4.600,00</t>
  </si>
  <si>
    <t>6.179,81</t>
  </si>
  <si>
    <t>34.500,00</t>
  </si>
  <si>
    <t>5.433,75</t>
  </si>
  <si>
    <t>8.625,00</t>
  </si>
  <si>
    <t>222.857,07</t>
  </si>
  <si>
    <t>98.596,54</t>
  </si>
  <si>
    <t>29,84</t>
  </si>
  <si>
    <t>46,22</t>
  </si>
  <si>
    <t>77,04</t>
  </si>
  <si>
    <t>24,07</t>
  </si>
  <si>
    <t>54,00</t>
  </si>
  <si>
    <t>0,55</t>
  </si>
  <si>
    <t>0,09</t>
  </si>
  <si>
    <t>0,18</t>
  </si>
  <si>
    <t>6,35</t>
  </si>
  <si>
    <t>21,80</t>
  </si>
  <si>
    <t>37,22</t>
  </si>
  <si>
    <t>163,58</t>
  </si>
  <si>
    <t>21,70</t>
  </si>
  <si>
    <t>17,04</t>
  </si>
  <si>
    <t>16,68</t>
  </si>
  <si>
    <t>46,86</t>
  </si>
  <si>
    <t>29,12</t>
  </si>
  <si>
    <t>7,24</t>
  </si>
  <si>
    <t>69,08</t>
  </si>
  <si>
    <t>67,15</t>
  </si>
  <si>
    <t>67,49</t>
  </si>
  <si>
    <t>127,63</t>
  </si>
  <si>
    <t>349,30</t>
  </si>
  <si>
    <t>369,07</t>
  </si>
  <si>
    <t>395,92</t>
  </si>
  <si>
    <t>0,54</t>
  </si>
  <si>
    <t>6,89</t>
  </si>
  <si>
    <t>20,75</t>
  </si>
  <si>
    <t>53,19</t>
  </si>
  <si>
    <t>4,40</t>
  </si>
  <si>
    <t>5,30</t>
  </si>
  <si>
    <t>18,21</t>
  </si>
  <si>
    <t>21,29</t>
  </si>
  <si>
    <t>16,40</t>
  </si>
  <si>
    <t>18,13</t>
  </si>
  <si>
    <t>4,80</t>
  </si>
  <si>
    <t>57,97</t>
  </si>
  <si>
    <t>51,78</t>
  </si>
  <si>
    <t>35,06</t>
  </si>
  <si>
    <t>36,47</t>
  </si>
  <si>
    <t>64,33</t>
  </si>
  <si>
    <t>64,85</t>
  </si>
  <si>
    <t>52,36</t>
  </si>
  <si>
    <t>105,10</t>
  </si>
  <si>
    <t>99,71</t>
  </si>
  <si>
    <t>9,90</t>
  </si>
  <si>
    <t>9,48</t>
  </si>
  <si>
    <t>4,53</t>
  </si>
  <si>
    <t>22,48</t>
  </si>
  <si>
    <t>6,88</t>
  </si>
  <si>
    <t>7,11</t>
  </si>
  <si>
    <t>17,29</t>
  </si>
  <si>
    <t>16,49</t>
  </si>
  <si>
    <t>7,19</t>
  </si>
  <si>
    <t>1,05</t>
  </si>
  <si>
    <t>6,46</t>
  </si>
  <si>
    <t>9,08</t>
  </si>
  <si>
    <t>6,77</t>
  </si>
  <si>
    <t>3,98</t>
  </si>
  <si>
    <t>49,98</t>
  </si>
  <si>
    <t>37,39</t>
  </si>
  <si>
    <t>54,35</t>
  </si>
  <si>
    <t>73,66</t>
  </si>
  <si>
    <t>70,30</t>
  </si>
  <si>
    <t>69,63</t>
  </si>
  <si>
    <t>29,70</t>
  </si>
  <si>
    <t>30,43</t>
  </si>
  <si>
    <t>33,36</t>
  </si>
  <si>
    <t>37,53</t>
  </si>
  <si>
    <t>9,93</t>
  </si>
  <si>
    <t>122,05</t>
  </si>
  <si>
    <t>155,20</t>
  </si>
  <si>
    <t>15,80</t>
  </si>
  <si>
    <t>186,63</t>
  </si>
  <si>
    <t>321,60</t>
  </si>
  <si>
    <t>33,71</t>
  </si>
  <si>
    <t>46,95</t>
  </si>
  <si>
    <t>540,09</t>
  </si>
  <si>
    <t>66,15</t>
  </si>
  <si>
    <t>93,17</t>
  </si>
  <si>
    <t>105,66</t>
  </si>
  <si>
    <t>55,02</t>
  </si>
  <si>
    <t>55,97</t>
  </si>
  <si>
    <t>81,39</t>
  </si>
  <si>
    <t>75,23</t>
  </si>
  <si>
    <t>83,11</t>
  </si>
  <si>
    <t>88,94</t>
  </si>
  <si>
    <t>94,00</t>
  </si>
  <si>
    <t>94,58</t>
  </si>
  <si>
    <t>112,89</t>
  </si>
  <si>
    <t>126,92</t>
  </si>
  <si>
    <t>115,50</t>
  </si>
  <si>
    <t>140,40</t>
  </si>
  <si>
    <t>136,09</t>
  </si>
  <si>
    <t>171,90</t>
  </si>
  <si>
    <t>181,85</t>
  </si>
  <si>
    <t>186,29</t>
  </si>
  <si>
    <t>9,91</t>
  </si>
  <si>
    <t>108,86</t>
  </si>
  <si>
    <t>134,88</t>
  </si>
  <si>
    <t>15,19</t>
  </si>
  <si>
    <t>165,34</t>
  </si>
  <si>
    <t>217,72</t>
  </si>
  <si>
    <t>23,13</t>
  </si>
  <si>
    <t>272,46</t>
  </si>
  <si>
    <t>31,88</t>
  </si>
  <si>
    <t>355,43</t>
  </si>
  <si>
    <t>45,44</t>
  </si>
  <si>
    <t>456,58</t>
  </si>
  <si>
    <t>6,18</t>
  </si>
  <si>
    <t>62,95</t>
  </si>
  <si>
    <t>83,62</t>
  </si>
  <si>
    <t>0,60</t>
  </si>
  <si>
    <t>1,00</t>
  </si>
  <si>
    <t>1,33</t>
  </si>
  <si>
    <t>107,72</t>
  </si>
  <si>
    <t>134,48</t>
  </si>
  <si>
    <t>163,67</t>
  </si>
  <si>
    <t>216,32</t>
  </si>
  <si>
    <t>30,88</t>
  </si>
  <si>
    <t>3,80</t>
  </si>
  <si>
    <t>45,32</t>
  </si>
  <si>
    <t>5,31</t>
  </si>
  <si>
    <t>83,56</t>
  </si>
  <si>
    <t>215,71</t>
  </si>
  <si>
    <t>253,59</t>
  </si>
  <si>
    <t>276,33</t>
  </si>
  <si>
    <t>343,54</t>
  </si>
  <si>
    <t>404,92</t>
  </si>
  <si>
    <t>476,43</t>
  </si>
  <si>
    <t>144,86</t>
  </si>
  <si>
    <t>651,20</t>
  </si>
  <si>
    <t>171,92</t>
  </si>
  <si>
    <t>205,12</t>
  </si>
  <si>
    <t>9,63</t>
  </si>
  <si>
    <t>131,86</t>
  </si>
  <si>
    <t>161,84</t>
  </si>
  <si>
    <t>3,32</t>
  </si>
  <si>
    <t>213,85</t>
  </si>
  <si>
    <t>264,68</t>
  </si>
  <si>
    <t>31,31</t>
  </si>
  <si>
    <t>4,87</t>
  </si>
  <si>
    <t>342,44</t>
  </si>
  <si>
    <t>44,41</t>
  </si>
  <si>
    <t>424,29</t>
  </si>
  <si>
    <t>5,53</t>
  </si>
  <si>
    <t>61,34</t>
  </si>
  <si>
    <t>83,09</t>
  </si>
  <si>
    <t>CABO DE REDE, PAR TRANCADO U/UTP, 4 PARES, CATEGORIA 5E (CAT 5E), ISOLAMENTO PVC (CM)</t>
  </si>
  <si>
    <t>CABO DE REDE, PAR TRANCADO U/UTP, 4 PARES, CATEGORIA 5E (CAT 5E), ISOLAMENTO PVC (CMX)</t>
  </si>
  <si>
    <t>CABO DE REDE, PAR TRANCADO U/UTP, 4 PARES, CATEGORIA 5E (CAT 5E), ISOLAMENTO PVC (LSZH)</t>
  </si>
  <si>
    <t>3,28</t>
  </si>
  <si>
    <t>5,18</t>
  </si>
  <si>
    <t>24,93</t>
  </si>
  <si>
    <t>34,40</t>
  </si>
  <si>
    <t>8,78</t>
  </si>
  <si>
    <t>20,37</t>
  </si>
  <si>
    <t>29,83</t>
  </si>
  <si>
    <t>356,64</t>
  </si>
  <si>
    <t>48,33</t>
  </si>
  <si>
    <t>74,78</t>
  </si>
  <si>
    <t>101,26</t>
  </si>
  <si>
    <t>13,10</t>
  </si>
  <si>
    <t>149,16</t>
  </si>
  <si>
    <t>209,30</t>
  </si>
  <si>
    <t>274,35</t>
  </si>
  <si>
    <t>1,59</t>
  </si>
  <si>
    <t>3,71</t>
  </si>
  <si>
    <t>59,21</t>
  </si>
  <si>
    <t>24,43</t>
  </si>
  <si>
    <t>36,60</t>
  </si>
  <si>
    <t>10,61</t>
  </si>
  <si>
    <t>32,60</t>
  </si>
  <si>
    <t>46,58</t>
  </si>
  <si>
    <t>1.158,73</t>
  </si>
  <si>
    <t>7,27</t>
  </si>
  <si>
    <t>458,00</t>
  </si>
  <si>
    <t>480,00</t>
  </si>
  <si>
    <t>974,87</t>
  </si>
  <si>
    <t>1.095,04</t>
  </si>
  <si>
    <t>275,59</t>
  </si>
  <si>
    <t>472,60</t>
  </si>
  <si>
    <t>629,46</t>
  </si>
  <si>
    <t>6.079,85</t>
  </si>
  <si>
    <t>1.021,28</t>
  </si>
  <si>
    <t>1.316,50</t>
  </si>
  <si>
    <t>2.932,05</t>
  </si>
  <si>
    <t>91,07</t>
  </si>
  <si>
    <t>98,46</t>
  </si>
  <si>
    <t>315,91</t>
  </si>
  <si>
    <t>572,74</t>
  </si>
  <si>
    <t>1.025,68</t>
  </si>
  <si>
    <t>151,80</t>
  </si>
  <si>
    <t>278,98</t>
  </si>
  <si>
    <t>354,47</t>
  </si>
  <si>
    <t>78,54</t>
  </si>
  <si>
    <t>130,46</t>
  </si>
  <si>
    <t>252,72</t>
  </si>
  <si>
    <t>525,14</t>
  </si>
  <si>
    <t>827,93</t>
  </si>
  <si>
    <t>334,68</t>
  </si>
  <si>
    <t>355,67</t>
  </si>
  <si>
    <t>380,74</t>
  </si>
  <si>
    <t>513,06</t>
  </si>
  <si>
    <t>648,97</t>
  </si>
  <si>
    <t>537,50</t>
  </si>
  <si>
    <t>656,60</t>
  </si>
  <si>
    <t>43,85</t>
  </si>
  <si>
    <t>50,84</t>
  </si>
  <si>
    <t>81,21</t>
  </si>
  <si>
    <t>69,29</t>
  </si>
  <si>
    <t>151,73</t>
  </si>
  <si>
    <t>1,88</t>
  </si>
  <si>
    <t>4,12</t>
  </si>
  <si>
    <t>55,24</t>
  </si>
  <si>
    <t>90,84</t>
  </si>
  <si>
    <t>301,11</t>
  </si>
  <si>
    <t>183,09</t>
  </si>
  <si>
    <t>269,60</t>
  </si>
  <si>
    <t>60,42</t>
  </si>
  <si>
    <t>714,79</t>
  </si>
  <si>
    <t>39,60</t>
  </si>
  <si>
    <t>77,84</t>
  </si>
  <si>
    <t>125,11</t>
  </si>
  <si>
    <t>187,14</t>
  </si>
  <si>
    <t>249,76</t>
  </si>
  <si>
    <t>301,85</t>
  </si>
  <si>
    <t>382,58</t>
  </si>
  <si>
    <t>91,18</t>
  </si>
  <si>
    <t>1.753,36</t>
  </si>
  <si>
    <t>75,48</t>
  </si>
  <si>
    <t>3.424,92</t>
  </si>
  <si>
    <t>167,20</t>
  </si>
  <si>
    <t>277,07</t>
  </si>
  <si>
    <t>414,22</t>
  </si>
  <si>
    <t>833,26</t>
  </si>
  <si>
    <t>518,85</t>
  </si>
  <si>
    <t>3.258,61</t>
  </si>
  <si>
    <t>1.042,68</t>
  </si>
  <si>
    <t>330,44</t>
  </si>
  <si>
    <t>535,06</t>
  </si>
  <si>
    <t>198,42</t>
  </si>
  <si>
    <t>2.179,62</t>
  </si>
  <si>
    <t>3.656,68</t>
  </si>
  <si>
    <t>4.599,08</t>
  </si>
  <si>
    <t>103,59</t>
  </si>
  <si>
    <t>245,70</t>
  </si>
  <si>
    <t>459,50</t>
  </si>
  <si>
    <t>69,07</t>
  </si>
  <si>
    <t>45,10</t>
  </si>
  <si>
    <t>54,37</t>
  </si>
  <si>
    <t>35,54</t>
  </si>
  <si>
    <t>35,82</t>
  </si>
  <si>
    <t>42,34</t>
  </si>
  <si>
    <t>116,78</t>
  </si>
  <si>
    <t>45,83</t>
  </si>
  <si>
    <t>59,70</t>
  </si>
  <si>
    <t>22,91</t>
  </si>
  <si>
    <t>23,31</t>
  </si>
  <si>
    <t>28,48</t>
  </si>
  <si>
    <t>37,25</t>
  </si>
  <si>
    <t>60,43</t>
  </si>
  <si>
    <t>78,16</t>
  </si>
  <si>
    <t>146,08</t>
  </si>
  <si>
    <t>380.723,37</t>
  </si>
  <si>
    <t>406.349,00</t>
  </si>
  <si>
    <t>420.113,62</t>
  </si>
  <si>
    <t>468.582,64</t>
  </si>
  <si>
    <t>442.957,02</t>
  </si>
  <si>
    <t>461.261,01</t>
  </si>
  <si>
    <t>364.615,86</t>
  </si>
  <si>
    <t>365.348,02</t>
  </si>
  <si>
    <t>581.335,31</t>
  </si>
  <si>
    <t>562.299,16</t>
  </si>
  <si>
    <t>600.371,50</t>
  </si>
  <si>
    <t>551.316,76</t>
  </si>
  <si>
    <t>253.475,67</t>
  </si>
  <si>
    <t>139,35</t>
  </si>
  <si>
    <t>1,65</t>
  </si>
  <si>
    <t>2,97</t>
  </si>
  <si>
    <t>6,53</t>
  </si>
  <si>
    <t>13,42</t>
  </si>
  <si>
    <t>35,27</t>
  </si>
  <si>
    <t>74,33</t>
  </si>
  <si>
    <t>34,69</t>
  </si>
  <si>
    <t>35,93</t>
  </si>
  <si>
    <t>21,85</t>
  </si>
  <si>
    <t>34,56</t>
  </si>
  <si>
    <t>58,43</t>
  </si>
  <si>
    <t>20,11</t>
  </si>
  <si>
    <t>16,29</t>
  </si>
  <si>
    <t>5,66</t>
  </si>
  <si>
    <t>10,67</t>
  </si>
  <si>
    <t>29,05</t>
  </si>
  <si>
    <t>7,32</t>
  </si>
  <si>
    <t>74,70</t>
  </si>
  <si>
    <t>124,96</t>
  </si>
  <si>
    <t>15,32</t>
  </si>
  <si>
    <t>14,85</t>
  </si>
  <si>
    <t>30,19</t>
  </si>
  <si>
    <t>15,58</t>
  </si>
  <si>
    <t>39,43</t>
  </si>
  <si>
    <t>16,55</t>
  </si>
  <si>
    <t>78,89</t>
  </si>
  <si>
    <t>11,92</t>
  </si>
  <si>
    <t>4,39</t>
  </si>
  <si>
    <t>96,94</t>
  </si>
  <si>
    <t>27,19</t>
  </si>
  <si>
    <t>64,50</t>
  </si>
  <si>
    <t>9,97</t>
  </si>
  <si>
    <t>102,69</t>
  </si>
  <si>
    <t>159,88</t>
  </si>
  <si>
    <t>143,98</t>
  </si>
  <si>
    <t>244,64</t>
  </si>
  <si>
    <t>83,98</t>
  </si>
  <si>
    <t>76,14</t>
  </si>
  <si>
    <t>147,26</t>
  </si>
  <si>
    <t>132,51</t>
  </si>
  <si>
    <t>24,23</t>
  </si>
  <si>
    <t>22,02</t>
  </si>
  <si>
    <t>130,00</t>
  </si>
  <si>
    <t>159,71</t>
  </si>
  <si>
    <t>163,09</t>
  </si>
  <si>
    <t>50,32</t>
  </si>
  <si>
    <t>85,68</t>
  </si>
  <si>
    <t>2.642,63</t>
  </si>
  <si>
    <t>3.757,15</t>
  </si>
  <si>
    <t>9.539,34</t>
  </si>
  <si>
    <t>679.593,75</t>
  </si>
  <si>
    <t>582.846,15</t>
  </si>
  <si>
    <t>589.925,15</t>
  </si>
  <si>
    <t>670.627,00</t>
  </si>
  <si>
    <t>822.355,68</t>
  </si>
  <si>
    <t>1.960,90</t>
  </si>
  <si>
    <t>8.287,46</t>
  </si>
  <si>
    <t>11.049,95</t>
  </si>
  <si>
    <t>1.925,77</t>
  </si>
  <si>
    <t>4.249,98</t>
  </si>
  <si>
    <t>1.133,34</t>
  </si>
  <si>
    <t>755,55</t>
  </si>
  <si>
    <t>12,86</t>
  </si>
  <si>
    <t>13,70</t>
  </si>
  <si>
    <t>12,89</t>
  </si>
  <si>
    <t>11,95</t>
  </si>
  <si>
    <t>15,90</t>
  </si>
  <si>
    <t>14,03</t>
  </si>
  <si>
    <t>15,20</t>
  </si>
  <si>
    <t>19,15</t>
  </si>
  <si>
    <t>13,91</t>
  </si>
  <si>
    <t>11,59</t>
  </si>
  <si>
    <t>11,48</t>
  </si>
  <si>
    <t>11,78</t>
  </si>
  <si>
    <t>13,06</t>
  </si>
  <si>
    <t>49,07</t>
  </si>
  <si>
    <t>56,73</t>
  </si>
  <si>
    <t>54,64</t>
  </si>
  <si>
    <t>54,33</t>
  </si>
  <si>
    <t>68,95</t>
  </si>
  <si>
    <t>99,03</t>
  </si>
  <si>
    <t>35,86</t>
  </si>
  <si>
    <t>56,27</t>
  </si>
  <si>
    <t>69,85</t>
  </si>
  <si>
    <t>38,68</t>
  </si>
  <si>
    <t>47,31</t>
  </si>
  <si>
    <t>41,64</t>
  </si>
  <si>
    <t>50,82</t>
  </si>
  <si>
    <t>67,56</t>
  </si>
  <si>
    <t>82,37</t>
  </si>
  <si>
    <t>23,71</t>
  </si>
  <si>
    <t>149,66</t>
  </si>
  <si>
    <t>174,74</t>
  </si>
  <si>
    <t>226,62</t>
  </si>
  <si>
    <t>128,92</t>
  </si>
  <si>
    <t>51,59</t>
  </si>
  <si>
    <t>97,73</t>
  </si>
  <si>
    <t>56,85</t>
  </si>
  <si>
    <t>81,71</t>
  </si>
  <si>
    <t>117,71</t>
  </si>
  <si>
    <t>41,31</t>
  </si>
  <si>
    <t>47,01</t>
  </si>
  <si>
    <t>57,71</t>
  </si>
  <si>
    <t>36,36</t>
  </si>
  <si>
    <t>71,60</t>
  </si>
  <si>
    <t>21,95</t>
  </si>
  <si>
    <t>13,38</t>
  </si>
  <si>
    <t>29,32</t>
  </si>
  <si>
    <t>326,28</t>
  </si>
  <si>
    <t>70,33</t>
  </si>
  <si>
    <t>227,49</t>
  </si>
  <si>
    <t>5.187,35</t>
  </si>
  <si>
    <t>49,78</t>
  </si>
  <si>
    <t>59,30</t>
  </si>
  <si>
    <t>144,92</t>
  </si>
  <si>
    <t>49,20</t>
  </si>
  <si>
    <t>27,57</t>
  </si>
  <si>
    <t>93,76</t>
  </si>
  <si>
    <t>20,89</t>
  </si>
  <si>
    <t>21,45</t>
  </si>
  <si>
    <t>8,09</t>
  </si>
  <si>
    <t>12,57</t>
  </si>
  <si>
    <t>18,16</t>
  </si>
  <si>
    <t>15,39</t>
  </si>
  <si>
    <t>27,99</t>
  </si>
  <si>
    <t>18,56</t>
  </si>
  <si>
    <t>23,15</t>
  </si>
  <si>
    <t>24,61</t>
  </si>
  <si>
    <t>11.589,00</t>
  </si>
  <si>
    <t>9.728,88</t>
  </si>
  <si>
    <t>8.397,82</t>
  </si>
  <si>
    <t>6.491,84</t>
  </si>
  <si>
    <t>114.784,58</t>
  </si>
  <si>
    <t>15.112,15</t>
  </si>
  <si>
    <t>14.360,28</t>
  </si>
  <si>
    <t>80,98</t>
  </si>
  <si>
    <t>87,44</t>
  </si>
  <si>
    <t>100,12</t>
  </si>
  <si>
    <t>120,80</t>
  </si>
  <si>
    <t>137,20</t>
  </si>
  <si>
    <t>163,16</t>
  </si>
  <si>
    <t>51,91</t>
  </si>
  <si>
    <t>158.022,92</t>
  </si>
  <si>
    <t>127.341,30</t>
  </si>
  <si>
    <t>272.620,55</t>
  </si>
  <si>
    <t>296.122,07</t>
  </si>
  <si>
    <t>107.075,16</t>
  </si>
  <si>
    <t>68.944,81</t>
  </si>
  <si>
    <t>80.182,00</t>
  </si>
  <si>
    <t>107.382,42</t>
  </si>
  <si>
    <t>16,48</t>
  </si>
  <si>
    <t>506,36</t>
  </si>
  <si>
    <t>526,18</t>
  </si>
  <si>
    <t>532,08</t>
  </si>
  <si>
    <t>547,50</t>
  </si>
  <si>
    <t>500,25</t>
  </si>
  <si>
    <t>447,18</t>
  </si>
  <si>
    <t>485,81</t>
  </si>
  <si>
    <t>466,11</t>
  </si>
  <si>
    <t>534,16</t>
  </si>
  <si>
    <t>541,92</t>
  </si>
  <si>
    <t>462,68</t>
  </si>
  <si>
    <t>501,24</t>
  </si>
  <si>
    <t>480,49</t>
  </si>
  <si>
    <t>531,85</t>
  </si>
  <si>
    <t>478,10</t>
  </si>
  <si>
    <t>516,66</t>
  </si>
  <si>
    <t>507,36</t>
  </si>
  <si>
    <t>535,47</t>
  </si>
  <si>
    <t>558,35</t>
  </si>
  <si>
    <t>493,52</t>
  </si>
  <si>
    <t>514,83</t>
  </si>
  <si>
    <t>572,08</t>
  </si>
  <si>
    <t>611,22</t>
  </si>
  <si>
    <t>653,64</t>
  </si>
  <si>
    <t>424,89</t>
  </si>
  <si>
    <t>431,84</t>
  </si>
  <si>
    <t>10,50</t>
  </si>
  <si>
    <t>13,65</t>
  </si>
  <si>
    <t>25,05</t>
  </si>
  <si>
    <t>15,37</t>
  </si>
  <si>
    <t>36,75</t>
  </si>
  <si>
    <t>9,15</t>
  </si>
  <si>
    <t>102,06</t>
  </si>
  <si>
    <t>170,03</t>
  </si>
  <si>
    <t>8,87</t>
  </si>
  <si>
    <t>14,87</t>
  </si>
  <si>
    <t>44,13</t>
  </si>
  <si>
    <t>130,52</t>
  </si>
  <si>
    <t>203,63</t>
  </si>
  <si>
    <t>34,71</t>
  </si>
  <si>
    <t>17,56</t>
  </si>
  <si>
    <t>47,04</t>
  </si>
  <si>
    <t>146,86</t>
  </si>
  <si>
    <t>201,52</t>
  </si>
  <si>
    <t>108,12</t>
  </si>
  <si>
    <t>32,20</t>
  </si>
  <si>
    <t>13,14</t>
  </si>
  <si>
    <t>16,81</t>
  </si>
  <si>
    <t>49,72</t>
  </si>
  <si>
    <t>14,40</t>
  </si>
  <si>
    <t>120,93</t>
  </si>
  <si>
    <t>201,32</t>
  </si>
  <si>
    <t>9,37</t>
  </si>
  <si>
    <t>11,02</t>
  </si>
  <si>
    <t>7,87</t>
  </si>
  <si>
    <t>9,88</t>
  </si>
  <si>
    <t>14,37</t>
  </si>
  <si>
    <t>10,55</t>
  </si>
  <si>
    <t>16,42</t>
  </si>
  <si>
    <t>14,18</t>
  </si>
  <si>
    <t>96,57</t>
  </si>
  <si>
    <t>40,65</t>
  </si>
  <si>
    <t>20,27</t>
  </si>
  <si>
    <t>33,54</t>
  </si>
  <si>
    <t>47,40</t>
  </si>
  <si>
    <t>CONECTOR / TOMADA FEMEA RJ 45, CATEGORIA 5 E (CAT 5E) PARA CABOS</t>
  </si>
  <si>
    <t>9,28</t>
  </si>
  <si>
    <t>CONECTOR / TOMADA FEMEA RJ 45, CATEGORIA 6 (CAT 6) PARA CABOS</t>
  </si>
  <si>
    <t>19,68</t>
  </si>
  <si>
    <t>18,69</t>
  </si>
  <si>
    <t>20,06</t>
  </si>
  <si>
    <t>12,96</t>
  </si>
  <si>
    <t>95,47</t>
  </si>
  <si>
    <t>40,64</t>
  </si>
  <si>
    <t>8,66</t>
  </si>
  <si>
    <t>115,12</t>
  </si>
  <si>
    <t>211,89</t>
  </si>
  <si>
    <t>63,36</t>
  </si>
  <si>
    <t>CONECTOR MACHO RJ 45, CATEGORIA 5 E (CAT 5E) PARA CABOS</t>
  </si>
  <si>
    <t>CONECTOR MACHO RJ 45, CATEGORIA 6 (CAT 6) PARA CABOS</t>
  </si>
  <si>
    <t>5,60</t>
  </si>
  <si>
    <t>29,47</t>
  </si>
  <si>
    <t>36,58</t>
  </si>
  <si>
    <t>6,94</t>
  </si>
  <si>
    <t>12,17</t>
  </si>
  <si>
    <t>7,18</t>
  </si>
  <si>
    <t>4,60</t>
  </si>
  <si>
    <t>3,27</t>
  </si>
  <si>
    <t>7,95</t>
  </si>
  <si>
    <t>1,84</t>
  </si>
  <si>
    <t>26,24</t>
  </si>
  <si>
    <t>41,12</t>
  </si>
  <si>
    <t>25,61</t>
  </si>
  <si>
    <t>8,61</t>
  </si>
  <si>
    <t>12,31</t>
  </si>
  <si>
    <t>7,17</t>
  </si>
  <si>
    <t>8,24</t>
  </si>
  <si>
    <t>20,08</t>
  </si>
  <si>
    <t>13,97</t>
  </si>
  <si>
    <t>20,57</t>
  </si>
  <si>
    <t>148,66</t>
  </si>
  <si>
    <t>86,55</t>
  </si>
  <si>
    <t>44,02</t>
  </si>
  <si>
    <t>5.157,47</t>
  </si>
  <si>
    <t>3.131,04</t>
  </si>
  <si>
    <t>396,32</t>
  </si>
  <si>
    <t>22.500,00</t>
  </si>
  <si>
    <t>1.445,10</t>
  </si>
  <si>
    <t>2.161,33</t>
  </si>
  <si>
    <t>4.877,24</t>
  </si>
  <si>
    <t>318,00</t>
  </si>
  <si>
    <t>11.870,04</t>
  </si>
  <si>
    <t>607,85</t>
  </si>
  <si>
    <t>123,11</t>
  </si>
  <si>
    <t>169,35</t>
  </si>
  <si>
    <t>3.728,75</t>
  </si>
  <si>
    <t>5.734,88</t>
  </si>
  <si>
    <t>262,10</t>
  </si>
  <si>
    <t>6.846,21</t>
  </si>
  <si>
    <t>468,77</t>
  </si>
  <si>
    <t>16.828,32</t>
  </si>
  <si>
    <t>880,27</t>
  </si>
  <si>
    <t>1.209,62</t>
  </si>
  <si>
    <t>55,87</t>
  </si>
  <si>
    <t>142,48</t>
  </si>
  <si>
    <t>25.185,57</t>
  </si>
  <si>
    <t>685,06</t>
  </si>
  <si>
    <t>2,76</t>
  </si>
  <si>
    <t>9,78</t>
  </si>
  <si>
    <t>35,83</t>
  </si>
  <si>
    <t>12.861,59</t>
  </si>
  <si>
    <t>106.026,59</t>
  </si>
  <si>
    <t>22,56</t>
  </si>
  <si>
    <t>25,29</t>
  </si>
  <si>
    <t>846,46</t>
  </si>
  <si>
    <t>12,47</t>
  </si>
  <si>
    <t>64,63</t>
  </si>
  <si>
    <t>102,59</t>
  </si>
  <si>
    <t>357,23</t>
  </si>
  <si>
    <t>342,56</t>
  </si>
  <si>
    <t>44,50</t>
  </si>
  <si>
    <t>31,71</t>
  </si>
  <si>
    <t>18,52</t>
  </si>
  <si>
    <t>112,99</t>
  </si>
  <si>
    <t>63,81</t>
  </si>
  <si>
    <t>12,22</t>
  </si>
  <si>
    <t>37,62</t>
  </si>
  <si>
    <t>18,90</t>
  </si>
  <si>
    <t>105,74</t>
  </si>
  <si>
    <t>54,71</t>
  </si>
  <si>
    <t>154,60</t>
  </si>
  <si>
    <t>270,89</t>
  </si>
  <si>
    <t>42,53</t>
  </si>
  <si>
    <t>10,16</t>
  </si>
  <si>
    <t>124,15</t>
  </si>
  <si>
    <t>61,28</t>
  </si>
  <si>
    <t>12,15</t>
  </si>
  <si>
    <t>188,83</t>
  </si>
  <si>
    <t>25,59</t>
  </si>
  <si>
    <t>16,33</t>
  </si>
  <si>
    <t>10,88</t>
  </si>
  <si>
    <t>134,28</t>
  </si>
  <si>
    <t>372,61</t>
  </si>
  <si>
    <t>952,38</t>
  </si>
  <si>
    <t>4,79</t>
  </si>
  <si>
    <t>6,44</t>
  </si>
  <si>
    <t>166,58</t>
  </si>
  <si>
    <t>30,14</t>
  </si>
  <si>
    <t>80,41</t>
  </si>
  <si>
    <t>80,40</t>
  </si>
  <si>
    <t>62,98</t>
  </si>
  <si>
    <t>43,30</t>
  </si>
  <si>
    <t>200,88</t>
  </si>
  <si>
    <t>111,04</t>
  </si>
  <si>
    <t>30,95</t>
  </si>
  <si>
    <t>288,32</t>
  </si>
  <si>
    <t>155,47</t>
  </si>
  <si>
    <t>107,68</t>
  </si>
  <si>
    <t>141,41</t>
  </si>
  <si>
    <t>83,54</t>
  </si>
  <si>
    <t>67,16</t>
  </si>
  <si>
    <t>9,24</t>
  </si>
  <si>
    <t>81,58</t>
  </si>
  <si>
    <t>72,36</t>
  </si>
  <si>
    <t>33,19</t>
  </si>
  <si>
    <t>42,27</t>
  </si>
  <si>
    <t>172,90</t>
  </si>
  <si>
    <t>8,08</t>
  </si>
  <si>
    <t>15,66</t>
  </si>
  <si>
    <t>40,09</t>
  </si>
  <si>
    <t>70,05</t>
  </si>
  <si>
    <t>229,19</t>
  </si>
  <si>
    <t>3,91</t>
  </si>
  <si>
    <t>19,22</t>
  </si>
  <si>
    <t>47,52</t>
  </si>
  <si>
    <t>97,09</t>
  </si>
  <si>
    <t>61,48</t>
  </si>
  <si>
    <t>29,02</t>
  </si>
  <si>
    <t>42,42</t>
  </si>
  <si>
    <t>19,54</t>
  </si>
  <si>
    <t>78,26</t>
  </si>
  <si>
    <t>23,50</t>
  </si>
  <si>
    <t>171,33</t>
  </si>
  <si>
    <t>67,44</t>
  </si>
  <si>
    <t>246,03</t>
  </si>
  <si>
    <t>10,47</t>
  </si>
  <si>
    <t>4,61</t>
  </si>
  <si>
    <t>23,57</t>
  </si>
  <si>
    <t>88,51</t>
  </si>
  <si>
    <t>654,03</t>
  </si>
  <si>
    <t>1.018,71</t>
  </si>
  <si>
    <t>47,78</t>
  </si>
  <si>
    <t>39,57</t>
  </si>
  <si>
    <t>49,59</t>
  </si>
  <si>
    <t>34,02</t>
  </si>
  <si>
    <t>167,53</t>
  </si>
  <si>
    <t>68,86</t>
  </si>
  <si>
    <t>165,90</t>
  </si>
  <si>
    <t>36,22</t>
  </si>
  <si>
    <t>89,38</t>
  </si>
  <si>
    <t>202,45</t>
  </si>
  <si>
    <t>45,38</t>
  </si>
  <si>
    <t>107,15</t>
  </si>
  <si>
    <t>33,87</t>
  </si>
  <si>
    <t>10,53</t>
  </si>
  <si>
    <t>545,85</t>
  </si>
  <si>
    <t>897,89</t>
  </si>
  <si>
    <t>682,71</t>
  </si>
  <si>
    <t>1.009,30</t>
  </si>
  <si>
    <t>157,98</t>
  </si>
  <si>
    <t>30,66</t>
  </si>
  <si>
    <t>28,34</t>
  </si>
  <si>
    <t>2,93</t>
  </si>
  <si>
    <t>300,30</t>
  </si>
  <si>
    <t>8,58</t>
  </si>
  <si>
    <t>28,81</t>
  </si>
  <si>
    <t>42,22</t>
  </si>
  <si>
    <t>64,21</t>
  </si>
  <si>
    <t>113,11</t>
  </si>
  <si>
    <t>152,99</t>
  </si>
  <si>
    <t>9,36</t>
  </si>
  <si>
    <t>6,15</t>
  </si>
  <si>
    <t>5,49</t>
  </si>
  <si>
    <t>51,42</t>
  </si>
  <si>
    <t>82,12</t>
  </si>
  <si>
    <t>121,97</t>
  </si>
  <si>
    <t>289,87</t>
  </si>
  <si>
    <t>86,69</t>
  </si>
  <si>
    <t>63,07</t>
  </si>
  <si>
    <t>51,31</t>
  </si>
  <si>
    <t>209,84</t>
  </si>
  <si>
    <t>139,29</t>
  </si>
  <si>
    <t>27,24</t>
  </si>
  <si>
    <t>305,17</t>
  </si>
  <si>
    <t>629,13</t>
  </si>
  <si>
    <t>66,52</t>
  </si>
  <si>
    <t>52,59</t>
  </si>
  <si>
    <t>34,27</t>
  </si>
  <si>
    <t>104,18</t>
  </si>
  <si>
    <t>22,54</t>
  </si>
  <si>
    <t>263,00</t>
  </si>
  <si>
    <t>34,78</t>
  </si>
  <si>
    <t>8,80</t>
  </si>
  <si>
    <t>83,20</t>
  </si>
  <si>
    <t>66,69</t>
  </si>
  <si>
    <t>16,56</t>
  </si>
  <si>
    <t>39,65</t>
  </si>
  <si>
    <t>240,46</t>
  </si>
  <si>
    <t>138,56</t>
  </si>
  <si>
    <t>26,28</t>
  </si>
  <si>
    <t>324,58</t>
  </si>
  <si>
    <t>655,87</t>
  </si>
  <si>
    <t>16,19</t>
  </si>
  <si>
    <t>37,19</t>
  </si>
  <si>
    <t>219,69</t>
  </si>
  <si>
    <t>314,20</t>
  </si>
  <si>
    <t>629,91</t>
  </si>
  <si>
    <t>94,47</t>
  </si>
  <si>
    <t>72,47</t>
  </si>
  <si>
    <t>39,01</t>
  </si>
  <si>
    <t>299,55</t>
  </si>
  <si>
    <t>134,04</t>
  </si>
  <si>
    <t>390,13</t>
  </si>
  <si>
    <t>744,83</t>
  </si>
  <si>
    <t>1.863,11</t>
  </si>
  <si>
    <t>27,33</t>
  </si>
  <si>
    <t>45,95</t>
  </si>
  <si>
    <t>4,22</t>
  </si>
  <si>
    <t>21,21</t>
  </si>
  <si>
    <t>8,31</t>
  </si>
  <si>
    <t>42,68</t>
  </si>
  <si>
    <t>212,17</t>
  </si>
  <si>
    <t>9,23</t>
  </si>
  <si>
    <t>21,02</t>
  </si>
  <si>
    <t>25,63</t>
  </si>
  <si>
    <t>37,63</t>
  </si>
  <si>
    <t>95,29</t>
  </si>
  <si>
    <t>125,10</t>
  </si>
  <si>
    <t>63,58</t>
  </si>
  <si>
    <t>22,52</t>
  </si>
  <si>
    <t>3.318,05</t>
  </si>
  <si>
    <t>5.858,99</t>
  </si>
  <si>
    <t>22,50</t>
  </si>
  <si>
    <t>3.980,04</t>
  </si>
  <si>
    <t>42,43</t>
  </si>
  <si>
    <t>19,34</t>
  </si>
  <si>
    <t>20,40</t>
  </si>
  <si>
    <t>46,50</t>
  </si>
  <si>
    <t>28,28</t>
  </si>
  <si>
    <t>89,89</t>
  </si>
  <si>
    <t>516,13</t>
  </si>
  <si>
    <t>22,97</t>
  </si>
  <si>
    <t>21,69</t>
  </si>
  <si>
    <t>1.660,09</t>
  </si>
  <si>
    <t>1.305,91</t>
  </si>
  <si>
    <t>2.021,97</t>
  </si>
  <si>
    <t>4.723,96</t>
  </si>
  <si>
    <t>384,21</t>
  </si>
  <si>
    <t>435,88</t>
  </si>
  <si>
    <t>611,71</t>
  </si>
  <si>
    <t>1.024,39</t>
  </si>
  <si>
    <t>895,98</t>
  </si>
  <si>
    <t>1.660,26</t>
  </si>
  <si>
    <t>1.407,14</t>
  </si>
  <si>
    <t>2.317,54</t>
  </si>
  <si>
    <t>4.954,49</t>
  </si>
  <si>
    <t>57,49</t>
  </si>
  <si>
    <t>56,61</t>
  </si>
  <si>
    <t>81,08</t>
  </si>
  <si>
    <t>10,03</t>
  </si>
  <si>
    <t>84,13</t>
  </si>
  <si>
    <t>69,91</t>
  </si>
  <si>
    <t>107,24</t>
  </si>
  <si>
    <t>87,20</t>
  </si>
  <si>
    <t>122,86</t>
  </si>
  <si>
    <t>75,05</t>
  </si>
  <si>
    <t>84,43</t>
  </si>
  <si>
    <t>108,00</t>
  </si>
  <si>
    <t>191,97</t>
  </si>
  <si>
    <t>78,19</t>
  </si>
  <si>
    <t>96,08</t>
  </si>
  <si>
    <t>115,46</t>
  </si>
  <si>
    <t>200,62</t>
  </si>
  <si>
    <t>129,60</t>
  </si>
  <si>
    <t>138,16</t>
  </si>
  <si>
    <t>156,76</t>
  </si>
  <si>
    <t>295,08</t>
  </si>
  <si>
    <t>144,58</t>
  </si>
  <si>
    <t>149,06</t>
  </si>
  <si>
    <t>175,62</t>
  </si>
  <si>
    <t>362,39</t>
  </si>
  <si>
    <t>307,58</t>
  </si>
  <si>
    <t>154,43</t>
  </si>
  <si>
    <t>157,18</t>
  </si>
  <si>
    <t>168,09</t>
  </si>
  <si>
    <t>286,62</t>
  </si>
  <si>
    <t>174,87</t>
  </si>
  <si>
    <t>190,73</t>
  </si>
  <si>
    <t>191,87</t>
  </si>
  <si>
    <t>321,09</t>
  </si>
  <si>
    <t>355,59</t>
  </si>
  <si>
    <t>175,95</t>
  </si>
  <si>
    <t>176,08</t>
  </si>
  <si>
    <t>191,96</t>
  </si>
  <si>
    <t>358,21</t>
  </si>
  <si>
    <t>576,03</t>
  </si>
  <si>
    <t>218,47</t>
  </si>
  <si>
    <t>256,00</t>
  </si>
  <si>
    <t>246,72</t>
  </si>
  <si>
    <t>571,56</t>
  </si>
  <si>
    <t>423.288,64</t>
  </si>
  <si>
    <t>97.361,08</t>
  </si>
  <si>
    <t>36,83</t>
  </si>
  <si>
    <t>32,48</t>
  </si>
  <si>
    <t>50,30</t>
  </si>
  <si>
    <t>40,46</t>
  </si>
  <si>
    <t>126,04</t>
  </si>
  <si>
    <t>136,58</t>
  </si>
  <si>
    <t>138,55</t>
  </si>
  <si>
    <t>159,14</t>
  </si>
  <si>
    <t>169,84</t>
  </si>
  <si>
    <t>535,34</t>
  </si>
  <si>
    <t>548,73</t>
  </si>
  <si>
    <t>185,56</t>
  </si>
  <si>
    <t>112.371,14</t>
  </si>
  <si>
    <t>34,92</t>
  </si>
  <si>
    <t>DOBRADICA EM ACO/FERRO, 3" X 2 1/2", E= 1,2 A 1,8 MM, SEM ANEL, CROMADO OU ZINCADO, TAMPA BOLA, COM PARAFUSOS</t>
  </si>
  <si>
    <t>16,20</t>
  </si>
  <si>
    <t>20,32</t>
  </si>
  <si>
    <t>40,15</t>
  </si>
  <si>
    <t>107,65</t>
  </si>
  <si>
    <t>758,21</t>
  </si>
  <si>
    <t>1.744,49</t>
  </si>
  <si>
    <t>144,65</t>
  </si>
  <si>
    <t>304,73</t>
  </si>
  <si>
    <t>12,34</t>
  </si>
  <si>
    <t>95,77</t>
  </si>
  <si>
    <t>134.649,51</t>
  </si>
  <si>
    <t>10,08</t>
  </si>
  <si>
    <t>13,86</t>
  </si>
  <si>
    <t>16,73</t>
  </si>
  <si>
    <t>25,70</t>
  </si>
  <si>
    <t>23,28</t>
  </si>
  <si>
    <t>11,76</t>
  </si>
  <si>
    <t>52,82</t>
  </si>
  <si>
    <t>7,92</t>
  </si>
  <si>
    <t>34,65</t>
  </si>
  <si>
    <t>54,60</t>
  </si>
  <si>
    <t>6,36</t>
  </si>
  <si>
    <t>ELETRODUTO EM ACO GALVANIZADO ELETROLITICO, LEVE, DIAMETRO 1", PAREDE DE 0,90 MM</t>
  </si>
  <si>
    <t>ELETRODUTO EM ACO GALVANIZADO ELETROLITICO, LEVE, DIAMETRO 3/4", PAREDE DE 0,90 MM</t>
  </si>
  <si>
    <t>ELETRODUTO EM ACO GALVANIZADO ELETROLITICO, SEMI-PESADO, DIAMETRO 1 1/2", PAREDE DE 1,20 MM</t>
  </si>
  <si>
    <t>35,11</t>
  </si>
  <si>
    <t>ELETRODUTO EM ACO GALVANIZADO ELETROLITICO, SEMI-PESADO, DIAMETRO 1 1/4", PAREDE DE 1,20 MM</t>
  </si>
  <si>
    <t>30,52</t>
  </si>
  <si>
    <t>39,28</t>
  </si>
  <si>
    <t>52,32</t>
  </si>
  <si>
    <t>81,53</t>
  </si>
  <si>
    <t>32,94</t>
  </si>
  <si>
    <t>27,98</t>
  </si>
  <si>
    <t>9,82</t>
  </si>
  <si>
    <t>17,44</t>
  </si>
  <si>
    <t>72,70</t>
  </si>
  <si>
    <t>44,39</t>
  </si>
  <si>
    <t>81,87</t>
  </si>
  <si>
    <t>14,23</t>
  </si>
  <si>
    <t>2,46</t>
  </si>
  <si>
    <t>4,06</t>
  </si>
  <si>
    <t>7,81</t>
  </si>
  <si>
    <t>21,63</t>
  </si>
  <si>
    <t>3,60</t>
  </si>
  <si>
    <t>5,94</t>
  </si>
  <si>
    <t>23,69</t>
  </si>
  <si>
    <t>4.188,23</t>
  </si>
  <si>
    <t>70.315,54</t>
  </si>
  <si>
    <t>331.044,22</t>
  </si>
  <si>
    <t>13,62</t>
  </si>
  <si>
    <t>3.847,55</t>
  </si>
  <si>
    <t>3.562,04</t>
  </si>
  <si>
    <t>97,20</t>
  </si>
  <si>
    <t>17.180,85</t>
  </si>
  <si>
    <t>110,62</t>
  </si>
  <si>
    <t>19.555,36</t>
  </si>
  <si>
    <t>151,24</t>
  </si>
  <si>
    <t>26.731,63</t>
  </si>
  <si>
    <t>98,62</t>
  </si>
  <si>
    <t>17.431,49</t>
  </si>
  <si>
    <t>111,26</t>
  </si>
  <si>
    <t>19.666,16</t>
  </si>
  <si>
    <t>152,47</t>
  </si>
  <si>
    <t>26.950,61</t>
  </si>
  <si>
    <t>55,74</t>
  </si>
  <si>
    <t>488.497,63</t>
  </si>
  <si>
    <t>418,91</t>
  </si>
  <si>
    <t>1.186,37</t>
  </si>
  <si>
    <t>996.650,50</t>
  </si>
  <si>
    <t>903.125,00</t>
  </si>
  <si>
    <t>945.625,00</t>
  </si>
  <si>
    <t>811.005,14</t>
  </si>
  <si>
    <t>969.000,00</t>
  </si>
  <si>
    <t>743.750,00</t>
  </si>
  <si>
    <t>887.187,50</t>
  </si>
  <si>
    <t>850.000,00</t>
  </si>
  <si>
    <t>959.463,00</t>
  </si>
  <si>
    <t>52,23</t>
  </si>
  <si>
    <t>217,26</t>
  </si>
  <si>
    <t>264,28</t>
  </si>
  <si>
    <t>66,31</t>
  </si>
  <si>
    <t>66,93</t>
  </si>
  <si>
    <t>72,07</t>
  </si>
  <si>
    <t>109,23</t>
  </si>
  <si>
    <t>119,80</t>
  </si>
  <si>
    <t>930,95</t>
  </si>
  <si>
    <t>125.500,00</t>
  </si>
  <si>
    <t>266.413,64</t>
  </si>
  <si>
    <t>8,01</t>
  </si>
  <si>
    <t>630,66</t>
  </si>
  <si>
    <t>39,74</t>
  </si>
  <si>
    <t>35,20</t>
  </si>
  <si>
    <t>35,76</t>
  </si>
  <si>
    <t>19,32</t>
  </si>
  <si>
    <t>5.972,04</t>
  </si>
  <si>
    <t>509,00</t>
  </si>
  <si>
    <t>923,24</t>
  </si>
  <si>
    <t>1.264,46</t>
  </si>
  <si>
    <t>202,19</t>
  </si>
  <si>
    <t>294,97</t>
  </si>
  <si>
    <t>72,25</t>
  </si>
  <si>
    <t>98,25</t>
  </si>
  <si>
    <t>251,79</t>
  </si>
  <si>
    <t>31,82</t>
  </si>
  <si>
    <t>733,84</t>
  </si>
  <si>
    <t>795,00</t>
  </si>
  <si>
    <t>366,92</t>
  </si>
  <si>
    <t>224,23</t>
  </si>
  <si>
    <t>265,00</t>
  </si>
  <si>
    <t>315,96</t>
  </si>
  <si>
    <t>244,00</t>
  </si>
  <si>
    <t>48,78</t>
  </si>
  <si>
    <t>154,04</t>
  </si>
  <si>
    <t>200,60</t>
  </si>
  <si>
    <t>50,53</t>
  </si>
  <si>
    <t>126,76</t>
  </si>
  <si>
    <t>17,19</t>
  </si>
  <si>
    <t>93,90</t>
  </si>
  <si>
    <t>119,30</t>
  </si>
  <si>
    <t>12,74</t>
  </si>
  <si>
    <t>86,89</t>
  </si>
  <si>
    <t>50,72</t>
  </si>
  <si>
    <t>95,93</t>
  </si>
  <si>
    <t>127,61</t>
  </si>
  <si>
    <t>57,57</t>
  </si>
  <si>
    <t>95,53</t>
  </si>
  <si>
    <t>72,21</t>
  </si>
  <si>
    <t>115,63</t>
  </si>
  <si>
    <t>83,83</t>
  </si>
  <si>
    <t>71,65</t>
  </si>
  <si>
    <t>75,52</t>
  </si>
  <si>
    <t>113,90</t>
  </si>
  <si>
    <t>148,97</t>
  </si>
  <si>
    <t>93,01</t>
  </si>
  <si>
    <t>2,90</t>
  </si>
  <si>
    <t>6,69</t>
  </si>
  <si>
    <t>12,68</t>
  </si>
  <si>
    <t>21,92</t>
  </si>
  <si>
    <t>10,43</t>
  </si>
  <si>
    <t>11,65</t>
  </si>
  <si>
    <t>13,44</t>
  </si>
  <si>
    <t>17,05</t>
  </si>
  <si>
    <t>1,52</t>
  </si>
  <si>
    <t>1.290,42</t>
  </si>
  <si>
    <t>3.304,02</t>
  </si>
  <si>
    <t>4.516,00</t>
  </si>
  <si>
    <t>102,68</t>
  </si>
  <si>
    <t>104,73</t>
  </si>
  <si>
    <t>8,44</t>
  </si>
  <si>
    <t>3,73</t>
  </si>
  <si>
    <t>2,42</t>
  </si>
  <si>
    <t>67,18</t>
  </si>
  <si>
    <t>1,42</t>
  </si>
  <si>
    <t>6,52</t>
  </si>
  <si>
    <t>104,99</t>
  </si>
  <si>
    <t>59,47</t>
  </si>
  <si>
    <t>7,62</t>
  </si>
  <si>
    <t>12,35</t>
  </si>
  <si>
    <t>2,71</t>
  </si>
  <si>
    <t>156,95</t>
  </si>
  <si>
    <t>11,39</t>
  </si>
  <si>
    <t>6,72</t>
  </si>
  <si>
    <t>12,72</t>
  </si>
  <si>
    <t>138,80</t>
  </si>
  <si>
    <t>55,43</t>
  </si>
  <si>
    <t>44,04</t>
  </si>
  <si>
    <t>19,28</t>
  </si>
  <si>
    <t>103,43</t>
  </si>
  <si>
    <t>65,80</t>
  </si>
  <si>
    <t>139,84</t>
  </si>
  <si>
    <t>206,74</t>
  </si>
  <si>
    <t>347,34</t>
  </si>
  <si>
    <t>127,05</t>
  </si>
  <si>
    <t>122,65</t>
  </si>
  <si>
    <t>133,78</t>
  </si>
  <si>
    <t>143,49</t>
  </si>
  <si>
    <t>80,73</t>
  </si>
  <si>
    <t>122,00</t>
  </si>
  <si>
    <t>87,12</t>
  </si>
  <si>
    <t>35,39</t>
  </si>
  <si>
    <t>26,00</t>
  </si>
  <si>
    <t>25,41</t>
  </si>
  <si>
    <t>5.256,40</t>
  </si>
  <si>
    <t>1.351,64</t>
  </si>
  <si>
    <t>4.159,36</t>
  </si>
  <si>
    <t>12.014,64</t>
  </si>
  <si>
    <t>6.958.860,81</t>
  </si>
  <si>
    <t>2.978.984,52</t>
  </si>
  <si>
    <t>34,91</t>
  </si>
  <si>
    <t>21,61</t>
  </si>
  <si>
    <t>22,59</t>
  </si>
  <si>
    <t>24,11</t>
  </si>
  <si>
    <t>23,00</t>
  </si>
  <si>
    <t>53,90</t>
  </si>
  <si>
    <t>467,27</t>
  </si>
  <si>
    <t>1.283,28</t>
  </si>
  <si>
    <t>1.384,45</t>
  </si>
  <si>
    <t>1.522,99</t>
  </si>
  <si>
    <t>133,20</t>
  </si>
  <si>
    <t>146,11</t>
  </si>
  <si>
    <t>441,26</t>
  </si>
  <si>
    <t>586,83</t>
  </si>
  <si>
    <t>822,70</t>
  </si>
  <si>
    <t>588,40</t>
  </si>
  <si>
    <t>684,23</t>
  </si>
  <si>
    <t>846,28</t>
  </si>
  <si>
    <t>1.088,27</t>
  </si>
  <si>
    <t>1.199,56</t>
  </si>
  <si>
    <t>612,87</t>
  </si>
  <si>
    <t>391,28</t>
  </si>
  <si>
    <t>328,94</t>
  </si>
  <si>
    <t>411,34</t>
  </si>
  <si>
    <t>274,05</t>
  </si>
  <si>
    <t>341,71</t>
  </si>
  <si>
    <t>8,91</t>
  </si>
  <si>
    <t>49,67</t>
  </si>
  <si>
    <t>7,40</t>
  </si>
  <si>
    <t>10,31</t>
  </si>
  <si>
    <t>16,59</t>
  </si>
  <si>
    <t>20,78</t>
  </si>
  <si>
    <t>24,89</t>
  </si>
  <si>
    <t>7.577,22</t>
  </si>
  <si>
    <t>0,64</t>
  </si>
  <si>
    <t>19,65</t>
  </si>
  <si>
    <t>85.459,18</t>
  </si>
  <si>
    <t>67.000,00</t>
  </si>
  <si>
    <t>18,50</t>
  </si>
  <si>
    <t>20,44</t>
  </si>
  <si>
    <t>7,25</t>
  </si>
  <si>
    <t>40,98</t>
  </si>
  <si>
    <t>40,02</t>
  </si>
  <si>
    <t>12,42</t>
  </si>
  <si>
    <t>165,69</t>
  </si>
  <si>
    <t>171,86</t>
  </si>
  <si>
    <t>193,59</t>
  </si>
  <si>
    <t>0,51</t>
  </si>
  <si>
    <t>483,01</t>
  </si>
  <si>
    <t>721.437,50</t>
  </si>
  <si>
    <t>817.359,38</t>
  </si>
  <si>
    <t>1.518.343,75</t>
  </si>
  <si>
    <t>209.830,57</t>
  </si>
  <si>
    <t>187.565,22</t>
  </si>
  <si>
    <t>4.091,69</t>
  </si>
  <si>
    <t>135.487,59</t>
  </si>
  <si>
    <t>158.917,77</t>
  </si>
  <si>
    <t>193.553,70</t>
  </si>
  <si>
    <t>224.114,81</t>
  </si>
  <si>
    <t>120.655,27</t>
  </si>
  <si>
    <t>117.762,15</t>
  </si>
  <si>
    <t>169.227,05</t>
  </si>
  <si>
    <t>110.020,00</t>
  </si>
  <si>
    <t>91.875,47</t>
  </si>
  <si>
    <t>157.484,83</t>
  </si>
  <si>
    <t>140.215,78</t>
  </si>
  <si>
    <t>168.566,22</t>
  </si>
  <si>
    <t>99.086,66</t>
  </si>
  <si>
    <t>7,09</t>
  </si>
  <si>
    <t>222,88</t>
  </si>
  <si>
    <t>39,96</t>
  </si>
  <si>
    <t>195,84</t>
  </si>
  <si>
    <t>223,35</t>
  </si>
  <si>
    <t>2.452,33</t>
  </si>
  <si>
    <t>2.799,60</t>
  </si>
  <si>
    <t>4.874,54</t>
  </si>
  <si>
    <t>1.261.544,38</t>
  </si>
  <si>
    <t>2.426.046,88</t>
  </si>
  <si>
    <t>4.124.279,68</t>
  </si>
  <si>
    <t>252.765,63</t>
  </si>
  <si>
    <t>398.125,00</t>
  </si>
  <si>
    <t>1.474.375,00</t>
  </si>
  <si>
    <t>99.531,25</t>
  </si>
  <si>
    <t>140.000,00</t>
  </si>
  <si>
    <t>327.250,00</t>
  </si>
  <si>
    <t>103,55</t>
  </si>
  <si>
    <t>28,22</t>
  </si>
  <si>
    <t>HASTE DE ATERRAMENTO EM ACO COM 3,00 M DE COMPRIMENTO E DN = 3/4", REVESTIDA COM BAIXA CAMADA DE COBRE, SEM CONECTOR</t>
  </si>
  <si>
    <t>116,07</t>
  </si>
  <si>
    <t>HASTE DE ATERRAMENTO EM ACO COM 3,00 M DE COMPRIMENTO E DN = 5/8", REVESTIDA COM BAIXA CAMADA DE COBRE, COM CONECTOR TIPO GRAMPO</t>
  </si>
  <si>
    <t>81,25</t>
  </si>
  <si>
    <t>HASTE DE ATERRAMENTO EM ACO COM 3,00 M DE COMPRIMENTO E DN = 5/8", REVESTIDA COM BAIXA CAMADA DE COBRE, SEM CONECTOR</t>
  </si>
  <si>
    <t>78,44</t>
  </si>
  <si>
    <t>91,08</t>
  </si>
  <si>
    <t>3,68</t>
  </si>
  <si>
    <t>5.608,00</t>
  </si>
  <si>
    <t>5.079,58</t>
  </si>
  <si>
    <t>3.002,25</t>
  </si>
  <si>
    <t>3.161,95</t>
  </si>
  <si>
    <t>296.490,48</t>
  </si>
  <si>
    <t>315.418,65</t>
  </si>
  <si>
    <t>995,01</t>
  </si>
  <si>
    <t>598,69</t>
  </si>
  <si>
    <t>438,48</t>
  </si>
  <si>
    <t>1.399,77</t>
  </si>
  <si>
    <t>114,68</t>
  </si>
  <si>
    <t>151,78</t>
  </si>
  <si>
    <t>2.259,87</t>
  </si>
  <si>
    <t>2.951,32</t>
  </si>
  <si>
    <t>31,50</t>
  </si>
  <si>
    <t>30,05</t>
  </si>
  <si>
    <t>12,64</t>
  </si>
  <si>
    <t>2.238,31</t>
  </si>
  <si>
    <t>19,55</t>
  </si>
  <si>
    <t>29,04</t>
  </si>
  <si>
    <t>29,43</t>
  </si>
  <si>
    <t>24,96</t>
  </si>
  <si>
    <t>26,15</t>
  </si>
  <si>
    <t>22,45</t>
  </si>
  <si>
    <t>21,57</t>
  </si>
  <si>
    <t>14,89</t>
  </si>
  <si>
    <t>17,80</t>
  </si>
  <si>
    <t>1.350,00</t>
  </si>
  <si>
    <t>98,01</t>
  </si>
  <si>
    <t>517,36</t>
  </si>
  <si>
    <t>880,86</t>
  </si>
  <si>
    <t>30,00</t>
  </si>
  <si>
    <t>126,55</t>
  </si>
  <si>
    <t>124,98</t>
  </si>
  <si>
    <t>347,19</t>
  </si>
  <si>
    <t>515,00</t>
  </si>
  <si>
    <t>294,24</t>
  </si>
  <si>
    <t>923,31</t>
  </si>
  <si>
    <t>JANELA DE CORRER, ACO, BATENTE/REQUADRO DE 6 A 14 CM, COM DIVISAO HORIZ , PINT ANTICORROSIVA, SEM VIDRO, BANDEIRA COM BASCULA, 4 FLS, 120 X 150 CM (A X L)</t>
  </si>
  <si>
    <t>978,72</t>
  </si>
  <si>
    <t>545,00</t>
  </si>
  <si>
    <t>702,42</t>
  </si>
  <si>
    <t>850,46</t>
  </si>
  <si>
    <t>491,22</t>
  </si>
  <si>
    <t>622,57</t>
  </si>
  <si>
    <t>382,77</t>
  </si>
  <si>
    <t>385,70</t>
  </si>
  <si>
    <t>993,96</t>
  </si>
  <si>
    <t>2.206,13</t>
  </si>
  <si>
    <t>543,93</t>
  </si>
  <si>
    <t>401,34</t>
  </si>
  <si>
    <t>791,42</t>
  </si>
  <si>
    <t>1.081,34</t>
  </si>
  <si>
    <t>1.934,92</t>
  </si>
  <si>
    <t>58,49</t>
  </si>
  <si>
    <t>5,93</t>
  </si>
  <si>
    <t>4,01</t>
  </si>
  <si>
    <t>7,43</t>
  </si>
  <si>
    <t>3,18</t>
  </si>
  <si>
    <t>7,53</t>
  </si>
  <si>
    <t>29,55</t>
  </si>
  <si>
    <t>44,37</t>
  </si>
  <si>
    <t>112,12</t>
  </si>
  <si>
    <t>170,89</t>
  </si>
  <si>
    <t>20,50</t>
  </si>
  <si>
    <t>60,09</t>
  </si>
  <si>
    <t>54,85</t>
  </si>
  <si>
    <t>2,85</t>
  </si>
  <si>
    <t>14,57</t>
  </si>
  <si>
    <t>4,29</t>
  </si>
  <si>
    <t>7,86</t>
  </si>
  <si>
    <t>3,92</t>
  </si>
  <si>
    <t>16,86</t>
  </si>
  <si>
    <t>8,84</t>
  </si>
  <si>
    <t>63,01</t>
  </si>
  <si>
    <t>8,90</t>
  </si>
  <si>
    <t>2,01</t>
  </si>
  <si>
    <t>7,00</t>
  </si>
  <si>
    <t>290,22</t>
  </si>
  <si>
    <t>0,67</t>
  </si>
  <si>
    <t>137,58</t>
  </si>
  <si>
    <t>26,48</t>
  </si>
  <si>
    <t>15,10</t>
  </si>
  <si>
    <t>36,21</t>
  </si>
  <si>
    <t>9,30</t>
  </si>
  <si>
    <t>17,14</t>
  </si>
  <si>
    <t>44,81</t>
  </si>
  <si>
    <t>19,91</t>
  </si>
  <si>
    <t>30,90</t>
  </si>
  <si>
    <t>41,06</t>
  </si>
  <si>
    <t>108,23</t>
  </si>
  <si>
    <t>218,67</t>
  </si>
  <si>
    <t>12,10</t>
  </si>
  <si>
    <t>32,15</t>
  </si>
  <si>
    <t>15,17</t>
  </si>
  <si>
    <t>33,51</t>
  </si>
  <si>
    <t>16,38</t>
  </si>
  <si>
    <t>17,52</t>
  </si>
  <si>
    <t>17,67</t>
  </si>
  <si>
    <t>22,11</t>
  </si>
  <si>
    <t>34,43</t>
  </si>
  <si>
    <t>25,44</t>
  </si>
  <si>
    <t>18,63</t>
  </si>
  <si>
    <t>22,71</t>
  </si>
  <si>
    <t>33,76</t>
  </si>
  <si>
    <t>24,70</t>
  </si>
  <si>
    <t>85,95</t>
  </si>
  <si>
    <t>17,73</t>
  </si>
  <si>
    <t>110,72</t>
  </si>
  <si>
    <t>21,28</t>
  </si>
  <si>
    <t>265,41</t>
  </si>
  <si>
    <t>9,38</t>
  </si>
  <si>
    <t>36,33</t>
  </si>
  <si>
    <t>83,48</t>
  </si>
  <si>
    <t>99,04</t>
  </si>
  <si>
    <t>116,21</t>
  </si>
  <si>
    <t>24,76</t>
  </si>
  <si>
    <t>23,54</t>
  </si>
  <si>
    <t>29,42</t>
  </si>
  <si>
    <t>59,80</t>
  </si>
  <si>
    <t>56,19</t>
  </si>
  <si>
    <t>29,76</t>
  </si>
  <si>
    <t>12,75</t>
  </si>
  <si>
    <t>63,35</t>
  </si>
  <si>
    <t>106,43</t>
  </si>
  <si>
    <t>42,20</t>
  </si>
  <si>
    <t>20,91</t>
  </si>
  <si>
    <t>7,89</t>
  </si>
  <si>
    <t>142,96</t>
  </si>
  <si>
    <t>58,65</t>
  </si>
  <si>
    <t>187,68</t>
  </si>
  <si>
    <t>40,13</t>
  </si>
  <si>
    <t>17,41</t>
  </si>
  <si>
    <t>25,09</t>
  </si>
  <si>
    <t>137,44</t>
  </si>
  <si>
    <t>284,68</t>
  </si>
  <si>
    <t>796,51</t>
  </si>
  <si>
    <t>1.199,57</t>
  </si>
  <si>
    <t>1.670,96</t>
  </si>
  <si>
    <t>694,82</t>
  </si>
  <si>
    <t>869,91</t>
  </si>
  <si>
    <t>1.206,54</t>
  </si>
  <si>
    <t>1.593,64</t>
  </si>
  <si>
    <t>476,49</t>
  </si>
  <si>
    <t>552,70</t>
  </si>
  <si>
    <t>607,07</t>
  </si>
  <si>
    <t>327,64</t>
  </si>
  <si>
    <t>98,55</t>
  </si>
  <si>
    <t>94,67</t>
  </si>
  <si>
    <t>103,81</t>
  </si>
  <si>
    <t>177,10</t>
  </si>
  <si>
    <t>152,40</t>
  </si>
  <si>
    <t>208,99</t>
  </si>
  <si>
    <t>208,29</t>
  </si>
  <si>
    <t>55,64</t>
  </si>
  <si>
    <t>23,26</t>
  </si>
  <si>
    <t>581,85</t>
  </si>
  <si>
    <t>474,87</t>
  </si>
  <si>
    <t>482,64</t>
  </si>
  <si>
    <t>490,83</t>
  </si>
  <si>
    <t>731,39</t>
  </si>
  <si>
    <t>525,20</t>
  </si>
  <si>
    <t>591,83</t>
  </si>
  <si>
    <t>651,01</t>
  </si>
  <si>
    <t>753,70</t>
  </si>
  <si>
    <t>680,79</t>
  </si>
  <si>
    <t>808,41</t>
  </si>
  <si>
    <t>882,05</t>
  </si>
  <si>
    <t>1.087,86</t>
  </si>
  <si>
    <t>857,46</t>
  </si>
  <si>
    <t>905,93</t>
  </si>
  <si>
    <t>1.103,30</t>
  </si>
  <si>
    <t>911,05</t>
  </si>
  <si>
    <t>66,25</t>
  </si>
  <si>
    <t>61,86</t>
  </si>
  <si>
    <t>60,75</t>
  </si>
  <si>
    <t>50,03</t>
  </si>
  <si>
    <t>53,95</t>
  </si>
  <si>
    <t>49,86</t>
  </si>
  <si>
    <t>54,88</t>
  </si>
  <si>
    <t>57,67</t>
  </si>
  <si>
    <t>60,46</t>
  </si>
  <si>
    <t>69,76</t>
  </si>
  <si>
    <t>398,13</t>
  </si>
  <si>
    <t>678,60</t>
  </si>
  <si>
    <t>84,50</t>
  </si>
  <si>
    <t>50,99</t>
  </si>
  <si>
    <t>26,42</t>
  </si>
  <si>
    <t>35,53</t>
  </si>
  <si>
    <t>66,39</t>
  </si>
  <si>
    <t>196,66</t>
  </si>
  <si>
    <t>14,64</t>
  </si>
  <si>
    <t>16,71</t>
  </si>
  <si>
    <t>56,41</t>
  </si>
  <si>
    <t>11,68</t>
  </si>
  <si>
    <t>51,04</t>
  </si>
  <si>
    <t>59,02</t>
  </si>
  <si>
    <t>23,56</t>
  </si>
  <si>
    <t>57,32</t>
  </si>
  <si>
    <t>48,32</t>
  </si>
  <si>
    <t>94,55</t>
  </si>
  <si>
    <t>1.575,00</t>
  </si>
  <si>
    <t>94,09</t>
  </si>
  <si>
    <t>103,97</t>
  </si>
  <si>
    <t>465,73</t>
  </si>
  <si>
    <t>479,85</t>
  </si>
  <si>
    <t>149,72</t>
  </si>
  <si>
    <t>159,39</t>
  </si>
  <si>
    <t>178,48</t>
  </si>
  <si>
    <t>90,55</t>
  </si>
  <si>
    <t>310,00</t>
  </si>
  <si>
    <t>152,93</t>
  </si>
  <si>
    <t>1.961,80</t>
  </si>
  <si>
    <t>79,38</t>
  </si>
  <si>
    <t>19,00</t>
  </si>
  <si>
    <t>255.000,00</t>
  </si>
  <si>
    <t>216.537,99</t>
  </si>
  <si>
    <t>362.511,87</t>
  </si>
  <si>
    <t>615.240,48</t>
  </si>
  <si>
    <t>5.803,42</t>
  </si>
  <si>
    <t>959,80</t>
  </si>
  <si>
    <t>1.225,03</t>
  </si>
  <si>
    <t>9,95</t>
  </si>
  <si>
    <t>1.600,00</t>
  </si>
  <si>
    <t>1.453,33</t>
  </si>
  <si>
    <t>1.280,00</t>
  </si>
  <si>
    <t>1.000,00</t>
  </si>
  <si>
    <t>UNXMES</t>
  </si>
  <si>
    <t>347,10</t>
  </si>
  <si>
    <t>90,38</t>
  </si>
  <si>
    <t>365,80</t>
  </si>
  <si>
    <t>388,22</t>
  </si>
  <si>
    <t>23,86</t>
  </si>
  <si>
    <t>814,61</t>
  </si>
  <si>
    <t>946,23</t>
  </si>
  <si>
    <t>1.567,58</t>
  </si>
  <si>
    <t>244,81</t>
  </si>
  <si>
    <t>451,75</t>
  </si>
  <si>
    <t>500,06</t>
  </si>
  <si>
    <t>602,98</t>
  </si>
  <si>
    <t>69,28</t>
  </si>
  <si>
    <t>92,68</t>
  </si>
  <si>
    <t>96,58</t>
  </si>
  <si>
    <t>24,84</t>
  </si>
  <si>
    <t>142,50</t>
  </si>
  <si>
    <t>133,85</t>
  </si>
  <si>
    <t>189,30</t>
  </si>
  <si>
    <t>506,85</t>
  </si>
  <si>
    <t>LUMINARIA FECHADA P/ ILUMINACAO PUBLICA, TIPO ABL 50/F OU EQUIV, P/ LAMPADA A VAPOR DE MERCURIO 400W</t>
  </si>
  <si>
    <t>540,08</t>
  </si>
  <si>
    <t>239,96</t>
  </si>
  <si>
    <t>295,58</t>
  </si>
  <si>
    <t>21,83</t>
  </si>
  <si>
    <t>49,64</t>
  </si>
  <si>
    <t>85,70</t>
  </si>
  <si>
    <t>99,24</t>
  </si>
  <si>
    <t>290,81</t>
  </si>
  <si>
    <t>68,26</t>
  </si>
  <si>
    <t>148,84</t>
  </si>
  <si>
    <t>105,53</t>
  </si>
  <si>
    <t>219,85</t>
  </si>
  <si>
    <t>111,88</t>
  </si>
  <si>
    <t>415,31</t>
  </si>
  <si>
    <t>396,53</t>
  </si>
  <si>
    <t>26,16</t>
  </si>
  <si>
    <t>33,17</t>
  </si>
  <si>
    <t>54,19</t>
  </si>
  <si>
    <t>177,61</t>
  </si>
  <si>
    <t>271,93</t>
  </si>
  <si>
    <t>141,57</t>
  </si>
  <si>
    <t>252,52</t>
  </si>
  <si>
    <t>459,95</t>
  </si>
  <si>
    <t>631,29</t>
  </si>
  <si>
    <t>53,17</t>
  </si>
  <si>
    <t>17,65</t>
  </si>
  <si>
    <t>35,24</t>
  </si>
  <si>
    <t>55,04</t>
  </si>
  <si>
    <t>28,84</t>
  </si>
  <si>
    <t>93,91</t>
  </si>
  <si>
    <t>202,12</t>
  </si>
  <si>
    <t>330,47</t>
  </si>
  <si>
    <t>552,42</t>
  </si>
  <si>
    <t>63,65</t>
  </si>
  <si>
    <t>39,99</t>
  </si>
  <si>
    <t>27,61</t>
  </si>
  <si>
    <t>14,58</t>
  </si>
  <si>
    <t>10,99</t>
  </si>
  <si>
    <t>11,96</t>
  </si>
  <si>
    <t>36,82</t>
  </si>
  <si>
    <t>101,34</t>
  </si>
  <si>
    <t>159,81</t>
  </si>
  <si>
    <t>291,14</t>
  </si>
  <si>
    <t>480,21</t>
  </si>
  <si>
    <t>23,49</t>
  </si>
  <si>
    <t>21,08</t>
  </si>
  <si>
    <t>14,16</t>
  </si>
  <si>
    <t>71,73</t>
  </si>
  <si>
    <t>109,28</t>
  </si>
  <si>
    <t>188,71</t>
  </si>
  <si>
    <t>13,31</t>
  </si>
  <si>
    <t>5,68</t>
  </si>
  <si>
    <t>2,32</t>
  </si>
  <si>
    <t>0,72</t>
  </si>
  <si>
    <t>4,62</t>
  </si>
  <si>
    <t>24,25</t>
  </si>
  <si>
    <t>2,40</t>
  </si>
  <si>
    <t>2,56</t>
  </si>
  <si>
    <t>2,98</t>
  </si>
  <si>
    <t>5,28</t>
  </si>
  <si>
    <t>10,65</t>
  </si>
  <si>
    <t>21,16</t>
  </si>
  <si>
    <t>13,34</t>
  </si>
  <si>
    <t>30,38</t>
  </si>
  <si>
    <t>40,54</t>
  </si>
  <si>
    <t>62,21</t>
  </si>
  <si>
    <t>184,47</t>
  </si>
  <si>
    <t>13,52</t>
  </si>
  <si>
    <t>30,41</t>
  </si>
  <si>
    <t>71,43</t>
  </si>
  <si>
    <t>115,29</t>
  </si>
  <si>
    <t>98,32</t>
  </si>
  <si>
    <t>4,98</t>
  </si>
  <si>
    <t>15,22</t>
  </si>
  <si>
    <t>60,61</t>
  </si>
  <si>
    <t>9,31</t>
  </si>
  <si>
    <t>14,44</t>
  </si>
  <si>
    <t>1,96</t>
  </si>
  <si>
    <t>55,25</t>
  </si>
  <si>
    <t>20,18</t>
  </si>
  <si>
    <t>38,93</t>
  </si>
  <si>
    <t>15,54</t>
  </si>
  <si>
    <t>46,17</t>
  </si>
  <si>
    <t>5,77</t>
  </si>
  <si>
    <t>12,82</t>
  </si>
  <si>
    <t>6,51</t>
  </si>
  <si>
    <t>23,34</t>
  </si>
  <si>
    <t>15,02</t>
  </si>
  <si>
    <t>31,17</t>
  </si>
  <si>
    <t>48,27</t>
  </si>
  <si>
    <t>22,32</t>
  </si>
  <si>
    <t>81,14</t>
  </si>
  <si>
    <t>2.703,92</t>
  </si>
  <si>
    <t>2.326,61</t>
  </si>
  <si>
    <t>32,10</t>
  </si>
  <si>
    <t>426,00</t>
  </si>
  <si>
    <t>525,11</t>
  </si>
  <si>
    <t>653,76</t>
  </si>
  <si>
    <t>698,04</t>
  </si>
  <si>
    <t>630,56</t>
  </si>
  <si>
    <t>751,82</t>
  </si>
  <si>
    <t>759,20</t>
  </si>
  <si>
    <t>991,18</t>
  </si>
  <si>
    <t>845,67</t>
  </si>
  <si>
    <t>1.065,00</t>
  </si>
  <si>
    <t>1.294,87</t>
  </si>
  <si>
    <t>1.476,23</t>
  </si>
  <si>
    <t>512.653,30</t>
  </si>
  <si>
    <t>455.775,00</t>
  </si>
  <si>
    <t>107,13</t>
  </si>
  <si>
    <t>169,94</t>
  </si>
  <si>
    <t>9,60</t>
  </si>
  <si>
    <t>28,44</t>
  </si>
  <si>
    <t>58,56</t>
  </si>
  <si>
    <t>71,91</t>
  </si>
  <si>
    <t>104,64</t>
  </si>
  <si>
    <t>41,33</t>
  </si>
  <si>
    <t>25,36</t>
  </si>
  <si>
    <t>33,89</t>
  </si>
  <si>
    <t>58,15</t>
  </si>
  <si>
    <t>44,38</t>
  </si>
  <si>
    <t>858.021,87</t>
  </si>
  <si>
    <t>16.404,69</t>
  </si>
  <si>
    <t>31.670,11</t>
  </si>
  <si>
    <t>655,20</t>
  </si>
  <si>
    <t>2.668,58</t>
  </si>
  <si>
    <t>2.713,41</t>
  </si>
  <si>
    <t>16.810,00</t>
  </si>
  <si>
    <t>31.340,17</t>
  </si>
  <si>
    <t>36.064,53</t>
  </si>
  <si>
    <t>34.062,41</t>
  </si>
  <si>
    <t>38.324,85</t>
  </si>
  <si>
    <t>70.520,35</t>
  </si>
  <si>
    <t>39.440,24</t>
  </si>
  <si>
    <t>38.696,90</t>
  </si>
  <si>
    <t>43,33</t>
  </si>
  <si>
    <t>4,03</t>
  </si>
  <si>
    <t>44,96</t>
  </si>
  <si>
    <t>141,48</t>
  </si>
  <si>
    <t>9,02</t>
  </si>
  <si>
    <t>44,95</t>
  </si>
  <si>
    <t>58,53</t>
  </si>
  <si>
    <t>70,22</t>
  </si>
  <si>
    <t>467,19</t>
  </si>
  <si>
    <t>489,45</t>
  </si>
  <si>
    <t>643,02</t>
  </si>
  <si>
    <t>800,16</t>
  </si>
  <si>
    <t>3.393,45</t>
  </si>
  <si>
    <t>2.740,70</t>
  </si>
  <si>
    <t>2.185,10</t>
  </si>
  <si>
    <t>6,10</t>
  </si>
  <si>
    <t>2,65</t>
  </si>
  <si>
    <t>1,25</t>
  </si>
  <si>
    <t>99,50</t>
  </si>
  <si>
    <t>31,44</t>
  </si>
  <si>
    <t>5.557,87</t>
  </si>
  <si>
    <t>19,04</t>
  </si>
  <si>
    <t>19.899,51</t>
  </si>
  <si>
    <t>543,16</t>
  </si>
  <si>
    <t>647,97</t>
  </si>
  <si>
    <t>348,21</t>
  </si>
  <si>
    <t>716,15</t>
  </si>
  <si>
    <t>859,09</t>
  </si>
  <si>
    <t>11,91</t>
  </si>
  <si>
    <t>11,88</t>
  </si>
  <si>
    <t>32,08</t>
  </si>
  <si>
    <t>229.950,00</t>
  </si>
  <si>
    <t>354.880,31</t>
  </si>
  <si>
    <t>349.062,60</t>
  </si>
  <si>
    <t>425.856,38</t>
  </si>
  <si>
    <t>438.668,60</t>
  </si>
  <si>
    <t>13.195,06</t>
  </si>
  <si>
    <t>13.955,99</t>
  </si>
  <si>
    <t>16.605,76</t>
  </si>
  <si>
    <t>736,51</t>
  </si>
  <si>
    <t>325,48</t>
  </si>
  <si>
    <t>398,67</t>
  </si>
  <si>
    <t>66.048,58</t>
  </si>
  <si>
    <t>48,86</t>
  </si>
  <si>
    <t>195,57</t>
  </si>
  <si>
    <t>429,68</t>
  </si>
  <si>
    <t>195,73</t>
  </si>
  <si>
    <t>801,16</t>
  </si>
  <si>
    <t>2.349,06</t>
  </si>
  <si>
    <t>2.053,17</t>
  </si>
  <si>
    <t>15,95</t>
  </si>
  <si>
    <t>2.819,47</t>
  </si>
  <si>
    <t>2.966,31</t>
  </si>
  <si>
    <t>7.925,43</t>
  </si>
  <si>
    <t>3.939,22</t>
  </si>
  <si>
    <t>3.702,39</t>
  </si>
  <si>
    <t>4.565,49</t>
  </si>
  <si>
    <t>1.210.000,00</t>
  </si>
  <si>
    <t>1.503.575,88</t>
  </si>
  <si>
    <t>1.582.707,58</t>
  </si>
  <si>
    <t>5.188,45</t>
  </si>
  <si>
    <t>2.572,79</t>
  </si>
  <si>
    <t>2.119,48</t>
  </si>
  <si>
    <t>2.073,38</t>
  </si>
  <si>
    <t>13,93</t>
  </si>
  <si>
    <t>2.463,17</t>
  </si>
  <si>
    <t>2.323,39</t>
  </si>
  <si>
    <t>3.289,40</t>
  </si>
  <si>
    <t>12,77</t>
  </si>
  <si>
    <t>2.259,88</t>
  </si>
  <si>
    <t>16,99</t>
  </si>
  <si>
    <t>3.004,95</t>
  </si>
  <si>
    <t>11,52</t>
  </si>
  <si>
    <t>2.040,50</t>
  </si>
  <si>
    <t>6.377,55</t>
  </si>
  <si>
    <t>11,66</t>
  </si>
  <si>
    <t>1,85</t>
  </si>
  <si>
    <t>17,84</t>
  </si>
  <si>
    <t>12,11</t>
  </si>
  <si>
    <t>56,40</t>
  </si>
  <si>
    <t>8,21</t>
  </si>
  <si>
    <t>91,75</t>
  </si>
  <si>
    <t>147,72</t>
  </si>
  <si>
    <t>326,07</t>
  </si>
  <si>
    <t>541,79</t>
  </si>
  <si>
    <t>31,29</t>
  </si>
  <si>
    <t>25,18</t>
  </si>
  <si>
    <t>24,45</t>
  </si>
  <si>
    <t>78,12</t>
  </si>
  <si>
    <t>47,21</t>
  </si>
  <si>
    <t>142,68</t>
  </si>
  <si>
    <t>126,01</t>
  </si>
  <si>
    <t>17,98</t>
  </si>
  <si>
    <t>3.181,59</t>
  </si>
  <si>
    <t>70.502,30</t>
  </si>
  <si>
    <t>102.911,36</t>
  </si>
  <si>
    <t>124.539,59</t>
  </si>
  <si>
    <t>195.094,08</t>
  </si>
  <si>
    <t>56.372,90</t>
  </si>
  <si>
    <t>6,25</t>
  </si>
  <si>
    <t>7,57</t>
  </si>
  <si>
    <t>2.755,55</t>
  </si>
  <si>
    <t>12,55</t>
  </si>
  <si>
    <t>2.220,88</t>
  </si>
  <si>
    <t>2.143,22</t>
  </si>
  <si>
    <t>2.485,49</t>
  </si>
  <si>
    <t>2.733,39</t>
  </si>
  <si>
    <t>15,45</t>
  </si>
  <si>
    <t>2.994,32</t>
  </si>
  <si>
    <t>2.680,60</t>
  </si>
  <si>
    <t>14,70</t>
  </si>
  <si>
    <t>2.601,07</t>
  </si>
  <si>
    <t>15,71</t>
  </si>
  <si>
    <t>2.779,98</t>
  </si>
  <si>
    <t>19,29</t>
  </si>
  <si>
    <t>3.410,54</t>
  </si>
  <si>
    <t>2.993,67</t>
  </si>
  <si>
    <t>2.870,07</t>
  </si>
  <si>
    <t>2.650,18</t>
  </si>
  <si>
    <t>2.464,72</t>
  </si>
  <si>
    <t>546.120,00</t>
  </si>
  <si>
    <t>615.000,00</t>
  </si>
  <si>
    <t>852.799,95</t>
  </si>
  <si>
    <t>970.879,95</t>
  </si>
  <si>
    <t>566.619,97</t>
  </si>
  <si>
    <t>32,11</t>
  </si>
  <si>
    <t>52,63</t>
  </si>
  <si>
    <t>119,23</t>
  </si>
  <si>
    <t>134,91</t>
  </si>
  <si>
    <t>203,55</t>
  </si>
  <si>
    <t>329,49</t>
  </si>
  <si>
    <t>390,63</t>
  </si>
  <si>
    <t>49,92</t>
  </si>
  <si>
    <t>3.550,48</t>
  </si>
  <si>
    <t>221,70</t>
  </si>
  <si>
    <t>402,52</t>
  </si>
  <si>
    <t>12,65</t>
  </si>
  <si>
    <t>24,41</t>
  </si>
  <si>
    <t>17,18</t>
  </si>
  <si>
    <t>5,79</t>
  </si>
  <si>
    <t>13,13</t>
  </si>
  <si>
    <t>26,54</t>
  </si>
  <si>
    <t>28,86</t>
  </si>
  <si>
    <t>28,05</t>
  </si>
  <si>
    <t>0,04</t>
  </si>
  <si>
    <t>5,14</t>
  </si>
  <si>
    <t>6,55</t>
  </si>
  <si>
    <t>1,87</t>
  </si>
  <si>
    <t>58,69</t>
  </si>
  <si>
    <t>141,23</t>
  </si>
  <si>
    <t>231,33</t>
  </si>
  <si>
    <t>22,67</t>
  </si>
  <si>
    <t>57,02</t>
  </si>
  <si>
    <t>47,93</t>
  </si>
  <si>
    <t>187,34</t>
  </si>
  <si>
    <t>120,65</t>
  </si>
  <si>
    <t>203,78</t>
  </si>
  <si>
    <t>144,27</t>
  </si>
  <si>
    <t>PATCH CORD (CABO DE REDE), CATEGORIA 5 E (CAT 5E) UTP, 24 AWG, 4 PARES, EXTENSAO DE 1,50 M</t>
  </si>
  <si>
    <t>7,84</t>
  </si>
  <si>
    <t>PATCH CORD (CABO DE REDE), CATEGORIA 5 E (CAT 5E) UTP, 24 AWG, 4 PARES, EXTENSAO DE 2,50 M</t>
  </si>
  <si>
    <t>PATCH CORD (CABO DE REDE), CATEGORIA 6 (CAT 6) UTP, 23 AWG, 4 PARES, EXTENSAO DE 1,50 M</t>
  </si>
  <si>
    <t>PATCH CORD (CABO DE REDE), CATEGORIA 6 (CAT 6) UTP, 23 AWG, 4 PARES, EXTENSAO DE 2,50 M</t>
  </si>
  <si>
    <t>PATCH PANEL, 24 PORTAS, CATEGORIA 5E, COM RACKS DE 19" DE LARGURA E 1 U DE ALTURA</t>
  </si>
  <si>
    <t>370,50</t>
  </si>
  <si>
    <t>PATCH PANEL, 24 PORTAS, CATEGORIA 6, COM RACKS DE 19" DE LARGURA E 1 U DE ALTURA</t>
  </si>
  <si>
    <t>992,23</t>
  </si>
  <si>
    <t>PATCH PANEL, 48 PORTAS, CATEGORIA 5E, COM RACKS DE 19" DE LARGURA E 2 U DE ALTURA</t>
  </si>
  <si>
    <t>2.229,40</t>
  </si>
  <si>
    <t>PATCH PANEL, 48 PORTAS, CATEGORIA 6, COM RACKS DE 19" DE LARGURA E 2 U DE ALTURA</t>
  </si>
  <si>
    <t>3.497,12</t>
  </si>
  <si>
    <t>39,04</t>
  </si>
  <si>
    <t>37,75</t>
  </si>
  <si>
    <t>97,38</t>
  </si>
  <si>
    <t>122,68</t>
  </si>
  <si>
    <t>72,98</t>
  </si>
  <si>
    <t>141,56</t>
  </si>
  <si>
    <t>69,20</t>
  </si>
  <si>
    <t>221,93</t>
  </si>
  <si>
    <t>85,01</t>
  </si>
  <si>
    <t>91,41</t>
  </si>
  <si>
    <t>126,53</t>
  </si>
  <si>
    <t>15.451,23</t>
  </si>
  <si>
    <t>14,81</t>
  </si>
  <si>
    <t>15,05</t>
  </si>
  <si>
    <t>12,46</t>
  </si>
  <si>
    <t>7,56</t>
  </si>
  <si>
    <t>24,13</t>
  </si>
  <si>
    <t>43,36</t>
  </si>
  <si>
    <t>8,43</t>
  </si>
  <si>
    <t>30,44</t>
  </si>
  <si>
    <t>21,49</t>
  </si>
  <si>
    <t>4.171.710,49</t>
  </si>
  <si>
    <t>6.486.842,06</t>
  </si>
  <si>
    <t>1.588.157,93</t>
  </si>
  <si>
    <t>113.202,47</t>
  </si>
  <si>
    <t>16.313,63</t>
  </si>
  <si>
    <t>51.068,78</t>
  </si>
  <si>
    <t>27.930,24</t>
  </si>
  <si>
    <t>871.250,00</t>
  </si>
  <si>
    <t>909.028,93</t>
  </si>
  <si>
    <t>92.877,28</t>
  </si>
  <si>
    <t>5,24</t>
  </si>
  <si>
    <t>9,40</t>
  </si>
  <si>
    <t>43,92</t>
  </si>
  <si>
    <t>60,11</t>
  </si>
  <si>
    <t>2.693,47</t>
  </si>
  <si>
    <t>78,79</t>
  </si>
  <si>
    <t>358,84</t>
  </si>
  <si>
    <t>217,95</t>
  </si>
  <si>
    <t>59,94</t>
  </si>
  <si>
    <t>349,31</t>
  </si>
  <si>
    <t>408,37</t>
  </si>
  <si>
    <t>56,87</t>
  </si>
  <si>
    <t>27,90</t>
  </si>
  <si>
    <t>23,14</t>
  </si>
  <si>
    <t>97,00</t>
  </si>
  <si>
    <t>320,00</t>
  </si>
  <si>
    <t>241,50</t>
  </si>
  <si>
    <t>308,59</t>
  </si>
  <si>
    <t>348,84</t>
  </si>
  <si>
    <t>75,80</t>
  </si>
  <si>
    <t>175,48</t>
  </si>
  <si>
    <t>186,24</t>
  </si>
  <si>
    <t>108,48</t>
  </si>
  <si>
    <t>139,68</t>
  </si>
  <si>
    <t>257,63</t>
  </si>
  <si>
    <t>138,12</t>
  </si>
  <si>
    <t>152,09</t>
  </si>
  <si>
    <t>116,40</t>
  </si>
  <si>
    <t>10,25</t>
  </si>
  <si>
    <t>89,53</t>
  </si>
  <si>
    <t>239,55</t>
  </si>
  <si>
    <t>228,19</t>
  </si>
  <si>
    <t>593,13</t>
  </si>
  <si>
    <t>528,10</t>
  </si>
  <si>
    <t>180,80</t>
  </si>
  <si>
    <t>350,23</t>
  </si>
  <si>
    <t>359,99</t>
  </si>
  <si>
    <t>43,67</t>
  </si>
  <si>
    <t>27,48</t>
  </si>
  <si>
    <t>26,68</t>
  </si>
  <si>
    <t>22,99</t>
  </si>
  <si>
    <t>28,08</t>
  </si>
  <si>
    <t>20,82</t>
  </si>
  <si>
    <t>37,98</t>
  </si>
  <si>
    <t>141,90</t>
  </si>
  <si>
    <t>74,68</t>
  </si>
  <si>
    <t>56,81</t>
  </si>
  <si>
    <t>2.064,02</t>
  </si>
  <si>
    <t>1.296,46</t>
  </si>
  <si>
    <t>430,00</t>
  </si>
  <si>
    <t>993,30</t>
  </si>
  <si>
    <t>1.238,41</t>
  </si>
  <si>
    <t>7,39</t>
  </si>
  <si>
    <t>2.072,34</t>
  </si>
  <si>
    <t>168,45</t>
  </si>
  <si>
    <t>101,28</t>
  </si>
  <si>
    <t>67,26</t>
  </si>
  <si>
    <t>34,75</t>
  </si>
  <si>
    <t>14,78</t>
  </si>
  <si>
    <t>61,20</t>
  </si>
  <si>
    <t>113,74</t>
  </si>
  <si>
    <t>40,21</t>
  </si>
  <si>
    <t>91,00</t>
  </si>
  <si>
    <t>184,79</t>
  </si>
  <si>
    <t>356,87</t>
  </si>
  <si>
    <t>1.049,33</t>
  </si>
  <si>
    <t>2,94</t>
  </si>
  <si>
    <t>1.547,22</t>
  </si>
  <si>
    <t>7.146,79</t>
  </si>
  <si>
    <t>40,04</t>
  </si>
  <si>
    <t>308,08</t>
  </si>
  <si>
    <t>17,35</t>
  </si>
  <si>
    <t>17,43</t>
  </si>
  <si>
    <t>1.234,52</t>
  </si>
  <si>
    <t>307,51</t>
  </si>
  <si>
    <t>288,43</t>
  </si>
  <si>
    <t>202,50</t>
  </si>
  <si>
    <t>256,89</t>
  </si>
  <si>
    <t>250,94</t>
  </si>
  <si>
    <t>287,09</t>
  </si>
  <si>
    <t>522,90</t>
  </si>
  <si>
    <t>555,97</t>
  </si>
  <si>
    <t>498,00</t>
  </si>
  <si>
    <t>425,60</t>
  </si>
  <si>
    <t>691,60</t>
  </si>
  <si>
    <t>583,02</t>
  </si>
  <si>
    <t>868,57</t>
  </si>
  <si>
    <t>586,45</t>
  </si>
  <si>
    <t>395,88</t>
  </si>
  <si>
    <t>968,65</t>
  </si>
  <si>
    <t>804,48</t>
  </si>
  <si>
    <t>559,89</t>
  </si>
  <si>
    <t>173,96</t>
  </si>
  <si>
    <t>180,53</t>
  </si>
  <si>
    <t>191,90</t>
  </si>
  <si>
    <t>225,42</t>
  </si>
  <si>
    <t>209,26</t>
  </si>
  <si>
    <t>190,01</t>
  </si>
  <si>
    <t>200,33</t>
  </si>
  <si>
    <t>191,69</t>
  </si>
  <si>
    <t>209,05</t>
  </si>
  <si>
    <t>277,95</t>
  </si>
  <si>
    <t>390,30</t>
  </si>
  <si>
    <t>431,60</t>
  </si>
  <si>
    <t>454,25</t>
  </si>
  <si>
    <t>489,52</t>
  </si>
  <si>
    <t>598,65</t>
  </si>
  <si>
    <t>1.298,51</t>
  </si>
  <si>
    <t>436,07</t>
  </si>
  <si>
    <t>575,38</t>
  </si>
  <si>
    <t>500,59</t>
  </si>
  <si>
    <t>612,12</t>
  </si>
  <si>
    <t>2.328,00</t>
  </si>
  <si>
    <t>2.645,92</t>
  </si>
  <si>
    <t>2.250,32</t>
  </si>
  <si>
    <t>2.247,06</t>
  </si>
  <si>
    <t>1.676,62</t>
  </si>
  <si>
    <t>1.697,91</t>
  </si>
  <si>
    <t>2.352,22</t>
  </si>
  <si>
    <t>578,93</t>
  </si>
  <si>
    <t>1.026,14</t>
  </si>
  <si>
    <t>1.629,84</t>
  </si>
  <si>
    <t>2.500,48</t>
  </si>
  <si>
    <t>3.663,87</t>
  </si>
  <si>
    <t>4.850,85</t>
  </si>
  <si>
    <t>6.958,94</t>
  </si>
  <si>
    <t>8.688,38</t>
  </si>
  <si>
    <t>13.228,59</t>
  </si>
  <si>
    <t>4.905,76</t>
  </si>
  <si>
    <t>6.874,85</t>
  </si>
  <si>
    <t>9.219,74</t>
  </si>
  <si>
    <t>11.790,00</t>
  </si>
  <si>
    <t>884,06</t>
  </si>
  <si>
    <t>15.157,28</t>
  </si>
  <si>
    <t>5.271,17</t>
  </si>
  <si>
    <t>8.083,14</t>
  </si>
  <si>
    <t>8.426,61</t>
  </si>
  <si>
    <t>13.768,81</t>
  </si>
  <si>
    <t>16.429,31</t>
  </si>
  <si>
    <t>1.417,55</t>
  </si>
  <si>
    <t>1.057,23</t>
  </si>
  <si>
    <t>2.145,56</t>
  </si>
  <si>
    <t>689,45</t>
  </si>
  <si>
    <t>933,39</t>
  </si>
  <si>
    <t>1.341,91</t>
  </si>
  <si>
    <t>2.486,54</t>
  </si>
  <si>
    <t>725,59</t>
  </si>
  <si>
    <t>3.278,39</t>
  </si>
  <si>
    <t>761,87</t>
  </si>
  <si>
    <t>4.413,37</t>
  </si>
  <si>
    <t>1.162,31</t>
  </si>
  <si>
    <t>1.643,22</t>
  </si>
  <si>
    <t>2.744,95</t>
  </si>
  <si>
    <t>960,89</t>
  </si>
  <si>
    <t>3.867,60</t>
  </si>
  <si>
    <t>1.302,24</t>
  </si>
  <si>
    <t>8.016,58</t>
  </si>
  <si>
    <t>1.791,72</t>
  </si>
  <si>
    <t>3.356,13</t>
  </si>
  <si>
    <t>5.381,07</t>
  </si>
  <si>
    <t>7.216,18</t>
  </si>
  <si>
    <t>1.521,52</t>
  </si>
  <si>
    <t>2.290,85</t>
  </si>
  <si>
    <t>6.633,20</t>
  </si>
  <si>
    <t>9.492,19</t>
  </si>
  <si>
    <t>487,87</t>
  </si>
  <si>
    <t>1.906,48</t>
  </si>
  <si>
    <t>604,74</t>
  </si>
  <si>
    <t>794,00</t>
  </si>
  <si>
    <t>1.179,38</t>
  </si>
  <si>
    <t>342,68</t>
  </si>
  <si>
    <t>1.736,36</t>
  </si>
  <si>
    <t>2.424,04</t>
  </si>
  <si>
    <t>3.381,35</t>
  </si>
  <si>
    <t>4.610,30</t>
  </si>
  <si>
    <t>395,45</t>
  </si>
  <si>
    <t>22,60</t>
  </si>
  <si>
    <t>34,83</t>
  </si>
  <si>
    <t>32,22</t>
  </si>
  <si>
    <t>20,51</t>
  </si>
  <si>
    <t>19,51</t>
  </si>
  <si>
    <t>18,87</t>
  </si>
  <si>
    <t>18,00</t>
  </si>
  <si>
    <t>18,29</t>
  </si>
  <si>
    <t>18,55</t>
  </si>
  <si>
    <t>18,45</t>
  </si>
  <si>
    <t>20,59</t>
  </si>
  <si>
    <t>3.922,99</t>
  </si>
  <si>
    <t>631,66</t>
  </si>
  <si>
    <t>100,55</t>
  </si>
  <si>
    <t>85.854,95</t>
  </si>
  <si>
    <t>113.800,30</t>
  </si>
  <si>
    <t>682,69</t>
  </si>
  <si>
    <t>149,56</t>
  </si>
  <si>
    <t>57,84</t>
  </si>
  <si>
    <t>32,90</t>
  </si>
  <si>
    <t>272,85</t>
  </si>
  <si>
    <t>45,23</t>
  </si>
  <si>
    <t>51,57</t>
  </si>
  <si>
    <t>56,96</t>
  </si>
  <si>
    <t>22,21</t>
  </si>
  <si>
    <t>155,07</t>
  </si>
  <si>
    <t>77,53</t>
  </si>
  <si>
    <t>441,60</t>
  </si>
  <si>
    <t>618,85</t>
  </si>
  <si>
    <t>650,35</t>
  </si>
  <si>
    <t>913,37</t>
  </si>
  <si>
    <t>745,83</t>
  </si>
  <si>
    <t>1.574,69</t>
  </si>
  <si>
    <t>749,59</t>
  </si>
  <si>
    <t>1.094,38</t>
  </si>
  <si>
    <t>1.280,83</t>
  </si>
  <si>
    <t>1.276,62</t>
  </si>
  <si>
    <t>458,38</t>
  </si>
  <si>
    <t>572,76</t>
  </si>
  <si>
    <t>529,63</t>
  </si>
  <si>
    <t>771,86</t>
  </si>
  <si>
    <t>953,25</t>
  </si>
  <si>
    <t>1.145,84</t>
  </si>
  <si>
    <t>188,53</t>
  </si>
  <si>
    <t>757,02</t>
  </si>
  <si>
    <t>110,71</t>
  </si>
  <si>
    <t>114,66</t>
  </si>
  <si>
    <t>180,00</t>
  </si>
  <si>
    <t>308,76</t>
  </si>
  <si>
    <t>48,67</t>
  </si>
  <si>
    <t>76,89</t>
  </si>
  <si>
    <t>162,37</t>
  </si>
  <si>
    <t>238,01</t>
  </si>
  <si>
    <t>332,02</t>
  </si>
  <si>
    <t>96,64</t>
  </si>
  <si>
    <t>RACK DE PISO PARA SERVIDOR, ABERTO, EM COLUNA, 44U X *570* MM</t>
  </si>
  <si>
    <t>1.481,73</t>
  </si>
  <si>
    <t>RACK DE PISO PARA SERVIDOR, FECHADO, 44U, COM PORTA, 44U X *570* MM</t>
  </si>
  <si>
    <t>3.015,06</t>
  </si>
  <si>
    <t>13,32</t>
  </si>
  <si>
    <t>9,49</t>
  </si>
  <si>
    <t>11,10</t>
  </si>
  <si>
    <t>12,09</t>
  </si>
  <si>
    <t>15,93</t>
  </si>
  <si>
    <t>39,73</t>
  </si>
  <si>
    <t>49,63</t>
  </si>
  <si>
    <t>98,85</t>
  </si>
  <si>
    <t>52,17</t>
  </si>
  <si>
    <t>53,92</t>
  </si>
  <si>
    <t>339,00</t>
  </si>
  <si>
    <t>185,29</t>
  </si>
  <si>
    <t>213,45</t>
  </si>
  <si>
    <t>51,52</t>
  </si>
  <si>
    <t>41,15</t>
  </si>
  <si>
    <t>6.046.805,68</t>
  </si>
  <si>
    <t>131,47</t>
  </si>
  <si>
    <t>252,89</t>
  </si>
  <si>
    <t>476,99</t>
  </si>
  <si>
    <t>9,27</t>
  </si>
  <si>
    <t>53,79</t>
  </si>
  <si>
    <t>132,14</t>
  </si>
  <si>
    <t>78,77</t>
  </si>
  <si>
    <t>35,91</t>
  </si>
  <si>
    <t>41,30</t>
  </si>
  <si>
    <t>23,44</t>
  </si>
  <si>
    <t>196,09</t>
  </si>
  <si>
    <t>23,94</t>
  </si>
  <si>
    <t>69,36</t>
  </si>
  <si>
    <t>66,06</t>
  </si>
  <si>
    <t>49,47</t>
  </si>
  <si>
    <t>106,16</t>
  </si>
  <si>
    <t>30,32</t>
  </si>
  <si>
    <t>23,88</t>
  </si>
  <si>
    <t>30,75</t>
  </si>
  <si>
    <t>48,82</t>
  </si>
  <si>
    <t>65,29</t>
  </si>
  <si>
    <t>67,43</t>
  </si>
  <si>
    <t>123,49</t>
  </si>
  <si>
    <t>16,30</t>
  </si>
  <si>
    <t>18,12</t>
  </si>
  <si>
    <t>45,61</t>
  </si>
  <si>
    <t>78,48</t>
  </si>
  <si>
    <t>62,16</t>
  </si>
  <si>
    <t>27,39</t>
  </si>
  <si>
    <t>109,32</t>
  </si>
  <si>
    <t>226,72</t>
  </si>
  <si>
    <t>274,48</t>
  </si>
  <si>
    <t>571,92</t>
  </si>
  <si>
    <t>86,30</t>
  </si>
  <si>
    <t>125,50</t>
  </si>
  <si>
    <t>62,49</t>
  </si>
  <si>
    <t>70,50</t>
  </si>
  <si>
    <t>185,00</t>
  </si>
  <si>
    <t>19,41</t>
  </si>
  <si>
    <t>23,18</t>
  </si>
  <si>
    <t>60,51</t>
  </si>
  <si>
    <t>6.517,88</t>
  </si>
  <si>
    <t>14.116,35</t>
  </si>
  <si>
    <t>90,28</t>
  </si>
  <si>
    <t>125,32</t>
  </si>
  <si>
    <t>24,04</t>
  </si>
  <si>
    <t>135,09</t>
  </si>
  <si>
    <t>229,42</t>
  </si>
  <si>
    <t>143,39</t>
  </si>
  <si>
    <t>42,15</t>
  </si>
  <si>
    <t>30,49</t>
  </si>
  <si>
    <t>109,52</t>
  </si>
  <si>
    <t>109,65</t>
  </si>
  <si>
    <t>15,21</t>
  </si>
  <si>
    <t>32,03</t>
  </si>
  <si>
    <t>27,40</t>
  </si>
  <si>
    <t>47,63</t>
  </si>
  <si>
    <t>24,59</t>
  </si>
  <si>
    <t>33,73</t>
  </si>
  <si>
    <t>948.889,50</t>
  </si>
  <si>
    <t>893.900,00</t>
  </si>
  <si>
    <t>792.872,67</t>
  </si>
  <si>
    <t>594.673,32</t>
  </si>
  <si>
    <t>767.296,04</t>
  </si>
  <si>
    <t>571.968,08</t>
  </si>
  <si>
    <t>781.523,98</t>
  </si>
  <si>
    <t>172.650,43</t>
  </si>
  <si>
    <t>855.590,03</t>
  </si>
  <si>
    <t>702.350,01</t>
  </si>
  <si>
    <t>43.678,52</t>
  </si>
  <si>
    <t>2.403,28</t>
  </si>
  <si>
    <t>1.827,13</t>
  </si>
  <si>
    <t>25,37</t>
  </si>
  <si>
    <t>30,40</t>
  </si>
  <si>
    <t>33,13</t>
  </si>
  <si>
    <t>68,14</t>
  </si>
  <si>
    <t>47,95</t>
  </si>
  <si>
    <t>95,00</t>
  </si>
  <si>
    <t>341,07</t>
  </si>
  <si>
    <t>448,87</t>
  </si>
  <si>
    <t>82,53</t>
  </si>
  <si>
    <t>38,94</t>
  </si>
  <si>
    <t>176,89</t>
  </si>
  <si>
    <t>44,76</t>
  </si>
  <si>
    <t>61,14</t>
  </si>
  <si>
    <t>108,64</t>
  </si>
  <si>
    <t>140,79</t>
  </si>
  <si>
    <t>37,35</t>
  </si>
  <si>
    <t>106,47</t>
  </si>
  <si>
    <t>96,17</t>
  </si>
  <si>
    <t>75,51</t>
  </si>
  <si>
    <t>1.400,82</t>
  </si>
  <si>
    <t>5.643,82</t>
  </si>
  <si>
    <t>12,28</t>
  </si>
  <si>
    <t>25,73</t>
  </si>
  <si>
    <t>4.747,00</t>
  </si>
  <si>
    <t>5.129,83</t>
  </si>
  <si>
    <t>2.558,05</t>
  </si>
  <si>
    <t>52,50</t>
  </si>
  <si>
    <t>267,65</t>
  </si>
  <si>
    <t>269,58</t>
  </si>
  <si>
    <t>311,06</t>
  </si>
  <si>
    <t>18,42</t>
  </si>
  <si>
    <t>3.259,47</t>
  </si>
  <si>
    <t>67,42</t>
  </si>
  <si>
    <t>92,78</t>
  </si>
  <si>
    <t>63,96</t>
  </si>
  <si>
    <t>35,02</t>
  </si>
  <si>
    <t>13,71</t>
  </si>
  <si>
    <t>62,24</t>
  </si>
  <si>
    <t>65,72</t>
  </si>
  <si>
    <t>3,87</t>
  </si>
  <si>
    <t>40,88</t>
  </si>
  <si>
    <t>55,99</t>
  </si>
  <si>
    <t>40,00</t>
  </si>
  <si>
    <t>48,28</t>
  </si>
  <si>
    <t>60,26</t>
  </si>
  <si>
    <t>58,67</t>
  </si>
  <si>
    <t>258,58</t>
  </si>
  <si>
    <t>27,52</t>
  </si>
  <si>
    <t>18,71</t>
  </si>
  <si>
    <t>7,07</t>
  </si>
  <si>
    <t>2.677,55</t>
  </si>
  <si>
    <t>214,66</t>
  </si>
  <si>
    <t>10.869,05</t>
  </si>
  <si>
    <t>786,42</t>
  </si>
  <si>
    <t>1.147,00</t>
  </si>
  <si>
    <t>1.582,83</t>
  </si>
  <si>
    <t>101,74</t>
  </si>
  <si>
    <t>129,64</t>
  </si>
  <si>
    <t>200,37</t>
  </si>
  <si>
    <t>299,39</t>
  </si>
  <si>
    <t>595,30</t>
  </si>
  <si>
    <t>1.095,92</t>
  </si>
  <si>
    <t>1.925,00</t>
  </si>
  <si>
    <t>157,54</t>
  </si>
  <si>
    <t>273,24</t>
  </si>
  <si>
    <t>420,11</t>
  </si>
  <si>
    <t>787,72</t>
  </si>
  <si>
    <t>1.211,94</t>
  </si>
  <si>
    <t>4,49</t>
  </si>
  <si>
    <t>5,99</t>
  </si>
  <si>
    <t>6,84</t>
  </si>
  <si>
    <t>72,23</t>
  </si>
  <si>
    <t>96,90</t>
  </si>
  <si>
    <t>119,64</t>
  </si>
  <si>
    <t>183,66</t>
  </si>
  <si>
    <t>234,33</t>
  </si>
  <si>
    <t>290,21</t>
  </si>
  <si>
    <t>388,90</t>
  </si>
  <si>
    <t>88.450,00</t>
  </si>
  <si>
    <t>108.861,53</t>
  </si>
  <si>
    <t>62.122,07</t>
  </si>
  <si>
    <t>73.806,94</t>
  </si>
  <si>
    <t>58.720,15</t>
  </si>
  <si>
    <t>122.986,91</t>
  </si>
  <si>
    <t>128.903,30</t>
  </si>
  <si>
    <t>151.311,61</t>
  </si>
  <si>
    <t>521,72</t>
  </si>
  <si>
    <t>383,06</t>
  </si>
  <si>
    <t>172,31</t>
  </si>
  <si>
    <t>211,13</t>
  </si>
  <si>
    <t>141,94</t>
  </si>
  <si>
    <t>50,14</t>
  </si>
  <si>
    <t>1.493,61</t>
  </si>
  <si>
    <t>16,01</t>
  </si>
  <si>
    <t>60,24</t>
  </si>
  <si>
    <t>77,60</t>
  </si>
  <si>
    <t>153,38</t>
  </si>
  <si>
    <t>436,62</t>
  </si>
  <si>
    <t>683,12</t>
  </si>
  <si>
    <t>43,91</t>
  </si>
  <si>
    <t>34,66</t>
  </si>
  <si>
    <t>132,06</t>
  </si>
  <si>
    <t>69,55</t>
  </si>
  <si>
    <t>176,87</t>
  </si>
  <si>
    <t>326,09</t>
  </si>
  <si>
    <t>465,80</t>
  </si>
  <si>
    <t>1.091,78</t>
  </si>
  <si>
    <t>42,82</t>
  </si>
  <si>
    <t>56,37</t>
  </si>
  <si>
    <t>264,88</t>
  </si>
  <si>
    <t>51,58</t>
  </si>
  <si>
    <t>39,06</t>
  </si>
  <si>
    <t>26,56</t>
  </si>
  <si>
    <t>142,73</t>
  </si>
  <si>
    <t>146,88</t>
  </si>
  <si>
    <t>76,99</t>
  </si>
  <si>
    <t>205,31</t>
  </si>
  <si>
    <t>388,74</t>
  </si>
  <si>
    <t>27,67</t>
  </si>
  <si>
    <t>25,23</t>
  </si>
  <si>
    <t>28,13</t>
  </si>
  <si>
    <t>41,81</t>
  </si>
  <si>
    <t>33,62</t>
  </si>
  <si>
    <t>42,70</t>
  </si>
  <si>
    <t>43,54</t>
  </si>
  <si>
    <t>112,33</t>
  </si>
  <si>
    <t>94,92</t>
  </si>
  <si>
    <t>711,99</t>
  </si>
  <si>
    <t>790,46</t>
  </si>
  <si>
    <t>198,84</t>
  </si>
  <si>
    <t>18,53</t>
  </si>
  <si>
    <t>22,72</t>
  </si>
  <si>
    <t>63,10</t>
  </si>
  <si>
    <t>98,00</t>
  </si>
  <si>
    <t>50,41</t>
  </si>
  <si>
    <t>64,49</t>
  </si>
  <si>
    <t>54,26</t>
  </si>
  <si>
    <t>79,52</t>
  </si>
  <si>
    <t>13,09</t>
  </si>
  <si>
    <t>15,92</t>
  </si>
  <si>
    <t>37,86</t>
  </si>
  <si>
    <t>59,13</t>
  </si>
  <si>
    <t>59,68</t>
  </si>
  <si>
    <t>278,84</t>
  </si>
  <si>
    <t>10,26</t>
  </si>
  <si>
    <t>23,12</t>
  </si>
  <si>
    <t>54,69</t>
  </si>
  <si>
    <t>114,23</t>
  </si>
  <si>
    <t>174,25</t>
  </si>
  <si>
    <t>14,32</t>
  </si>
  <si>
    <t>3,63</t>
  </si>
  <si>
    <t>31,62</t>
  </si>
  <si>
    <t>28,11</t>
  </si>
  <si>
    <t>68,76</t>
  </si>
  <si>
    <t>21,55</t>
  </si>
  <si>
    <t>44,77</t>
  </si>
  <si>
    <t>65,32</t>
  </si>
  <si>
    <t>69,53</t>
  </si>
  <si>
    <t>28,68</t>
  </si>
  <si>
    <t>27,35</t>
  </si>
  <si>
    <t>46,05</t>
  </si>
  <si>
    <t>17,10</t>
  </si>
  <si>
    <t>17,08</t>
  </si>
  <si>
    <t>7,59</t>
  </si>
  <si>
    <t>212,93</t>
  </si>
  <si>
    <t>76,56</t>
  </si>
  <si>
    <t>125,55</t>
  </si>
  <si>
    <t>73,45</t>
  </si>
  <si>
    <t>22,69</t>
  </si>
  <si>
    <t>45,58</t>
  </si>
  <si>
    <t>270,57</t>
  </si>
  <si>
    <t>145,23</t>
  </si>
  <si>
    <t>427,69</t>
  </si>
  <si>
    <t>685,60</t>
  </si>
  <si>
    <t>36,29</t>
  </si>
  <si>
    <t>54,34</t>
  </si>
  <si>
    <t>41,66</t>
  </si>
  <si>
    <t>141,36</t>
  </si>
  <si>
    <t>30,51</t>
  </si>
  <si>
    <t>66,72</t>
  </si>
  <si>
    <t>56,09</t>
  </si>
  <si>
    <t>91,09</t>
  </si>
  <si>
    <t>135,13</t>
  </si>
  <si>
    <t>32,49</t>
  </si>
  <si>
    <t>76,70</t>
  </si>
  <si>
    <t>170,22</t>
  </si>
  <si>
    <t>546,69</t>
  </si>
  <si>
    <t>243,75</t>
  </si>
  <si>
    <t>817,61</t>
  </si>
  <si>
    <t>2.350,23</t>
  </si>
  <si>
    <t>2.925,26</t>
  </si>
  <si>
    <t>56,25</t>
  </si>
  <si>
    <t>4.378,05</t>
  </si>
  <si>
    <t>23,75</t>
  </si>
  <si>
    <t>4.199,42</t>
  </si>
  <si>
    <t>22,08</t>
  </si>
  <si>
    <t>3.903,66</t>
  </si>
  <si>
    <t>17,54</t>
  </si>
  <si>
    <t>3.104,57</t>
  </si>
  <si>
    <t>67,24</t>
  </si>
  <si>
    <t>2,03</t>
  </si>
  <si>
    <t>18,28</t>
  </si>
  <si>
    <t>26,90</t>
  </si>
  <si>
    <t>33,66</t>
  </si>
  <si>
    <t>48,17</t>
  </si>
  <si>
    <t>15,14</t>
  </si>
  <si>
    <t>30,69</t>
  </si>
  <si>
    <t>45,11</t>
  </si>
  <si>
    <t>28,85</t>
  </si>
  <si>
    <t>70,59</t>
  </si>
  <si>
    <t>122,78</t>
  </si>
  <si>
    <t>54,73</t>
  </si>
  <si>
    <t>1.092,75</t>
  </si>
  <si>
    <t>985,00</t>
  </si>
  <si>
    <t>1,11</t>
  </si>
  <si>
    <t>190,09</t>
  </si>
  <si>
    <t>282,95</t>
  </si>
  <si>
    <t>356,73</t>
  </si>
  <si>
    <t>216,40</t>
  </si>
  <si>
    <t>399,91</t>
  </si>
  <si>
    <t>473,48</t>
  </si>
  <si>
    <t>15,81</t>
  </si>
  <si>
    <t>68,11</t>
  </si>
  <si>
    <t>74,20</t>
  </si>
  <si>
    <t>34,21</t>
  </si>
  <si>
    <t>144,39</t>
  </si>
  <si>
    <t>129,36</t>
  </si>
  <si>
    <t>145,64</t>
  </si>
  <si>
    <t>169,26</t>
  </si>
  <si>
    <t>238,96</t>
  </si>
  <si>
    <t>153,50</t>
  </si>
  <si>
    <t>171,06</t>
  </si>
  <si>
    <t>258,13</t>
  </si>
  <si>
    <t>314,47</t>
  </si>
  <si>
    <t>359,84</t>
  </si>
  <si>
    <t>409,59</t>
  </si>
  <si>
    <t>450,04</t>
  </si>
  <si>
    <t>285,26</t>
  </si>
  <si>
    <t>474,91</t>
  </si>
  <si>
    <t>673,70</t>
  </si>
  <si>
    <t>831,61</t>
  </si>
  <si>
    <t>929,86</t>
  </si>
  <si>
    <t>1.066,70</t>
  </si>
  <si>
    <t>236,77</t>
  </si>
  <si>
    <t>266,60</t>
  </si>
  <si>
    <t>217,50</t>
  </si>
  <si>
    <t>224,61</t>
  </si>
  <si>
    <t>231,93</t>
  </si>
  <si>
    <t>70,80</t>
  </si>
  <si>
    <t>519,39</t>
  </si>
  <si>
    <t>656,17</t>
  </si>
  <si>
    <t>43,29</t>
  </si>
  <si>
    <t>2.740,75</t>
  </si>
  <si>
    <t>1,69</t>
  </si>
  <si>
    <t>0,85</t>
  </si>
  <si>
    <t>2,35</t>
  </si>
  <si>
    <t>5,72</t>
  </si>
  <si>
    <t>21,86</t>
  </si>
  <si>
    <t>114,56</t>
  </si>
  <si>
    <t>24,38</t>
  </si>
  <si>
    <t>32,17</t>
  </si>
  <si>
    <t>32,53</t>
  </si>
  <si>
    <t>46,81</t>
  </si>
  <si>
    <t>56,18</t>
  </si>
  <si>
    <t>8,37</t>
  </si>
  <si>
    <t>94,80</t>
  </si>
  <si>
    <t>1.038,77</t>
  </si>
  <si>
    <t>1.457,93</t>
  </si>
  <si>
    <t>0,89</t>
  </si>
  <si>
    <t>190,71</t>
  </si>
  <si>
    <t>18,60</t>
  </si>
  <si>
    <t>0,58</t>
  </si>
  <si>
    <t>556,78</t>
  </si>
  <si>
    <t>82,33</t>
  </si>
  <si>
    <t>13,07</t>
  </si>
  <si>
    <t>14,55</t>
  </si>
  <si>
    <t>22,13</t>
  </si>
  <si>
    <t>51,77</t>
  </si>
  <si>
    <t>66,78</t>
  </si>
  <si>
    <t>34,54</t>
  </si>
  <si>
    <t>32,64</t>
  </si>
  <si>
    <t>33,43</t>
  </si>
  <si>
    <t>32,37</t>
  </si>
  <si>
    <t>35,81</t>
  </si>
  <si>
    <t>32,81</t>
  </si>
  <si>
    <t>26,45</t>
  </si>
  <si>
    <t>41,89</t>
  </si>
  <si>
    <t>46,53</t>
  </si>
  <si>
    <t>43,84</t>
  </si>
  <si>
    <t>11,26</t>
  </si>
  <si>
    <t>20,83</t>
  </si>
  <si>
    <t>33,11</t>
  </si>
  <si>
    <t>36,76</t>
  </si>
  <si>
    <t>14,41</t>
  </si>
  <si>
    <t>16,37</t>
  </si>
  <si>
    <t>18,35</t>
  </si>
  <si>
    <t>31,35</t>
  </si>
  <si>
    <t>5.540,95</t>
  </si>
  <si>
    <t>53,29</t>
  </si>
  <si>
    <t>139,95</t>
  </si>
  <si>
    <t>114,82</t>
  </si>
  <si>
    <t>27,75</t>
  </si>
  <si>
    <t>29,96</t>
  </si>
  <si>
    <t>67,41</t>
  </si>
  <si>
    <t>179,56</t>
  </si>
  <si>
    <t>76,52</t>
  </si>
  <si>
    <t>49,23</t>
  </si>
  <si>
    <t>274,72</t>
  </si>
  <si>
    <t>1.824,50</t>
  </si>
  <si>
    <t>38,22</t>
  </si>
  <si>
    <t>32,43</t>
  </si>
  <si>
    <t>152,50</t>
  </si>
  <si>
    <t>78,01</t>
  </si>
  <si>
    <t>117,09</t>
  </si>
  <si>
    <t>1.480,42</t>
  </si>
  <si>
    <t>155,83</t>
  </si>
  <si>
    <t>103,74</t>
  </si>
  <si>
    <t>60,55</t>
  </si>
  <si>
    <t>104,06</t>
  </si>
  <si>
    <t>78,81</t>
  </si>
  <si>
    <t>17,39</t>
  </si>
  <si>
    <t>33,31</t>
  </si>
  <si>
    <t>111.829,37</t>
  </si>
  <si>
    <t>17.286,42</t>
  </si>
  <si>
    <t>7.929,55</t>
  </si>
  <si>
    <t>21.802,30</t>
  </si>
  <si>
    <t>141.404,34</t>
  </si>
  <si>
    <t>30.585,42</t>
  </si>
  <si>
    <t>9.685,38</t>
  </si>
  <si>
    <t>35.682,99</t>
  </si>
  <si>
    <t>10.818,17</t>
  </si>
  <si>
    <t>58.228,98</t>
  </si>
  <si>
    <t>13.990,00</t>
  </si>
  <si>
    <t>79.871,00</t>
  </si>
  <si>
    <t>300.280,35</t>
  </si>
  <si>
    <t>347.943,90</t>
  </si>
  <si>
    <t>102.476,62</t>
  </si>
  <si>
    <t>166.181,33</t>
  </si>
  <si>
    <t>245.646,01</t>
  </si>
  <si>
    <t>274.065,40</t>
  </si>
  <si>
    <t>188,58</t>
  </si>
  <si>
    <t>46,03</t>
  </si>
  <si>
    <t>634,99</t>
  </si>
  <si>
    <t>17,87</t>
  </si>
  <si>
    <t>54,79</t>
  </si>
  <si>
    <t>116,27</t>
  </si>
  <si>
    <t>40,42</t>
  </si>
  <si>
    <t>63,89</t>
  </si>
  <si>
    <t>136,89</t>
  </si>
  <si>
    <t>83,19</t>
  </si>
  <si>
    <t>76,33</t>
  </si>
  <si>
    <t>49,24</t>
  </si>
  <si>
    <t>1.763,97</t>
  </si>
  <si>
    <t>165,39</t>
  </si>
  <si>
    <t>102,08</t>
  </si>
  <si>
    <t>3.384,71</t>
  </si>
  <si>
    <t>1.875,63</t>
  </si>
  <si>
    <t>50,61</t>
  </si>
  <si>
    <t>208,23</t>
  </si>
  <si>
    <t>302,97</t>
  </si>
  <si>
    <t>433,12</t>
  </si>
  <si>
    <t>475,25</t>
  </si>
  <si>
    <t>816,63</t>
  </si>
  <si>
    <t>534,98</t>
  </si>
  <si>
    <t>1.073,20</t>
  </si>
  <si>
    <t>620,70</t>
  </si>
  <si>
    <t>677,13</t>
  </si>
  <si>
    <t>805,50</t>
  </si>
  <si>
    <t>205,51</t>
  </si>
  <si>
    <t>24,01</t>
  </si>
  <si>
    <t>31,26</t>
  </si>
  <si>
    <t>61,17</t>
  </si>
  <si>
    <t>67,60</t>
  </si>
  <si>
    <t>88,21</t>
  </si>
  <si>
    <t>123,43</t>
  </si>
  <si>
    <t>141,80</t>
  </si>
  <si>
    <t>67,66</t>
  </si>
  <si>
    <t>58,25</t>
  </si>
  <si>
    <t>121,09</t>
  </si>
  <si>
    <t>97,58</t>
  </si>
  <si>
    <t>31,13</t>
  </si>
  <si>
    <t>162,95</t>
  </si>
  <si>
    <t>224,42</t>
  </si>
  <si>
    <t>335,99</t>
  </si>
  <si>
    <t>364,39</t>
  </si>
  <si>
    <t>41,41</t>
  </si>
  <si>
    <t>134,05</t>
  </si>
  <si>
    <t>228,58</t>
  </si>
  <si>
    <t>369,21</t>
  </si>
  <si>
    <t>457,26</t>
  </si>
  <si>
    <t>592,26</t>
  </si>
  <si>
    <t>414,15</t>
  </si>
  <si>
    <t>1.534,82</t>
  </si>
  <si>
    <t>277,14</t>
  </si>
  <si>
    <t>996,33</t>
  </si>
  <si>
    <t>2.121,22</t>
  </si>
  <si>
    <t>109,14</t>
  </si>
  <si>
    <t>171,00</t>
  </si>
  <si>
    <t>612,55</t>
  </si>
  <si>
    <t>39,50</t>
  </si>
  <si>
    <t>11,21</t>
  </si>
  <si>
    <t>31,90</t>
  </si>
  <si>
    <t>54,13</t>
  </si>
  <si>
    <t>82,52</t>
  </si>
  <si>
    <t>126,75</t>
  </si>
  <si>
    <t>200,86</t>
  </si>
  <si>
    <t>190,52</t>
  </si>
  <si>
    <t>158,36</t>
  </si>
  <si>
    <t>50,94</t>
  </si>
  <si>
    <t>350,71</t>
  </si>
  <si>
    <t>516,69</t>
  </si>
  <si>
    <t>82,42</t>
  </si>
  <si>
    <t>783,42</t>
  </si>
  <si>
    <t>620,33</t>
  </si>
  <si>
    <t>71,83</t>
  </si>
  <si>
    <t>104,31</t>
  </si>
  <si>
    <t>140,85</t>
  </si>
  <si>
    <t>204,27</t>
  </si>
  <si>
    <t>287,78</t>
  </si>
  <si>
    <t>420,69</t>
  </si>
  <si>
    <t>138,18</t>
  </si>
  <si>
    <t>242,85</t>
  </si>
  <si>
    <t>199,85</t>
  </si>
  <si>
    <t>61,19</t>
  </si>
  <si>
    <t>336,30</t>
  </si>
  <si>
    <t>436,34</t>
  </si>
  <si>
    <t>646,25</t>
  </si>
  <si>
    <t>99,73</t>
  </si>
  <si>
    <t>951,25</t>
  </si>
  <si>
    <t>20,77</t>
  </si>
  <si>
    <t>65,21</t>
  </si>
  <si>
    <t>25,55</t>
  </si>
  <si>
    <t>271,10</t>
  </si>
  <si>
    <t>195,29</t>
  </si>
  <si>
    <t>380,73</t>
  </si>
  <si>
    <t>533,35</t>
  </si>
  <si>
    <t>568,63</t>
  </si>
  <si>
    <t>823,82</t>
  </si>
  <si>
    <t>2.282,82</t>
  </si>
  <si>
    <t>89,43</t>
  </si>
  <si>
    <t>100,92</t>
  </si>
  <si>
    <t>120,62</t>
  </si>
  <si>
    <t>266,18</t>
  </si>
  <si>
    <t>324,93</t>
  </si>
  <si>
    <t>373,34</t>
  </si>
  <si>
    <t>418,47</t>
  </si>
  <si>
    <t>577,66</t>
  </si>
  <si>
    <t>613,76</t>
  </si>
  <si>
    <t>881,26</t>
  </si>
  <si>
    <t>2.560,10</t>
  </si>
  <si>
    <t>106,67</t>
  </si>
  <si>
    <t>169,44</t>
  </si>
  <si>
    <t>259,29</t>
  </si>
  <si>
    <t>377,45</t>
  </si>
  <si>
    <t>701,56</t>
  </si>
  <si>
    <t>848,28</t>
  </si>
  <si>
    <t>1.288,25</t>
  </si>
  <si>
    <t>155,90</t>
  </si>
  <si>
    <t>210,05</t>
  </si>
  <si>
    <t>254,36</t>
  </si>
  <si>
    <t>438,17</t>
  </si>
  <si>
    <t>456,55</t>
  </si>
  <si>
    <t>489,04</t>
  </si>
  <si>
    <t>764,74</t>
  </si>
  <si>
    <t>303,60</t>
  </si>
  <si>
    <t>372,52</t>
  </si>
  <si>
    <t>486,58</t>
  </si>
  <si>
    <t>497,33</t>
  </si>
  <si>
    <t>754,08</t>
  </si>
  <si>
    <t>976,45</t>
  </si>
  <si>
    <t>193,64</t>
  </si>
  <si>
    <t>403,70</t>
  </si>
  <si>
    <t>427,50</t>
  </si>
  <si>
    <t>557,97</t>
  </si>
  <si>
    <t>611,30</t>
  </si>
  <si>
    <t>865,67</t>
  </si>
  <si>
    <t>34,18</t>
  </si>
  <si>
    <t>47,86</t>
  </si>
  <si>
    <t>66,82</t>
  </si>
  <si>
    <t>97,12</t>
  </si>
  <si>
    <t>111,85</t>
  </si>
  <si>
    <t>57,50</t>
  </si>
  <si>
    <t>67,95</t>
  </si>
  <si>
    <t>101,13</t>
  </si>
  <si>
    <t>121,06</t>
  </si>
  <si>
    <t>42,89</t>
  </si>
  <si>
    <t>74,59</t>
  </si>
  <si>
    <t>105,79</t>
  </si>
  <si>
    <t>124,94</t>
  </si>
  <si>
    <t>108,78</t>
  </si>
  <si>
    <t>132,09</t>
  </si>
  <si>
    <t>178,71</t>
  </si>
  <si>
    <t>35,74</t>
  </si>
  <si>
    <t>46,62</t>
  </si>
  <si>
    <t>84,12</t>
  </si>
  <si>
    <t>109,57</t>
  </si>
  <si>
    <t>261,53</t>
  </si>
  <si>
    <t>3.192,52</t>
  </si>
  <si>
    <t>3.915,31</t>
  </si>
  <si>
    <t>4.538,17</t>
  </si>
  <si>
    <t>5.994,28</t>
  </si>
  <si>
    <t>1.062,47</t>
  </si>
  <si>
    <t>1.479,73</t>
  </si>
  <si>
    <t>2.107,06</t>
  </si>
  <si>
    <t>23,48</t>
  </si>
  <si>
    <t>40,37</t>
  </si>
  <si>
    <t>6,12</t>
  </si>
  <si>
    <t>8,02</t>
  </si>
  <si>
    <t>26,73</t>
  </si>
  <si>
    <t>11,79</t>
  </si>
  <si>
    <t>19,31</t>
  </si>
  <si>
    <t>37,28</t>
  </si>
  <si>
    <t>271,87</t>
  </si>
  <si>
    <t>45,13</t>
  </si>
  <si>
    <t>109,67</t>
  </si>
  <si>
    <t>153,80</t>
  </si>
  <si>
    <t>309,51</t>
  </si>
  <si>
    <t>29,87</t>
  </si>
  <si>
    <t>41,36</t>
  </si>
  <si>
    <t>60,19</t>
  </si>
  <si>
    <t>79,79</t>
  </si>
  <si>
    <t>153,90</t>
  </si>
  <si>
    <t>227,83</t>
  </si>
  <si>
    <t>40,06</t>
  </si>
  <si>
    <t>69,24</t>
  </si>
  <si>
    <t>187,42</t>
  </si>
  <si>
    <t>261,17</t>
  </si>
  <si>
    <t>368,53</t>
  </si>
  <si>
    <t>427,31</t>
  </si>
  <si>
    <t>186,00</t>
  </si>
  <si>
    <t>330,76</t>
  </si>
  <si>
    <t>251,30</t>
  </si>
  <si>
    <t>420,33</t>
  </si>
  <si>
    <t>57,29</t>
  </si>
  <si>
    <t>154,16</t>
  </si>
  <si>
    <t>261,27</t>
  </si>
  <si>
    <t>397,74</t>
  </si>
  <si>
    <t>564,79</t>
  </si>
  <si>
    <t>68,66</t>
  </si>
  <si>
    <t>20,34</t>
  </si>
  <si>
    <t>42,24</t>
  </si>
  <si>
    <t>82,36</t>
  </si>
  <si>
    <t>25,10</t>
  </si>
  <si>
    <t>102,98</t>
  </si>
  <si>
    <t>62,20</t>
  </si>
  <si>
    <t>13,88</t>
  </si>
  <si>
    <t>36,72</t>
  </si>
  <si>
    <t>91,83</t>
  </si>
  <si>
    <t>58,95</t>
  </si>
  <si>
    <t>41,60</t>
  </si>
  <si>
    <t>8,98</t>
  </si>
  <si>
    <t>118,76</t>
  </si>
  <si>
    <t>143,38</t>
  </si>
  <si>
    <t>216,18</t>
  </si>
  <si>
    <t>38,65</t>
  </si>
  <si>
    <t>78,55</t>
  </si>
  <si>
    <t>16,83</t>
  </si>
  <si>
    <t>100,13</t>
  </si>
  <si>
    <t>4,72</t>
  </si>
  <si>
    <t>3.013,13</t>
  </si>
  <si>
    <t>3.841,03</t>
  </si>
  <si>
    <t>3.884,92</t>
  </si>
  <si>
    <t>47,61</t>
  </si>
  <si>
    <t>65,41</t>
  </si>
  <si>
    <t>271,51</t>
  </si>
  <si>
    <t>174,27</t>
  </si>
  <si>
    <t>58,37</t>
  </si>
  <si>
    <t>439,04</t>
  </si>
  <si>
    <t>747,17</t>
  </si>
  <si>
    <t>153,67</t>
  </si>
  <si>
    <t>97,83</t>
  </si>
  <si>
    <t>302,75</t>
  </si>
  <si>
    <t>244,51</t>
  </si>
  <si>
    <t>78,47</t>
  </si>
  <si>
    <t>442,49</t>
  </si>
  <si>
    <t>558,95</t>
  </si>
  <si>
    <t>234,30</t>
  </si>
  <si>
    <t>100,72</t>
  </si>
  <si>
    <t>97,35</t>
  </si>
  <si>
    <t>72,62</t>
  </si>
  <si>
    <t>25,46</t>
  </si>
  <si>
    <t>34,87</t>
  </si>
  <si>
    <t>176,67</t>
  </si>
  <si>
    <t>106,78</t>
  </si>
  <si>
    <t>273,70</t>
  </si>
  <si>
    <t>384,23</t>
  </si>
  <si>
    <t>67,36</t>
  </si>
  <si>
    <t>48,34</t>
  </si>
  <si>
    <t>223,96</t>
  </si>
  <si>
    <t>14,43</t>
  </si>
  <si>
    <t>283,61</t>
  </si>
  <si>
    <t>565,49</t>
  </si>
  <si>
    <t>11,32</t>
  </si>
  <si>
    <t>36,19</t>
  </si>
  <si>
    <t>39,18</t>
  </si>
  <si>
    <t>199,00</t>
  </si>
  <si>
    <t>305,98</t>
  </si>
  <si>
    <t>113,29</t>
  </si>
  <si>
    <t>162,09</t>
  </si>
  <si>
    <t>140.440,38</t>
  </si>
  <si>
    <t>174.916,63</t>
  </si>
  <si>
    <t>3.402.477,42</t>
  </si>
  <si>
    <t>8.958.602,97</t>
  </si>
  <si>
    <t>719.825,43</t>
  </si>
  <si>
    <t>2.770.000,00</t>
  </si>
  <si>
    <t>1.428.897,02</t>
  </si>
  <si>
    <t>283,03</t>
  </si>
  <si>
    <t>328,80</t>
  </si>
  <si>
    <t>266,37</t>
  </si>
  <si>
    <t>63,99</t>
  </si>
  <si>
    <t>95,38</t>
  </si>
  <si>
    <t>41,07</t>
  </si>
  <si>
    <t>177,24</t>
  </si>
  <si>
    <t>105,85</t>
  </si>
  <si>
    <t>99,19</t>
  </si>
  <si>
    <t>62,48</t>
  </si>
  <si>
    <t>286,54</t>
  </si>
  <si>
    <t>160,34</t>
  </si>
  <si>
    <t>56,51</t>
  </si>
  <si>
    <t>392,81</t>
  </si>
  <si>
    <t>691,31</t>
  </si>
  <si>
    <t>205,38</t>
  </si>
  <si>
    <t>183,77</t>
  </si>
  <si>
    <t>74,53</t>
  </si>
  <si>
    <t>122,76</t>
  </si>
  <si>
    <t>411,48</t>
  </si>
  <si>
    <t>287,74</t>
  </si>
  <si>
    <t>90,32</t>
  </si>
  <si>
    <t>568,34</t>
  </si>
  <si>
    <t>881,50</t>
  </si>
  <si>
    <t>109,34</t>
  </si>
  <si>
    <t>94,90</t>
  </si>
  <si>
    <t>63,26</t>
  </si>
  <si>
    <t>255,28</t>
  </si>
  <si>
    <t>159,31</t>
  </si>
  <si>
    <t>57,90</t>
  </si>
  <si>
    <t>348,61</t>
  </si>
  <si>
    <t>605,03</t>
  </si>
  <si>
    <t>63,30</t>
  </si>
  <si>
    <t>78,66</t>
  </si>
  <si>
    <t>82,70</t>
  </si>
  <si>
    <t>52,72</t>
  </si>
  <si>
    <t>33,84</t>
  </si>
  <si>
    <t>90.586,73</t>
  </si>
  <si>
    <t>18,46</t>
  </si>
  <si>
    <t>37,06</t>
  </si>
  <si>
    <t>32,96</t>
  </si>
  <si>
    <t>1.690,69</t>
  </si>
  <si>
    <t>1.837,70</t>
  </si>
  <si>
    <t>2.061,46</t>
  </si>
  <si>
    <t>4.435,00</t>
  </si>
  <si>
    <t>3.978,58</t>
  </si>
  <si>
    <t>4.846,39</t>
  </si>
  <si>
    <t>4.853.435,17</t>
  </si>
  <si>
    <t>2.043.239,87</t>
  </si>
  <si>
    <t>2.058.046,10</t>
  </si>
  <si>
    <t>2.493.345,00</t>
  </si>
  <si>
    <t>2.209.068,01</t>
  </si>
  <si>
    <t>2.110,43</t>
  </si>
  <si>
    <t>1.053,04</t>
  </si>
  <si>
    <t>916,66</t>
  </si>
  <si>
    <t>2.383,33</t>
  </si>
  <si>
    <t>2.786,66</t>
  </si>
  <si>
    <t>821,33</t>
  </si>
  <si>
    <t>256,66</t>
  </si>
  <si>
    <t>364,77</t>
  </si>
  <si>
    <t>592,16</t>
  </si>
  <si>
    <t>293,33</t>
  </si>
  <si>
    <t>440,00</t>
  </si>
  <si>
    <t>316,63</t>
  </si>
  <si>
    <t>549,99</t>
  </si>
  <si>
    <t>165,00</t>
  </si>
  <si>
    <t>219,99</t>
  </si>
  <si>
    <t>311,66</t>
  </si>
  <si>
    <t>454,66</t>
  </si>
  <si>
    <t>183,33</t>
  </si>
  <si>
    <t>568,33</t>
  </si>
  <si>
    <t>425,29</t>
  </si>
  <si>
    <t>250,95</t>
  </si>
  <si>
    <t>327,60</t>
  </si>
  <si>
    <t>536,01</t>
  </si>
  <si>
    <t>302,83</t>
  </si>
  <si>
    <t>409,12</t>
  </si>
  <si>
    <t>89,01</t>
  </si>
  <si>
    <t>2.063,92</t>
  </si>
  <si>
    <t>TOTAL DE INSUMOS : 5199</t>
  </si>
</sst>
</file>

<file path=xl/styles.xml><?xml version="1.0" encoding="utf-8"?>
<styleSheet xmlns="http://schemas.openxmlformats.org/spreadsheetml/2006/main">
  <numFmts count="13">
    <numFmt numFmtId="44" formatCode="_-&quot;R$&quot;\ * #,##0.00_-;\-&quot;R$&quot;\ * #,##0.00_-;_-&quot;R$&quot;\ * &quot;-&quot;??_-;_-@_-"/>
    <numFmt numFmtId="43" formatCode="_-* #,##0.00_-;\-* #,##0.00_-;_-* &quot;-&quot;??_-;_-@_-"/>
    <numFmt numFmtId="164" formatCode="#,##0.000000"/>
    <numFmt numFmtId="165" formatCode="[$-416]General"/>
    <numFmt numFmtId="166" formatCode="#,##0.00_ ;[Red]\-#,##0.00\ "/>
    <numFmt numFmtId="167" formatCode="0.0000"/>
    <numFmt numFmtId="168" formatCode="#,##0.00_ ;\-#,##0.00\ "/>
    <numFmt numFmtId="169" formatCode="[h]:mm:ss;@"/>
    <numFmt numFmtId="170" formatCode="_-* #,##0.0000_-;\-* #,##0.0000_-;_-* &quot;-&quot;????_-;_-@_-"/>
    <numFmt numFmtId="171" formatCode="0.00000"/>
    <numFmt numFmtId="172" formatCode="_-* #,##0.00_-;\-* #,##0.00_-;_-* \-??_-;_-@_-"/>
    <numFmt numFmtId="173" formatCode="#,##0.0000_ ;\-#,##0.0000\ "/>
    <numFmt numFmtId="174" formatCode="0.000"/>
  </numFmts>
  <fonts count="28">
    <font>
      <sz val="11"/>
      <color theme="1"/>
      <name val="Calibri"/>
      <family val="2"/>
      <scheme val="minor"/>
    </font>
    <font>
      <sz val="11"/>
      <color theme="1"/>
      <name val="Calibri"/>
      <family val="2"/>
      <scheme val="minor"/>
    </font>
    <font>
      <sz val="10"/>
      <name val="Arial Narrow"/>
      <family val="2"/>
    </font>
    <font>
      <b/>
      <sz val="10"/>
      <name val="Arial Narrow"/>
      <family val="2"/>
    </font>
    <font>
      <b/>
      <sz val="10"/>
      <name val="Arial"/>
      <family val="2"/>
    </font>
    <font>
      <sz val="10"/>
      <name val="Arial"/>
      <family val="2"/>
    </font>
    <font>
      <sz val="10"/>
      <color indexed="8"/>
      <name val="Arial"/>
      <family val="2"/>
    </font>
    <font>
      <sz val="10"/>
      <color theme="1"/>
      <name val="Arial"/>
      <family val="2"/>
    </font>
    <font>
      <b/>
      <sz val="10"/>
      <color theme="1"/>
      <name val="Arial"/>
      <family val="2"/>
    </font>
    <font>
      <b/>
      <sz val="12"/>
      <name val="Arial"/>
      <family val="2"/>
    </font>
    <font>
      <sz val="11"/>
      <color theme="1"/>
      <name val="Arial"/>
      <family val="2"/>
    </font>
    <font>
      <sz val="8"/>
      <color rgb="FF000000"/>
      <name val="Verdana"/>
      <family val="2"/>
    </font>
    <font>
      <sz val="8"/>
      <color indexed="8"/>
      <name val="Arial"/>
      <family val="2"/>
    </font>
    <font>
      <sz val="12"/>
      <name val="Arial"/>
      <family val="2"/>
    </font>
    <font>
      <b/>
      <sz val="18"/>
      <name val="Arial"/>
      <family val="2"/>
    </font>
    <font>
      <b/>
      <sz val="8"/>
      <name val="Arial"/>
      <family val="2"/>
    </font>
    <font>
      <b/>
      <i/>
      <sz val="8"/>
      <name val="Arial"/>
      <family val="2"/>
    </font>
    <font>
      <b/>
      <sz val="9"/>
      <name val="Arial"/>
      <family val="2"/>
    </font>
    <font>
      <b/>
      <sz val="10"/>
      <color indexed="9"/>
      <name val="Arial"/>
      <family val="2"/>
    </font>
    <font>
      <b/>
      <sz val="10"/>
      <color indexed="13"/>
      <name val="Arial"/>
      <family val="2"/>
    </font>
    <font>
      <sz val="8"/>
      <name val="Arial"/>
      <family val="2"/>
    </font>
    <font>
      <sz val="11"/>
      <color indexed="8"/>
      <name val="Calibri"/>
      <family val="2"/>
      <charset val="1"/>
    </font>
    <font>
      <b/>
      <sz val="10"/>
      <name val="Arial"/>
      <family val="2"/>
      <charset val="1"/>
    </font>
    <font>
      <sz val="10"/>
      <color indexed="8"/>
      <name val="Arial"/>
      <family val="2"/>
      <charset val="1"/>
    </font>
    <font>
      <b/>
      <sz val="10"/>
      <color indexed="8"/>
      <name val="Arial"/>
      <family val="2"/>
      <charset val="1"/>
    </font>
    <font>
      <sz val="10"/>
      <name val="Arial"/>
      <family val="2"/>
      <charset val="1"/>
    </font>
    <font>
      <sz val="8"/>
      <name val="Calibri"/>
      <family val="2"/>
      <scheme val="minor"/>
    </font>
    <font>
      <sz val="12"/>
      <name val="Arial"/>
      <family val="2"/>
      <charset val="1"/>
    </font>
  </fonts>
  <fills count="9">
    <fill>
      <patternFill patternType="none"/>
    </fill>
    <fill>
      <patternFill patternType="gray125"/>
    </fill>
    <fill>
      <patternFill patternType="solid">
        <fgColor indexed="13"/>
        <bgColor indexed="34"/>
      </patternFill>
    </fill>
    <fill>
      <patternFill patternType="solid">
        <fgColor indexed="22"/>
        <bgColor indexed="31"/>
      </patternFill>
    </fill>
    <fill>
      <patternFill patternType="solid">
        <fgColor indexed="22"/>
        <bgColor indexed="58"/>
      </patternFill>
    </fill>
    <fill>
      <patternFill patternType="solid">
        <fgColor indexed="9"/>
        <bgColor indexed="58"/>
      </patternFill>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7" fillId="0" borderId="0"/>
    <xf numFmtId="0" fontId="21" fillId="0" borderId="0"/>
    <xf numFmtId="0" fontId="27" fillId="0" borderId="0"/>
  </cellStyleXfs>
  <cellXfs count="279">
    <xf numFmtId="0" fontId="0" fillId="0" borderId="0" xfId="0"/>
    <xf numFmtId="0" fontId="3" fillId="0" borderId="0" xfId="0" applyFont="1" applyFill="1" applyBorder="1" applyAlignment="1">
      <alignment horizontal="left" vertical="top"/>
    </xf>
    <xf numFmtId="0" fontId="4" fillId="4" borderId="1" xfId="0" applyFont="1" applyFill="1" applyBorder="1" applyAlignment="1">
      <alignment horizontal="center" vertical="top"/>
    </xf>
    <xf numFmtId="43" fontId="4" fillId="4" borderId="1" xfId="1" applyFont="1" applyFill="1" applyBorder="1" applyAlignment="1">
      <alignment horizontal="center" vertical="top"/>
    </xf>
    <xf numFmtId="0" fontId="5" fillId="0" borderId="0" xfId="0" applyFont="1" applyFill="1" applyBorder="1" applyAlignment="1">
      <alignment horizontal="center" vertical="top"/>
    </xf>
    <xf numFmtId="0" fontId="7" fillId="0" borderId="0" xfId="0" applyFont="1"/>
    <xf numFmtId="43" fontId="7" fillId="0" borderId="0" xfId="1" applyFont="1"/>
    <xf numFmtId="0" fontId="7" fillId="0" borderId="0" xfId="0" applyFont="1" applyAlignment="1">
      <alignment horizontal="center"/>
    </xf>
    <xf numFmtId="0" fontId="7" fillId="0" borderId="0" xfId="0" applyFont="1" applyAlignment="1">
      <alignment wrapText="1"/>
    </xf>
    <xf numFmtId="0" fontId="4" fillId="0" borderId="0" xfId="0" applyFont="1" applyFill="1" applyBorder="1" applyAlignment="1">
      <alignment vertical="center"/>
    </xf>
    <xf numFmtId="165" fontId="8" fillId="0" borderId="0" xfId="4" applyFont="1" applyFill="1" applyAlignment="1">
      <alignment horizontal="left"/>
    </xf>
    <xf numFmtId="0" fontId="9" fillId="0" borderId="0" xfId="0" applyFont="1" applyBorder="1" applyAlignment="1">
      <alignment horizontal="right" vertical="center"/>
    </xf>
    <xf numFmtId="43" fontId="8" fillId="0" borderId="0" xfId="1" applyFont="1" applyAlignment="1">
      <alignment horizontal="righ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4"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43" fontId="10" fillId="0" borderId="0" xfId="1" applyFont="1" applyBorder="1" applyAlignment="1">
      <alignment vertical="center"/>
    </xf>
    <xf numFmtId="166" fontId="10" fillId="0" borderId="0" xfId="1" applyNumberFormat="1"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165" fontId="8" fillId="0" borderId="0" xfId="4" applyFont="1" applyFill="1" applyAlignment="1">
      <alignment horizontal="right"/>
    </xf>
    <xf numFmtId="165" fontId="4" fillId="0" borderId="0" xfId="4" applyFont="1" applyFill="1" applyAlignment="1">
      <alignment horizontal="right"/>
    </xf>
    <xf numFmtId="0" fontId="8" fillId="0" borderId="0" xfId="0" applyFont="1" applyAlignment="1">
      <alignment horizontal="left"/>
    </xf>
    <xf numFmtId="0" fontId="4" fillId="7" borderId="0" xfId="0" applyFont="1" applyFill="1" applyBorder="1" applyAlignment="1">
      <alignment horizontal="center" vertical="top" wrapText="1"/>
    </xf>
    <xf numFmtId="0" fontId="8" fillId="7" borderId="0" xfId="0" applyFont="1" applyFill="1" applyAlignment="1">
      <alignment vertical="top"/>
    </xf>
    <xf numFmtId="0" fontId="7" fillId="7" borderId="0" xfId="0" applyFont="1" applyFill="1" applyAlignment="1">
      <alignment horizontal="center"/>
    </xf>
    <xf numFmtId="0" fontId="8" fillId="7" borderId="0" xfId="0" applyFont="1" applyFill="1" applyAlignment="1">
      <alignment wrapText="1"/>
    </xf>
    <xf numFmtId="0" fontId="8" fillId="7" borderId="0" xfId="0" applyFont="1" applyFill="1" applyAlignment="1">
      <alignment horizontal="center"/>
    </xf>
    <xf numFmtId="4" fontId="4" fillId="7" borderId="0" xfId="0" applyNumberFormat="1" applyFont="1" applyFill="1" applyBorder="1" applyAlignment="1">
      <alignment horizontal="right" vertical="top" wrapText="1"/>
    </xf>
    <xf numFmtId="164" fontId="4" fillId="7" borderId="0" xfId="0" applyNumberFormat="1" applyFont="1" applyFill="1" applyBorder="1" applyAlignment="1">
      <alignment horizontal="right" vertical="top" wrapText="1"/>
    </xf>
    <xf numFmtId="43" fontId="4" fillId="7" borderId="0" xfId="1" applyFont="1" applyFill="1" applyBorder="1" applyAlignment="1">
      <alignment horizontal="right" vertical="top" wrapText="1"/>
    </xf>
    <xf numFmtId="43" fontId="4" fillId="7" borderId="0" xfId="1" applyFont="1" applyFill="1" applyBorder="1" applyAlignment="1">
      <alignment horizontal="right" vertical="top"/>
    </xf>
    <xf numFmtId="0" fontId="7" fillId="7" borderId="0" xfId="0" applyFont="1" applyFill="1"/>
    <xf numFmtId="0" fontId="7" fillId="7" borderId="0" xfId="0" applyFont="1" applyFill="1" applyAlignment="1">
      <alignment wrapText="1"/>
    </xf>
    <xf numFmtId="167" fontId="7" fillId="7" borderId="0" xfId="0" applyNumberFormat="1" applyFont="1" applyFill="1"/>
    <xf numFmtId="43" fontId="5" fillId="7" borderId="0" xfId="1" applyFont="1" applyFill="1" applyBorder="1" applyAlignment="1">
      <alignment horizontal="right" vertical="top"/>
    </xf>
    <xf numFmtId="43" fontId="7" fillId="7" borderId="0" xfId="1" applyFont="1" applyFill="1"/>
    <xf numFmtId="0" fontId="4" fillId="7" borderId="0" xfId="0" applyFont="1" applyFill="1" applyBorder="1" applyAlignment="1">
      <alignment vertical="top"/>
    </xf>
    <xf numFmtId="0" fontId="4" fillId="7" borderId="0" xfId="0" applyFont="1" applyFill="1" applyBorder="1" applyAlignment="1">
      <alignment horizontal="center" vertical="top"/>
    </xf>
    <xf numFmtId="0" fontId="4" fillId="7" borderId="0" xfId="0" applyFont="1" applyFill="1" applyBorder="1" applyAlignment="1">
      <alignment horizontal="left" vertical="top" wrapText="1"/>
    </xf>
    <xf numFmtId="0" fontId="5" fillId="7" borderId="0" xfId="0" applyFont="1" applyFill="1" applyBorder="1" applyAlignment="1">
      <alignment vertical="top"/>
    </xf>
    <xf numFmtId="43" fontId="5" fillId="7" borderId="0" xfId="1" applyFont="1" applyFill="1" applyBorder="1" applyAlignment="1">
      <alignment vertical="top"/>
    </xf>
    <xf numFmtId="0" fontId="5" fillId="7" borderId="0" xfId="0" applyFont="1" applyFill="1" applyBorder="1" applyAlignment="1">
      <alignment horizontal="center" vertical="top"/>
    </xf>
    <xf numFmtId="0" fontId="5" fillId="7" borderId="0" xfId="0" applyFont="1" applyFill="1" applyBorder="1" applyAlignment="1">
      <alignment vertical="top" wrapText="1"/>
    </xf>
    <xf numFmtId="0" fontId="4" fillId="4" borderId="1" xfId="0" applyFont="1" applyFill="1" applyBorder="1" applyAlignment="1">
      <alignment horizontal="center" vertical="top" wrapText="1"/>
    </xf>
    <xf numFmtId="164" fontId="5" fillId="7" borderId="0" xfId="0" applyNumberFormat="1" applyFont="1" applyFill="1" applyBorder="1" applyAlignment="1">
      <alignment horizontal="right" vertical="top"/>
    </xf>
    <xf numFmtId="2" fontId="4" fillId="7" borderId="0" xfId="0" applyNumberFormat="1" applyFont="1" applyFill="1" applyBorder="1" applyAlignment="1">
      <alignment vertical="top"/>
    </xf>
    <xf numFmtId="0" fontId="7" fillId="7" borderId="0" xfId="0" quotePrefix="1" applyFont="1" applyFill="1" applyAlignment="1">
      <alignment horizontal="center"/>
    </xf>
    <xf numFmtId="0" fontId="2" fillId="7" borderId="0" xfId="0" applyFont="1" applyFill="1" applyBorder="1" applyAlignment="1">
      <alignment horizontal="center" vertical="top"/>
    </xf>
    <xf numFmtId="0" fontId="2" fillId="7" borderId="0" xfId="0" applyFont="1" applyFill="1" applyBorder="1" applyAlignment="1">
      <alignment vertical="top"/>
    </xf>
    <xf numFmtId="164" fontId="2" fillId="7" borderId="0" xfId="0" applyNumberFormat="1" applyFont="1" applyFill="1" applyBorder="1" applyAlignment="1">
      <alignment horizontal="right" vertical="top"/>
    </xf>
    <xf numFmtId="2" fontId="2" fillId="7" borderId="0" xfId="0" applyNumberFormat="1" applyFont="1" applyFill="1" applyBorder="1" applyAlignment="1">
      <alignment horizontal="right" vertical="top"/>
    </xf>
    <xf numFmtId="4" fontId="2" fillId="7" borderId="0" xfId="0" applyNumberFormat="1" applyFont="1" applyFill="1" applyBorder="1" applyAlignment="1">
      <alignment horizontal="right" vertical="top"/>
    </xf>
    <xf numFmtId="0" fontId="0" fillId="7" borderId="0" xfId="0" applyFill="1"/>
    <xf numFmtId="0" fontId="2" fillId="7" borderId="0" xfId="0" applyFont="1" applyFill="1" applyBorder="1" applyAlignment="1">
      <alignment vertical="center"/>
    </xf>
    <xf numFmtId="0" fontId="2" fillId="7" borderId="0" xfId="0" applyFont="1" applyFill="1" applyBorder="1" applyAlignment="1">
      <alignment horizontal="center" vertical="center"/>
    </xf>
    <xf numFmtId="4" fontId="2" fillId="7" borderId="0" xfId="0" applyNumberFormat="1" applyFont="1" applyFill="1" applyBorder="1" applyAlignment="1">
      <alignment horizontal="right" vertical="center"/>
    </xf>
    <xf numFmtId="0" fontId="3" fillId="7" borderId="0" xfId="0" applyFont="1" applyFill="1" applyBorder="1" applyAlignment="1">
      <alignment horizontal="center" vertical="top"/>
    </xf>
    <xf numFmtId="166" fontId="2" fillId="7" borderId="0" xfId="0" applyNumberFormat="1" applyFont="1" applyFill="1" applyBorder="1" applyAlignment="1">
      <alignment vertical="center"/>
    </xf>
    <xf numFmtId="43" fontId="1" fillId="7" borderId="0" xfId="1" applyFill="1" applyBorder="1" applyAlignment="1">
      <alignment vertical="center"/>
    </xf>
    <xf numFmtId="166" fontId="1" fillId="7" borderId="0" xfId="1" applyNumberFormat="1" applyFill="1" applyBorder="1" applyAlignment="1">
      <alignment vertical="center"/>
    </xf>
    <xf numFmtId="0" fontId="4" fillId="0" borderId="0" xfId="0" applyFont="1" applyFill="1" applyBorder="1" applyAlignment="1">
      <alignment horizontal="left" vertical="top"/>
    </xf>
    <xf numFmtId="0" fontId="5" fillId="7" borderId="0" xfId="0" applyFont="1" applyFill="1" applyBorder="1" applyAlignment="1">
      <alignment horizontal="center" vertical="top" wrapText="1"/>
    </xf>
    <xf numFmtId="0" fontId="5" fillId="7" borderId="0" xfId="0" applyFont="1" applyFill="1" applyBorder="1" applyAlignment="1">
      <alignment horizontal="left" vertical="top" wrapText="1"/>
    </xf>
    <xf numFmtId="4" fontId="5" fillId="7" borderId="0" xfId="0" applyNumberFormat="1" applyFont="1" applyFill="1" applyBorder="1" applyAlignment="1">
      <alignment horizontal="right" vertical="top" wrapText="1"/>
    </xf>
    <xf numFmtId="43" fontId="5" fillId="7" borderId="0" xfId="1" applyFont="1" applyFill="1" applyBorder="1" applyAlignment="1">
      <alignment horizontal="right" vertical="top" wrapText="1"/>
    </xf>
    <xf numFmtId="168" fontId="5" fillId="7" borderId="0" xfId="1" applyNumberFormat="1" applyFont="1" applyFill="1" applyBorder="1" applyAlignment="1">
      <alignment horizontal="right" wrapText="1"/>
    </xf>
    <xf numFmtId="0" fontId="8" fillId="7" borderId="0" xfId="0" applyFont="1" applyFill="1"/>
    <xf numFmtId="43" fontId="7" fillId="7" borderId="0" xfId="1" applyFont="1" applyFill="1" applyAlignment="1">
      <alignment wrapText="1"/>
    </xf>
    <xf numFmtId="0" fontId="5" fillId="7" borderId="0" xfId="0" applyFont="1" applyFill="1" applyBorder="1" applyAlignment="1"/>
    <xf numFmtId="43" fontId="5" fillId="7" borderId="0" xfId="1" applyFont="1" applyFill="1" applyBorder="1" applyAlignment="1">
      <alignment horizontal="right"/>
    </xf>
    <xf numFmtId="0" fontId="5" fillId="7" borderId="0" xfId="0" applyFont="1" applyFill="1" applyBorder="1" applyAlignment="1">
      <alignment horizontal="center"/>
    </xf>
    <xf numFmtId="0" fontId="3" fillId="7" borderId="0" xfId="0" applyFont="1" applyFill="1" applyBorder="1" applyAlignment="1">
      <alignment horizontal="center" vertical="top" wrapText="1"/>
    </xf>
    <xf numFmtId="0" fontId="3" fillId="7" borderId="0" xfId="0" applyFont="1" applyFill="1" applyBorder="1" applyAlignment="1">
      <alignment vertical="top"/>
    </xf>
    <xf numFmtId="0" fontId="3" fillId="7" borderId="0" xfId="0" applyFont="1" applyFill="1" applyBorder="1" applyAlignment="1">
      <alignment horizontal="left" vertical="top" wrapText="1"/>
    </xf>
    <xf numFmtId="4" fontId="3" fillId="7" borderId="0" xfId="0" applyNumberFormat="1" applyFont="1" applyFill="1" applyBorder="1" applyAlignment="1">
      <alignment horizontal="right" vertical="top" wrapText="1"/>
    </xf>
    <xf numFmtId="164" fontId="3" fillId="7" borderId="0" xfId="0" applyNumberFormat="1" applyFont="1" applyFill="1" applyBorder="1" applyAlignment="1">
      <alignment horizontal="right" vertical="top" wrapText="1"/>
    </xf>
    <xf numFmtId="2" fontId="3" fillId="7" borderId="0" xfId="0" applyNumberFormat="1" applyFont="1" applyFill="1" applyBorder="1" applyAlignment="1">
      <alignment horizontal="right" vertical="top" wrapText="1"/>
    </xf>
    <xf numFmtId="4" fontId="3" fillId="7" borderId="0" xfId="0" applyNumberFormat="1" applyFont="1" applyFill="1" applyBorder="1" applyAlignment="1">
      <alignment horizontal="right" vertical="top"/>
    </xf>
    <xf numFmtId="0" fontId="2" fillId="7" borderId="0" xfId="0" applyFont="1" applyFill="1" applyBorder="1" applyAlignment="1">
      <alignment vertical="top" wrapText="1"/>
    </xf>
    <xf numFmtId="2" fontId="3" fillId="7" borderId="0" xfId="0" applyNumberFormat="1" applyFont="1" applyFill="1" applyBorder="1" applyAlignment="1">
      <alignment vertical="top"/>
    </xf>
    <xf numFmtId="2" fontId="2" fillId="7" borderId="0" xfId="0" applyNumberFormat="1" applyFont="1" applyFill="1" applyBorder="1" applyAlignment="1">
      <alignment vertical="top"/>
    </xf>
    <xf numFmtId="0" fontId="5" fillId="7" borderId="0" xfId="0" applyFont="1" applyFill="1"/>
    <xf numFmtId="4" fontId="12" fillId="0" borderId="0" xfId="0" applyNumberFormat="1" applyFont="1" applyBorder="1" applyAlignment="1" applyProtection="1">
      <alignment horizontal="right" vertical="top" wrapText="1"/>
    </xf>
    <xf numFmtId="0" fontId="9" fillId="0" borderId="0" xfId="0" applyFont="1" applyBorder="1" applyAlignment="1">
      <alignment horizontal="center"/>
    </xf>
    <xf numFmtId="0" fontId="4" fillId="7" borderId="0" xfId="0" applyFont="1" applyFill="1" applyBorder="1" applyAlignment="1"/>
    <xf numFmtId="0" fontId="7" fillId="7" borderId="0" xfId="0" applyNumberFormat="1" applyFont="1" applyFill="1" applyAlignment="1">
      <alignment horizontal="center"/>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3" fillId="0" borderId="0" xfId="0" applyFont="1" applyFill="1"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xf>
    <xf numFmtId="43" fontId="14" fillId="0" borderId="0" xfId="1" applyFont="1" applyBorder="1" applyAlignment="1">
      <alignment horizontal="right" vertical="center"/>
    </xf>
    <xf numFmtId="0" fontId="14" fillId="0" borderId="0" xfId="0" applyFont="1" applyBorder="1" applyAlignment="1">
      <alignment horizontal="right" vertical="center"/>
    </xf>
    <xf numFmtId="43" fontId="13" fillId="0" borderId="0" xfId="1" applyFont="1" applyBorder="1" applyAlignment="1">
      <alignment vertical="top"/>
    </xf>
    <xf numFmtId="43" fontId="13" fillId="0" borderId="0" xfId="1" applyFont="1" applyBorder="1" applyAlignment="1">
      <alignment vertical="center"/>
    </xf>
    <xf numFmtId="43" fontId="16" fillId="0" borderId="0" xfId="1" applyFont="1" applyBorder="1" applyAlignment="1">
      <alignment horizontal="left" vertical="center"/>
    </xf>
    <xf numFmtId="0" fontId="9" fillId="0" borderId="0" xfId="0" applyFont="1" applyBorder="1" applyAlignment="1">
      <alignment vertical="center" wrapText="1"/>
    </xf>
    <xf numFmtId="4" fontId="9" fillId="0" borderId="0" xfId="0" applyNumberFormat="1" applyFont="1" applyBorder="1" applyAlignment="1">
      <alignment vertical="center"/>
    </xf>
    <xf numFmtId="43" fontId="9" fillId="0" borderId="0" xfId="1" applyFont="1" applyBorder="1" applyAlignment="1">
      <alignment horizontal="right" vertical="center"/>
    </xf>
    <xf numFmtId="4" fontId="9" fillId="0" borderId="0" xfId="0" applyNumberFormat="1" applyFont="1" applyBorder="1" applyAlignment="1">
      <alignment horizontal="right" vertical="center"/>
    </xf>
    <xf numFmtId="4" fontId="9" fillId="2" borderId="0" xfId="0" applyNumberFormat="1"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wrapText="1"/>
    </xf>
    <xf numFmtId="43" fontId="17" fillId="0" borderId="0" xfId="1" applyFont="1" applyFill="1" applyBorder="1" applyAlignment="1">
      <alignment horizontal="right" vertical="center"/>
    </xf>
    <xf numFmtId="4" fontId="17" fillId="0" borderId="0" xfId="0" applyNumberFormat="1" applyFont="1" applyFill="1" applyBorder="1" applyAlignment="1">
      <alignment horizontal="right" vertical="center"/>
    </xf>
    <xf numFmtId="10" fontId="4" fillId="0" borderId="0" xfId="3" applyNumberFormat="1" applyFont="1" applyFill="1" applyBorder="1" applyAlignment="1" applyProtection="1">
      <alignment horizontal="right" vertical="center"/>
    </xf>
    <xf numFmtId="43" fontId="13" fillId="0" borderId="0" xfId="1" applyFont="1" applyFill="1" applyBorder="1" applyAlignment="1">
      <alignment vertical="top"/>
    </xf>
    <xf numFmtId="43" fontId="13" fillId="0" borderId="0" xfId="1" applyFont="1" applyFill="1" applyBorder="1" applyAlignment="1">
      <alignment vertical="center"/>
    </xf>
    <xf numFmtId="0" fontId="13" fillId="0" borderId="0"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3" fontId="5" fillId="0" borderId="0" xfId="1" applyFont="1" applyBorder="1" applyAlignment="1">
      <alignment horizontal="center" vertical="top"/>
    </xf>
    <xf numFmtId="43" fontId="5" fillId="0" borderId="0" xfId="1" applyFont="1" applyBorder="1" applyAlignment="1">
      <alignment horizontal="center" vertical="center"/>
    </xf>
    <xf numFmtId="0" fontId="18" fillId="5" borderId="0" xfId="0" applyFont="1" applyFill="1" applyBorder="1" applyAlignment="1">
      <alignment horizontal="left" vertical="top"/>
    </xf>
    <xf numFmtId="0" fontId="18" fillId="5" borderId="0" xfId="0" applyFont="1" applyFill="1" applyBorder="1" applyAlignment="1">
      <alignment horizontal="center" vertical="top"/>
    </xf>
    <xf numFmtId="0" fontId="18" fillId="5" borderId="0" xfId="0" applyFont="1" applyFill="1" applyBorder="1" applyAlignment="1">
      <alignment horizontal="left" vertical="top" wrapText="1"/>
    </xf>
    <xf numFmtId="4" fontId="19" fillId="5" borderId="0" xfId="0" applyNumberFormat="1" applyFont="1" applyFill="1" applyBorder="1" applyAlignment="1">
      <alignment horizontal="right" vertical="top"/>
    </xf>
    <xf numFmtId="43" fontId="18" fillId="5" borderId="0" xfId="1" applyFont="1" applyFill="1" applyBorder="1" applyAlignment="1">
      <alignment horizontal="right" vertical="top" wrapText="1"/>
    </xf>
    <xf numFmtId="4" fontId="18" fillId="5" borderId="0" xfId="0" applyNumberFormat="1" applyFont="1" applyFill="1" applyBorder="1" applyAlignment="1">
      <alignment horizontal="right" vertical="top" wrapText="1"/>
    </xf>
    <xf numFmtId="43" fontId="5" fillId="6" borderId="0" xfId="1" applyFont="1" applyFill="1" applyBorder="1" applyAlignment="1">
      <alignment vertical="top"/>
    </xf>
    <xf numFmtId="43" fontId="5" fillId="6" borderId="0" xfId="1" applyFont="1" applyFill="1" applyBorder="1" applyAlignment="1">
      <alignment vertical="center"/>
    </xf>
    <xf numFmtId="0" fontId="5" fillId="6" borderId="0" xfId="0" applyFont="1" applyFill="1" applyBorder="1" applyAlignment="1">
      <alignment vertical="center"/>
    </xf>
    <xf numFmtId="0" fontId="4" fillId="3" borderId="1" xfId="0" applyFont="1" applyFill="1" applyBorder="1" applyAlignment="1">
      <alignment horizontal="left" vertical="top"/>
    </xf>
    <xf numFmtId="44" fontId="4" fillId="3" borderId="1" xfId="2" applyFont="1" applyFill="1" applyBorder="1" applyAlignment="1" applyProtection="1">
      <alignment horizontal="right" vertical="top"/>
    </xf>
    <xf numFmtId="43" fontId="5" fillId="0" borderId="0" xfId="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left" vertical="top"/>
    </xf>
    <xf numFmtId="0" fontId="5" fillId="0" borderId="1" xfId="0" quotePrefix="1" applyFont="1" applyFill="1" applyBorder="1" applyAlignment="1">
      <alignment horizontal="center"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3" fontId="5" fillId="7" borderId="1" xfId="1" applyFont="1" applyFill="1" applyBorder="1" applyAlignment="1">
      <alignment vertical="top"/>
    </xf>
    <xf numFmtId="43" fontId="5" fillId="7" borderId="1" xfId="1" applyFont="1" applyFill="1" applyBorder="1" applyAlignment="1">
      <alignment horizontal="left" vertical="top" wrapText="1"/>
    </xf>
    <xf numFmtId="43" fontId="5" fillId="0" borderId="1" xfId="1" applyFont="1" applyFill="1" applyBorder="1" applyAlignment="1">
      <alignment vertical="top"/>
    </xf>
    <xf numFmtId="43" fontId="4" fillId="0" borderId="0" xfId="1" applyFont="1" applyFill="1" applyBorder="1" applyAlignment="1">
      <alignment vertical="center"/>
    </xf>
    <xf numFmtId="0" fontId="5" fillId="0" borderId="1" xfId="0" applyFont="1" applyFill="1" applyBorder="1" applyAlignment="1">
      <alignment horizontal="center" vertical="top"/>
    </xf>
    <xf numFmtId="169" fontId="4" fillId="0" borderId="0" xfId="1" applyNumberFormat="1" applyFont="1" applyFill="1" applyBorder="1" applyAlignment="1">
      <alignment vertical="center"/>
    </xf>
    <xf numFmtId="43" fontId="20" fillId="0" borderId="0" xfId="1" applyFont="1" applyFill="1" applyBorder="1" applyAlignment="1" applyProtection="1">
      <alignment vertical="top"/>
    </xf>
    <xf numFmtId="169" fontId="5" fillId="0" borderId="0" xfId="1" applyNumberFormat="1" applyFont="1" applyFill="1" applyBorder="1" applyAlignment="1">
      <alignment vertical="center"/>
    </xf>
    <xf numFmtId="0" fontId="4" fillId="3" borderId="2" xfId="0" applyFont="1" applyFill="1" applyBorder="1" applyAlignment="1">
      <alignment horizontal="left" vertical="top"/>
    </xf>
    <xf numFmtId="0" fontId="5" fillId="0" borderId="1" xfId="0" applyFont="1" applyBorder="1" applyAlignment="1">
      <alignment vertical="top" wrapText="1"/>
    </xf>
    <xf numFmtId="43" fontId="5" fillId="7" borderId="5" xfId="1" applyFont="1" applyFill="1" applyBorder="1" applyAlignment="1">
      <alignment horizontal="left" vertical="top" wrapText="1"/>
    </xf>
    <xf numFmtId="0" fontId="5" fillId="0" borderId="1" xfId="0" applyFont="1" applyBorder="1" applyAlignment="1">
      <alignment horizontal="center" vertical="top" wrapText="1"/>
    </xf>
    <xf numFmtId="43" fontId="5" fillId="0" borderId="1" xfId="1" applyFont="1" applyBorder="1" applyAlignment="1">
      <alignment vertical="top" wrapText="1"/>
    </xf>
    <xf numFmtId="0" fontId="5" fillId="0" borderId="1" xfId="0" applyFont="1" applyBorder="1" applyAlignment="1">
      <alignment horizontal="center" vertical="top"/>
    </xf>
    <xf numFmtId="43" fontId="15" fillId="0" borderId="0" xfId="1" applyFont="1" applyFill="1" applyBorder="1" applyAlignment="1" applyProtection="1">
      <alignment vertical="top"/>
    </xf>
    <xf numFmtId="43" fontId="5" fillId="0" borderId="0" xfId="1" applyFont="1" applyFill="1" applyBorder="1" applyAlignment="1">
      <alignment vertical="top"/>
    </xf>
    <xf numFmtId="0" fontId="5" fillId="0" borderId="0" xfId="0" applyFont="1" applyBorder="1" applyAlignment="1">
      <alignment horizontal="center" vertical="top"/>
    </xf>
    <xf numFmtId="43" fontId="5" fillId="0" borderId="0" xfId="1" applyFont="1" applyFill="1" applyBorder="1" applyAlignment="1">
      <alignment horizontal="right" vertical="top"/>
    </xf>
    <xf numFmtId="0" fontId="5" fillId="0" borderId="0" xfId="0" applyFont="1" applyBorder="1" applyAlignment="1">
      <alignment horizontal="left" vertical="center"/>
    </xf>
    <xf numFmtId="43" fontId="5" fillId="0" borderId="0" xfId="1" applyFont="1" applyBorder="1" applyAlignment="1">
      <alignment horizontal="right" vertical="center"/>
    </xf>
    <xf numFmtId="43" fontId="5" fillId="0" borderId="0" xfId="1" applyFont="1" applyBorder="1" applyAlignment="1">
      <alignment vertical="top"/>
    </xf>
    <xf numFmtId="43" fontId="5" fillId="0" borderId="0" xfId="1" applyFont="1" applyBorder="1" applyAlignment="1">
      <alignment vertical="center"/>
    </xf>
    <xf numFmtId="43" fontId="4" fillId="0" borderId="0" xfId="1" applyFont="1" applyFill="1" applyBorder="1" applyAlignment="1">
      <alignment horizontal="right" vertical="top"/>
    </xf>
    <xf numFmtId="43" fontId="4" fillId="0" borderId="0" xfId="1" applyFont="1" applyFill="1" applyBorder="1" applyAlignment="1">
      <alignment vertical="top"/>
    </xf>
    <xf numFmtId="0" fontId="7" fillId="7" borderId="0" xfId="0" applyNumberFormat="1" applyFont="1" applyFill="1"/>
    <xf numFmtId="0" fontId="7" fillId="7" borderId="0" xfId="0" applyFont="1" applyFill="1" applyAlignment="1">
      <alignment horizontal="left"/>
    </xf>
    <xf numFmtId="0" fontId="4" fillId="7" borderId="0" xfId="0" applyNumberFormat="1" applyFont="1" applyFill="1" applyBorder="1" applyAlignment="1">
      <alignment horizontal="center" vertical="top" wrapText="1"/>
    </xf>
    <xf numFmtId="0" fontId="3" fillId="0" borderId="0" xfId="0" applyFont="1" applyBorder="1" applyAlignment="1">
      <alignment horizontal="left" vertical="top"/>
    </xf>
    <xf numFmtId="170" fontId="7" fillId="7" borderId="0" xfId="1" applyNumberFormat="1" applyFont="1" applyFill="1"/>
    <xf numFmtId="171" fontId="7" fillId="7" borderId="0" xfId="1" applyNumberFormat="1" applyFont="1" applyFill="1"/>
    <xf numFmtId="167" fontId="7" fillId="7" borderId="0" xfId="1" applyNumberFormat="1" applyFont="1" applyFill="1"/>
    <xf numFmtId="167" fontId="7" fillId="0" borderId="0" xfId="0" applyNumberFormat="1" applyFont="1"/>
    <xf numFmtId="0" fontId="7" fillId="0" borderId="0" xfId="0" applyNumberFormat="1" applyFont="1" applyAlignment="1">
      <alignment horizontal="center"/>
    </xf>
    <xf numFmtId="0" fontId="0" fillId="0" borderId="0" xfId="0" applyAlignment="1">
      <alignment horizontal="center"/>
    </xf>
    <xf numFmtId="43" fontId="7" fillId="7" borderId="0" xfId="1" applyFont="1" applyFill="1" applyAlignment="1">
      <alignment horizontal="right"/>
    </xf>
    <xf numFmtId="0" fontId="11" fillId="0" borderId="0" xfId="0" applyFont="1" applyAlignment="1">
      <alignment wrapText="1"/>
    </xf>
    <xf numFmtId="0" fontId="7" fillId="7" borderId="0" xfId="1" applyNumberFormat="1" applyFont="1" applyFill="1"/>
    <xf numFmtId="0" fontId="8" fillId="7" borderId="0" xfId="0" applyNumberFormat="1" applyFont="1" applyFill="1" applyAlignment="1">
      <alignment horizontal="center"/>
    </xf>
    <xf numFmtId="0" fontId="5" fillId="7" borderId="0" xfId="0" applyNumberFormat="1" applyFont="1" applyFill="1" applyBorder="1" applyAlignment="1">
      <alignment horizontal="center" vertical="top"/>
    </xf>
    <xf numFmtId="167" fontId="5" fillId="7" borderId="0" xfId="0" applyNumberFormat="1" applyFont="1" applyFill="1" applyBorder="1" applyAlignment="1">
      <alignment horizontal="right" vertical="top"/>
    </xf>
    <xf numFmtId="43" fontId="5" fillId="7" borderId="0" xfId="1" applyFont="1" applyFill="1" applyBorder="1" applyAlignment="1"/>
    <xf numFmtId="43" fontId="7" fillId="7" borderId="0" xfId="1" applyFont="1" applyFill="1" applyAlignment="1">
      <alignment horizontal="center"/>
    </xf>
    <xf numFmtId="167" fontId="7" fillId="7" borderId="0" xfId="1" applyNumberFormat="1" applyFont="1" applyFill="1" applyAlignment="1">
      <alignment wrapText="1"/>
    </xf>
    <xf numFmtId="0" fontId="5" fillId="0" borderId="1" xfId="0" quotePrefix="1" applyNumberFormat="1" applyFont="1" applyFill="1" applyBorder="1" applyAlignment="1">
      <alignment horizontal="center" vertical="top"/>
    </xf>
    <xf numFmtId="43" fontId="7" fillId="7" borderId="0" xfId="1" applyFont="1" applyFill="1" applyAlignment="1">
      <alignment horizontal="left"/>
    </xf>
    <xf numFmtId="0" fontId="7" fillId="0" borderId="0" xfId="0" applyFont="1" applyBorder="1" applyAlignment="1">
      <alignment horizontal="center"/>
    </xf>
    <xf numFmtId="0" fontId="17" fillId="0" borderId="0" xfId="0" applyFont="1"/>
    <xf numFmtId="0" fontId="7" fillId="0" borderId="0" xfId="0" applyFont="1" applyAlignment="1">
      <alignment horizontal="left"/>
    </xf>
    <xf numFmtId="0" fontId="9" fillId="0" borderId="0" xfId="0" applyFont="1" applyBorder="1" applyAlignment="1">
      <alignment horizontal="left"/>
    </xf>
    <xf numFmtId="2" fontId="4" fillId="7" borderId="0" xfId="0" applyNumberFormat="1" applyFont="1" applyFill="1" applyBorder="1" applyAlignment="1">
      <alignment horizontal="left" vertical="top" wrapText="1"/>
    </xf>
    <xf numFmtId="2" fontId="5" fillId="7" borderId="0" xfId="0" applyNumberFormat="1" applyFont="1" applyFill="1" applyBorder="1" applyAlignment="1">
      <alignment horizontal="left" vertical="top"/>
    </xf>
    <xf numFmtId="0" fontId="5" fillId="7" borderId="0" xfId="0" applyFont="1" applyFill="1" applyBorder="1" applyAlignment="1">
      <alignment horizontal="left" vertical="top"/>
    </xf>
    <xf numFmtId="0" fontId="8" fillId="7" borderId="0" xfId="0" applyFont="1" applyFill="1" applyAlignment="1">
      <alignment horizontal="left"/>
    </xf>
    <xf numFmtId="2" fontId="2" fillId="7" borderId="0" xfId="0" applyNumberFormat="1" applyFont="1" applyFill="1" applyBorder="1" applyAlignment="1">
      <alignment horizontal="left" vertical="top"/>
    </xf>
    <xf numFmtId="0" fontId="8" fillId="7" borderId="0" xfId="0" applyFont="1" applyFill="1" applyAlignment="1">
      <alignment horizontal="left" wrapText="1"/>
    </xf>
    <xf numFmtId="167" fontId="7" fillId="7" borderId="0" xfId="0" applyNumberFormat="1" applyFont="1" applyFill="1" applyAlignment="1">
      <alignment horizontal="left"/>
    </xf>
    <xf numFmtId="2" fontId="3" fillId="7" borderId="0" xfId="0" applyNumberFormat="1" applyFont="1" applyFill="1" applyBorder="1" applyAlignment="1">
      <alignment horizontal="left" vertical="top" wrapText="1"/>
    </xf>
    <xf numFmtId="0" fontId="2" fillId="7" borderId="0" xfId="0" applyFont="1" applyFill="1" applyBorder="1" applyAlignment="1">
      <alignment horizontal="left" vertical="top"/>
    </xf>
    <xf numFmtId="2" fontId="2" fillId="7" borderId="0" xfId="0" applyNumberFormat="1" applyFont="1" applyFill="1" applyBorder="1" applyAlignment="1">
      <alignment horizontal="left" vertical="top" wrapText="1"/>
    </xf>
    <xf numFmtId="2" fontId="7" fillId="7" borderId="0" xfId="0" applyNumberFormat="1" applyFont="1" applyFill="1" applyAlignment="1">
      <alignment horizontal="left"/>
    </xf>
    <xf numFmtId="0" fontId="22" fillId="0" borderId="0" xfId="5" applyFont="1" applyFill="1" applyBorder="1" applyAlignment="1">
      <alignment horizontal="center" vertical="top" wrapText="1"/>
    </xf>
    <xf numFmtId="0" fontId="22" fillId="8" borderId="0" xfId="5" applyFont="1" applyFill="1" applyBorder="1" applyAlignment="1">
      <alignment vertical="top"/>
    </xf>
    <xf numFmtId="0" fontId="23" fillId="8" borderId="0" xfId="5" applyFont="1" applyFill="1" applyAlignment="1">
      <alignment horizontal="center" vertical="top"/>
    </xf>
    <xf numFmtId="0" fontId="24" fillId="8" borderId="0" xfId="5" applyFont="1" applyFill="1" applyAlignment="1">
      <alignment vertical="top" wrapText="1"/>
    </xf>
    <xf numFmtId="0" fontId="24" fillId="8" borderId="0" xfId="5" applyFont="1" applyFill="1" applyAlignment="1">
      <alignment horizontal="center"/>
    </xf>
    <xf numFmtId="4" fontId="22" fillId="8" borderId="0" xfId="5" applyNumberFormat="1" applyFont="1" applyFill="1" applyBorder="1" applyAlignment="1">
      <alignment horizontal="right" wrapText="1"/>
    </xf>
    <xf numFmtId="164" fontId="22" fillId="8" borderId="0" xfId="5" applyNumberFormat="1" applyFont="1" applyFill="1" applyBorder="1" applyAlignment="1">
      <alignment horizontal="right" wrapText="1"/>
    </xf>
    <xf numFmtId="172" fontId="22" fillId="8" borderId="0" xfId="1" applyNumberFormat="1" applyFont="1" applyFill="1" applyBorder="1" applyAlignment="1" applyProtection="1">
      <alignment horizontal="right" wrapText="1"/>
    </xf>
    <xf numFmtId="172" fontId="22" fillId="8" borderId="0" xfId="1" applyNumberFormat="1" applyFont="1" applyFill="1" applyBorder="1" applyAlignment="1" applyProtection="1">
      <alignment horizontal="right"/>
    </xf>
    <xf numFmtId="0" fontId="23" fillId="8" borderId="0" xfId="5" applyFont="1" applyFill="1" applyAlignment="1">
      <alignment horizontal="center"/>
    </xf>
    <xf numFmtId="0" fontId="25" fillId="8" borderId="0" xfId="5" applyFont="1" applyFill="1" applyBorder="1" applyAlignment="1"/>
    <xf numFmtId="0" fontId="23" fillId="8" borderId="0" xfId="5" applyFont="1" applyFill="1" applyAlignment="1">
      <alignment wrapText="1"/>
    </xf>
    <xf numFmtId="0" fontId="23" fillId="8" borderId="0" xfId="5" applyFont="1" applyFill="1" applyAlignment="1"/>
    <xf numFmtId="167" fontId="23" fillId="8" borderId="0" xfId="5" applyNumberFormat="1" applyFont="1" applyFill="1" applyAlignment="1"/>
    <xf numFmtId="172" fontId="25" fillId="0" borderId="0" xfId="1" applyNumberFormat="1" applyFont="1" applyFill="1" applyBorder="1" applyAlignment="1" applyProtection="1">
      <alignment horizontal="right"/>
    </xf>
    <xf numFmtId="172" fontId="25" fillId="8" borderId="0" xfId="1" applyNumberFormat="1" applyFont="1" applyFill="1" applyBorder="1" applyAlignment="1" applyProtection="1">
      <alignment horizontal="right"/>
    </xf>
    <xf numFmtId="172" fontId="25" fillId="0" borderId="0" xfId="1" applyNumberFormat="1" applyFont="1" applyFill="1" applyBorder="1" applyAlignment="1" applyProtection="1">
      <alignment horizontal="center"/>
    </xf>
    <xf numFmtId="172" fontId="25" fillId="8" borderId="0" xfId="1" applyNumberFormat="1" applyFont="1" applyFill="1" applyBorder="1" applyAlignment="1" applyProtection="1"/>
    <xf numFmtId="172" fontId="23" fillId="8" borderId="0" xfId="1" applyNumberFormat="1" applyFont="1" applyFill="1" applyBorder="1" applyAlignment="1" applyProtection="1"/>
    <xf numFmtId="0" fontId="24" fillId="0" borderId="0" xfId="5" applyFont="1" applyFill="1" applyAlignment="1">
      <alignment horizontal="center" vertical="top"/>
    </xf>
    <xf numFmtId="0" fontId="24" fillId="8" borderId="0" xfId="5" applyFont="1" applyFill="1" applyAlignment="1">
      <alignment horizontal="center" vertical="top"/>
    </xf>
    <xf numFmtId="0" fontId="23" fillId="8" borderId="0" xfId="5" applyFont="1" applyFill="1"/>
    <xf numFmtId="43" fontId="23" fillId="8" borderId="0" xfId="1" applyFont="1" applyFill="1" applyBorder="1" applyAlignment="1" applyProtection="1"/>
    <xf numFmtId="4" fontId="4" fillId="7" borderId="0" xfId="0" applyNumberFormat="1" applyFont="1" applyFill="1" applyBorder="1" applyAlignment="1">
      <alignment horizontal="right" wrapText="1"/>
    </xf>
    <xf numFmtId="164" fontId="4" fillId="7" borderId="0" xfId="0" applyNumberFormat="1" applyFont="1" applyFill="1" applyBorder="1" applyAlignment="1">
      <alignment horizontal="right" wrapText="1"/>
    </xf>
    <xf numFmtId="43" fontId="4" fillId="7" borderId="0" xfId="1" applyFont="1" applyFill="1" applyBorder="1" applyAlignment="1">
      <alignment horizontal="right" wrapText="1"/>
    </xf>
    <xf numFmtId="43" fontId="4" fillId="7" borderId="0" xfId="1" applyFont="1" applyFill="1" applyBorder="1" applyAlignment="1">
      <alignment horizontal="right"/>
    </xf>
    <xf numFmtId="0" fontId="11" fillId="0" borderId="0" xfId="0" applyFont="1"/>
    <xf numFmtId="0" fontId="11" fillId="0" borderId="0" xfId="0" applyFont="1" applyAlignment="1">
      <alignment horizontal="center"/>
    </xf>
    <xf numFmtId="0" fontId="24" fillId="8" borderId="0" xfId="5" applyFont="1" applyFill="1" applyAlignment="1">
      <alignment wrapText="1"/>
    </xf>
    <xf numFmtId="0" fontId="24" fillId="8" borderId="0" xfId="5" applyFont="1" applyFill="1"/>
    <xf numFmtId="172" fontId="23" fillId="0" borderId="0" xfId="1" applyNumberFormat="1" applyFont="1" applyFill="1" applyBorder="1" applyAlignment="1" applyProtection="1"/>
    <xf numFmtId="0" fontId="22" fillId="8" borderId="0" xfId="5" applyFont="1" applyFill="1" applyBorder="1" applyAlignment="1">
      <alignment horizontal="center" vertical="top"/>
    </xf>
    <xf numFmtId="0" fontId="22" fillId="8" borderId="0" xfId="5" applyFont="1" applyFill="1" applyBorder="1" applyAlignment="1">
      <alignment horizontal="left" vertical="top" wrapText="1"/>
    </xf>
    <xf numFmtId="2" fontId="22" fillId="8" borderId="0" xfId="5" applyNumberFormat="1" applyFont="1" applyFill="1" applyBorder="1" applyAlignment="1">
      <alignment horizontal="center" wrapText="1"/>
    </xf>
    <xf numFmtId="0" fontId="25" fillId="8" borderId="0" xfId="5" applyFont="1" applyFill="1" applyBorder="1" applyAlignment="1">
      <alignment vertical="top"/>
    </xf>
    <xf numFmtId="0" fontId="23" fillId="8" borderId="0" xfId="5" applyFont="1" applyFill="1" applyAlignment="1">
      <alignment horizontal="left"/>
    </xf>
    <xf numFmtId="0" fontId="23" fillId="8" borderId="0" xfId="5" applyNumberFormat="1" applyFont="1" applyFill="1" applyAlignment="1">
      <alignment horizontal="center" vertical="top"/>
    </xf>
    <xf numFmtId="0" fontId="17" fillId="0" borderId="0" xfId="0" applyFont="1" applyAlignment="1">
      <alignment horizontal="center"/>
    </xf>
    <xf numFmtId="0" fontId="6" fillId="8" borderId="0" xfId="5" applyFont="1" applyFill="1" applyAlignment="1">
      <alignment horizontal="left"/>
    </xf>
    <xf numFmtId="0" fontId="17" fillId="0" borderId="0" xfId="0" applyNumberFormat="1" applyFont="1" applyAlignment="1">
      <alignment horizontal="center"/>
    </xf>
    <xf numFmtId="43" fontId="4" fillId="0" borderId="0" xfId="1" applyFont="1" applyFill="1" applyBorder="1" applyAlignment="1">
      <alignment horizontal="center" vertical="top"/>
    </xf>
    <xf numFmtId="43" fontId="4" fillId="0" borderId="0" xfId="1" applyFont="1" applyBorder="1" applyAlignment="1">
      <alignment horizontal="center" vertical="top"/>
    </xf>
    <xf numFmtId="173" fontId="5" fillId="6" borderId="0" xfId="1" applyNumberFormat="1" applyFont="1" applyFill="1" applyBorder="1" applyAlignment="1">
      <alignment vertical="center"/>
    </xf>
    <xf numFmtId="43" fontId="5" fillId="7" borderId="0" xfId="1" applyFont="1" applyFill="1" applyBorder="1" applyAlignment="1">
      <alignment horizontal="center" vertical="top"/>
    </xf>
    <xf numFmtId="43" fontId="6" fillId="7" borderId="0" xfId="1" applyFont="1" applyFill="1" applyBorder="1" applyAlignment="1" applyProtection="1">
      <alignment horizontal="center" vertical="top" wrapText="1"/>
    </xf>
    <xf numFmtId="4" fontId="6" fillId="0" borderId="0" xfId="0" applyNumberFormat="1" applyFont="1" applyBorder="1" applyAlignment="1" applyProtection="1">
      <alignment horizontal="right" vertical="top" wrapText="1"/>
    </xf>
    <xf numFmtId="2" fontId="7" fillId="7" borderId="0" xfId="0" applyNumberFormat="1" applyFont="1" applyFill="1"/>
    <xf numFmtId="43" fontId="5" fillId="0" borderId="0" xfId="1" applyFont="1"/>
    <xf numFmtId="0" fontId="5" fillId="0" borderId="0" xfId="0" applyFont="1"/>
    <xf numFmtId="0" fontId="23" fillId="8" borderId="0" xfId="5" applyNumberFormat="1" applyFont="1" applyFill="1" applyAlignment="1"/>
    <xf numFmtId="174" fontId="23" fillId="8" borderId="0" xfId="5" applyNumberFormat="1" applyFont="1" applyFill="1" applyAlignment="1"/>
    <xf numFmtId="43" fontId="7" fillId="7" borderId="0" xfId="0" applyNumberFormat="1" applyFont="1" applyFill="1" applyAlignment="1">
      <alignment horizontal="left"/>
    </xf>
    <xf numFmtId="0" fontId="23" fillId="0" borderId="0" xfId="5" applyFont="1" applyFill="1" applyAlignment="1">
      <alignment horizontal="left"/>
    </xf>
    <xf numFmtId="10" fontId="5" fillId="0" borderId="0" xfId="3" applyNumberFormat="1" applyFont="1" applyFill="1" applyBorder="1" applyAlignment="1">
      <alignment vertical="top"/>
    </xf>
    <xf numFmtId="170" fontId="23" fillId="8" borderId="0" xfId="1" applyNumberFormat="1" applyFont="1" applyFill="1" applyAlignment="1"/>
    <xf numFmtId="0" fontId="15" fillId="4" borderId="1" xfId="0" applyFont="1" applyFill="1" applyBorder="1" applyAlignment="1">
      <alignment horizontal="center" vertical="center" wrapText="1"/>
    </xf>
    <xf numFmtId="0" fontId="0" fillId="0" borderId="0" xfId="0" applyAlignment="1">
      <alignment wrapText="1"/>
    </xf>
    <xf numFmtId="0" fontId="7" fillId="0" borderId="0" xfId="0" applyNumberFormat="1" applyFont="1" applyAlignment="1">
      <alignment horizontal="left"/>
    </xf>
    <xf numFmtId="0" fontId="7" fillId="7" borderId="0" xfId="0" applyFont="1" applyFill="1" applyAlignment="1">
      <alignment horizontal="left" wrapText="1"/>
    </xf>
    <xf numFmtId="0" fontId="7" fillId="0" borderId="0" xfId="0" applyFont="1" applyAlignment="1">
      <alignment horizontal="left" wrapText="1"/>
    </xf>
    <xf numFmtId="0" fontId="8" fillId="7" borderId="0" xfId="0" applyNumberFormat="1" applyFont="1" applyFill="1" applyAlignment="1">
      <alignment horizontal="left"/>
    </xf>
    <xf numFmtId="0" fontId="0" fillId="0" borderId="0" xfId="0" applyAlignment="1">
      <alignment horizontal="right"/>
    </xf>
    <xf numFmtId="0" fontId="2" fillId="0" borderId="1" xfId="0" applyFont="1" applyFill="1" applyBorder="1" applyAlignment="1">
      <alignment horizontal="center" vertical="top"/>
    </xf>
    <xf numFmtId="0" fontId="5" fillId="0" borderId="2" xfId="0" applyFont="1" applyFill="1" applyBorder="1" applyAlignment="1">
      <alignment horizontal="left" vertical="top"/>
    </xf>
    <xf numFmtId="43" fontId="7" fillId="0" borderId="0" xfId="0" applyNumberFormat="1" applyFont="1" applyAlignment="1">
      <alignment horizontal="left"/>
    </xf>
    <xf numFmtId="0" fontId="7" fillId="0" borderId="0" xfId="0" applyNumberFormat="1" applyFont="1"/>
    <xf numFmtId="0" fontId="8" fillId="7" borderId="0" xfId="0" applyNumberFormat="1" applyFont="1" applyFill="1" applyAlignment="1">
      <alignment horizontal="center" vertical="top"/>
    </xf>
    <xf numFmtId="167" fontId="4" fillId="7" borderId="0" xfId="0" applyNumberFormat="1" applyFont="1" applyFill="1" applyBorder="1" applyAlignment="1">
      <alignment horizontal="right" vertical="top" wrapText="1"/>
    </xf>
    <xf numFmtId="167" fontId="4" fillId="7" borderId="0" xfId="1" applyNumberFormat="1" applyFont="1" applyFill="1" applyBorder="1" applyAlignment="1">
      <alignment horizontal="right" vertical="top" wrapText="1"/>
    </xf>
    <xf numFmtId="167" fontId="23" fillId="8" borderId="0" xfId="1" applyNumberFormat="1" applyFont="1" applyFill="1" applyAlignment="1"/>
    <xf numFmtId="167" fontId="5" fillId="7" borderId="0" xfId="1" applyNumberFormat="1" applyFont="1" applyFill="1" applyBorder="1" applyAlignment="1">
      <alignment horizontal="right"/>
    </xf>
    <xf numFmtId="0" fontId="5" fillId="0" borderId="0" xfId="0" applyFont="1" applyBorder="1" applyAlignment="1">
      <alignment horizontal="left" vertical="top"/>
    </xf>
    <xf numFmtId="0" fontId="4" fillId="7" borderId="0" xfId="0" quotePrefix="1" applyFont="1" applyFill="1" applyBorder="1" applyAlignment="1">
      <alignment horizontal="center" vertical="top" wrapText="1"/>
    </xf>
    <xf numFmtId="9" fontId="15" fillId="0" borderId="0" xfId="3" applyFont="1" applyFill="1" applyBorder="1" applyAlignment="1" applyProtection="1">
      <alignment vertical="top"/>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6" xfId="0" applyFont="1" applyFill="1" applyBorder="1" applyAlignment="1">
      <alignment horizontal="left" vertical="top" wrapText="1"/>
    </xf>
    <xf numFmtId="0" fontId="3" fillId="0" borderId="0" xfId="0" applyFont="1" applyFill="1" applyBorder="1" applyAlignment="1">
      <alignment horizontal="left" vertical="top"/>
    </xf>
  </cellXfs>
  <cellStyles count="7">
    <cellStyle name="Excel Built-in Normal" xfId="5"/>
    <cellStyle name="Moeda" xfId="2" builtinId="4"/>
    <cellStyle name="Normal" xfId="0" builtinId="0"/>
    <cellStyle name="Normal 2" xfId="6"/>
    <cellStyle name="Normal 2 2" xfId="4"/>
    <cellStyle name="Porcentagem" xfId="3" builtinId="5"/>
    <cellStyle name="Separador de milhares" xfId="1"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3</xdr:col>
      <xdr:colOff>638176</xdr:colOff>
      <xdr:row>1</xdr:row>
      <xdr:rowOff>282838</xdr:rowOff>
    </xdr:to>
    <xdr:pic>
      <xdr:nvPicPr>
        <xdr:cNvPr id="6" name="Imagem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email">
          <a:extLst>
            <a:ext uri="{28A0092B-C50C-407E-A947-70E740481C1C}">
              <a14:useLocalDpi xmlns="" xmlns:a14="http://schemas.microsoft.com/office/drawing/2010/main" val="0"/>
            </a:ext>
          </a:extLst>
        </a:blip>
        <a:stretch>
          <a:fillRect/>
        </a:stretch>
      </xdr:blipFill>
      <xdr:spPr>
        <a:xfrm>
          <a:off x="25978" y="17318"/>
          <a:ext cx="2707698" cy="560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41413</xdr:colOff>
      <xdr:row>0</xdr:row>
      <xdr:rowOff>33132</xdr:rowOff>
    </xdr:from>
    <xdr:to>
      <xdr:col>3</xdr:col>
      <xdr:colOff>844682</xdr:colOff>
      <xdr:row>3</xdr:row>
      <xdr:rowOff>149087</xdr:rowOff>
    </xdr:to>
    <xdr:pic>
      <xdr:nvPicPr>
        <xdr:cNvPr id="3" name="Imagem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email">
          <a:extLst>
            <a:ext uri="{28A0092B-C50C-407E-A947-70E740481C1C}">
              <a14:useLocalDpi xmlns="" xmlns:a14="http://schemas.microsoft.com/office/drawing/2010/main" val="0"/>
            </a:ext>
          </a:extLst>
        </a:blip>
        <a:stretch>
          <a:fillRect/>
        </a:stretch>
      </xdr:blipFill>
      <xdr:spPr>
        <a:xfrm>
          <a:off x="41413" y="33132"/>
          <a:ext cx="3119294" cy="64604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tes.seinfra.ce.gov.br/siproce/desonerada/html/I0682.html?a=1493216430598" TargetMode="External"/><Relationship Id="rId7" Type="http://schemas.openxmlformats.org/officeDocument/2006/relationships/drawing" Target="../drawings/drawing2.xml"/><Relationship Id="rId2" Type="http://schemas.openxmlformats.org/officeDocument/2006/relationships/hyperlink" Target="http://sites.seinfra.ce.gov.br/siproce/desonerada/html/I0682.html?a=1493216430598" TargetMode="External"/><Relationship Id="rId1" Type="http://schemas.openxmlformats.org/officeDocument/2006/relationships/hyperlink" Target="http://sites.seinfra.ce.gov.br/siproce/desonerada/html/I0682.html?a=1493216430598" TargetMode="External"/><Relationship Id="rId6" Type="http://schemas.openxmlformats.org/officeDocument/2006/relationships/printerSettings" Target="../printerSettings/printerSettings2.bin"/><Relationship Id="rId5" Type="http://schemas.openxmlformats.org/officeDocument/2006/relationships/hyperlink" Target="https://sites.seinfra.ce.gov.br/siproce/desonerada/html/I0578.html?a=1620068783000" TargetMode="External"/><Relationship Id="rId4" Type="http://schemas.openxmlformats.org/officeDocument/2006/relationships/hyperlink" Target="http://sites.seinfra.ce.gov.br/siproce/desonerada/html/I0682.html?a=1493216430598"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workbookViewId="0">
      <selection activeCell="J5" sqref="J5"/>
    </sheetView>
  </sheetViews>
  <sheetFormatPr defaultRowHeight="12.75"/>
  <cols>
    <col min="1" max="1" width="7.28515625" style="20" customWidth="1"/>
    <col min="2" max="2" width="11.85546875" style="14" bestFit="1" customWidth="1"/>
    <col min="3" max="3" width="12.28515625" style="14" bestFit="1" customWidth="1"/>
    <col min="4" max="4" width="12.28515625" style="14" customWidth="1"/>
    <col min="5" max="5" width="56.5703125" style="15" customWidth="1"/>
    <col min="6" max="6" width="6.85546875" style="14" customWidth="1"/>
    <col min="7" max="7" width="9.28515625" style="16" bestFit="1" customWidth="1"/>
    <col min="8" max="8" width="9.7109375" style="155" customWidth="1"/>
    <col min="9" max="9" width="10.28515625" style="16" bestFit="1" customWidth="1"/>
    <col min="10" max="10" width="17.140625" style="16" customWidth="1"/>
    <col min="11" max="11" width="11.28515625" style="156" bestFit="1" customWidth="1"/>
    <col min="12" max="12" width="11.28515625" style="156" customWidth="1"/>
    <col min="13" max="13" width="11.28515625" style="157" bestFit="1" customWidth="1"/>
    <col min="14" max="15" width="10.28515625" style="157" bestFit="1" customWidth="1"/>
    <col min="16" max="16" width="11.140625" style="157" bestFit="1" customWidth="1"/>
    <col min="17" max="17" width="9.140625" style="157"/>
    <col min="18" max="256" width="9.140625" style="13"/>
    <col min="257" max="257" width="7.28515625" style="13" customWidth="1"/>
    <col min="258" max="258" width="9" style="13" customWidth="1"/>
    <col min="259" max="259" width="10.5703125" style="13" customWidth="1"/>
    <col min="260" max="260" width="61" style="13" bestFit="1" customWidth="1"/>
    <col min="261" max="261" width="6" style="13" customWidth="1"/>
    <col min="262" max="262" width="7" style="13" customWidth="1"/>
    <col min="263" max="263" width="9.5703125" style="13" customWidth="1"/>
    <col min="264" max="264" width="10" style="13" customWidth="1"/>
    <col min="265" max="265" width="9.7109375" style="13" customWidth="1"/>
    <col min="266" max="266" width="11.28515625" style="13" customWidth="1"/>
    <col min="267" max="267" width="8.28515625" style="13" customWidth="1"/>
    <col min="268" max="268" width="10.7109375" style="13" bestFit="1" customWidth="1"/>
    <col min="269" max="512" width="9.140625" style="13"/>
    <col min="513" max="513" width="7.28515625" style="13" customWidth="1"/>
    <col min="514" max="514" width="9" style="13" customWidth="1"/>
    <col min="515" max="515" width="10.5703125" style="13" customWidth="1"/>
    <col min="516" max="516" width="61" style="13" bestFit="1" customWidth="1"/>
    <col min="517" max="517" width="6" style="13" customWidth="1"/>
    <col min="518" max="518" width="7" style="13" customWidth="1"/>
    <col min="519" max="519" width="9.5703125" style="13" customWidth="1"/>
    <col min="520" max="520" width="10" style="13" customWidth="1"/>
    <col min="521" max="521" width="9.7109375" style="13" customWidth="1"/>
    <col min="522" max="522" width="11.28515625" style="13" customWidth="1"/>
    <col min="523" max="523" width="8.28515625" style="13" customWidth="1"/>
    <col min="524" max="524" width="10.7109375" style="13" bestFit="1" customWidth="1"/>
    <col min="525" max="768" width="9.140625" style="13"/>
    <col min="769" max="769" width="7.28515625" style="13" customWidth="1"/>
    <col min="770" max="770" width="9" style="13" customWidth="1"/>
    <col min="771" max="771" width="10.5703125" style="13" customWidth="1"/>
    <col min="772" max="772" width="61" style="13" bestFit="1" customWidth="1"/>
    <col min="773" max="773" width="6" style="13" customWidth="1"/>
    <col min="774" max="774" width="7" style="13" customWidth="1"/>
    <col min="775" max="775" width="9.5703125" style="13" customWidth="1"/>
    <col min="776" max="776" width="10" style="13" customWidth="1"/>
    <col min="777" max="777" width="9.7109375" style="13" customWidth="1"/>
    <col min="778" max="778" width="11.28515625" style="13" customWidth="1"/>
    <col min="779" max="779" width="8.28515625" style="13" customWidth="1"/>
    <col min="780" max="780" width="10.7109375" style="13" bestFit="1" customWidth="1"/>
    <col min="781" max="1024" width="9.140625" style="13"/>
    <col min="1025" max="1025" width="7.28515625" style="13" customWidth="1"/>
    <col min="1026" max="1026" width="9" style="13" customWidth="1"/>
    <col min="1027" max="1027" width="10.5703125" style="13" customWidth="1"/>
    <col min="1028" max="1028" width="61" style="13" bestFit="1" customWidth="1"/>
    <col min="1029" max="1029" width="6" style="13" customWidth="1"/>
    <col min="1030" max="1030" width="7" style="13" customWidth="1"/>
    <col min="1031" max="1031" width="9.5703125" style="13" customWidth="1"/>
    <col min="1032" max="1032" width="10" style="13" customWidth="1"/>
    <col min="1033" max="1033" width="9.7109375" style="13" customWidth="1"/>
    <col min="1034" max="1034" width="11.28515625" style="13" customWidth="1"/>
    <col min="1035" max="1035" width="8.28515625" style="13" customWidth="1"/>
    <col min="1036" max="1036" width="10.7109375" style="13" bestFit="1" customWidth="1"/>
    <col min="1037" max="1280" width="9.140625" style="13"/>
    <col min="1281" max="1281" width="7.28515625" style="13" customWidth="1"/>
    <col min="1282" max="1282" width="9" style="13" customWidth="1"/>
    <col min="1283" max="1283" width="10.5703125" style="13" customWidth="1"/>
    <col min="1284" max="1284" width="61" style="13" bestFit="1" customWidth="1"/>
    <col min="1285" max="1285" width="6" style="13" customWidth="1"/>
    <col min="1286" max="1286" width="7" style="13" customWidth="1"/>
    <col min="1287" max="1287" width="9.5703125" style="13" customWidth="1"/>
    <col min="1288" max="1288" width="10" style="13" customWidth="1"/>
    <col min="1289" max="1289" width="9.7109375" style="13" customWidth="1"/>
    <col min="1290" max="1290" width="11.28515625" style="13" customWidth="1"/>
    <col min="1291" max="1291" width="8.28515625" style="13" customWidth="1"/>
    <col min="1292" max="1292" width="10.7109375" style="13" bestFit="1" customWidth="1"/>
    <col min="1293" max="1536" width="9.140625" style="13"/>
    <col min="1537" max="1537" width="7.28515625" style="13" customWidth="1"/>
    <col min="1538" max="1538" width="9" style="13" customWidth="1"/>
    <col min="1539" max="1539" width="10.5703125" style="13" customWidth="1"/>
    <col min="1540" max="1540" width="61" style="13" bestFit="1" customWidth="1"/>
    <col min="1541" max="1541" width="6" style="13" customWidth="1"/>
    <col min="1542" max="1542" width="7" style="13" customWidth="1"/>
    <col min="1543" max="1543" width="9.5703125" style="13" customWidth="1"/>
    <col min="1544" max="1544" width="10" style="13" customWidth="1"/>
    <col min="1545" max="1545" width="9.7109375" style="13" customWidth="1"/>
    <col min="1546" max="1546" width="11.28515625" style="13" customWidth="1"/>
    <col min="1547" max="1547" width="8.28515625" style="13" customWidth="1"/>
    <col min="1548" max="1548" width="10.7109375" style="13" bestFit="1" customWidth="1"/>
    <col min="1549" max="1792" width="9.140625" style="13"/>
    <col min="1793" max="1793" width="7.28515625" style="13" customWidth="1"/>
    <col min="1794" max="1794" width="9" style="13" customWidth="1"/>
    <col min="1795" max="1795" width="10.5703125" style="13" customWidth="1"/>
    <col min="1796" max="1796" width="61" style="13" bestFit="1" customWidth="1"/>
    <col min="1797" max="1797" width="6" style="13" customWidth="1"/>
    <col min="1798" max="1798" width="7" style="13" customWidth="1"/>
    <col min="1799" max="1799" width="9.5703125" style="13" customWidth="1"/>
    <col min="1800" max="1800" width="10" style="13" customWidth="1"/>
    <col min="1801" max="1801" width="9.7109375" style="13" customWidth="1"/>
    <col min="1802" max="1802" width="11.28515625" style="13" customWidth="1"/>
    <col min="1803" max="1803" width="8.28515625" style="13" customWidth="1"/>
    <col min="1804" max="1804" width="10.7109375" style="13" bestFit="1" customWidth="1"/>
    <col min="1805" max="2048" width="9.140625" style="13"/>
    <col min="2049" max="2049" width="7.28515625" style="13" customWidth="1"/>
    <col min="2050" max="2050" width="9" style="13" customWidth="1"/>
    <col min="2051" max="2051" width="10.5703125" style="13" customWidth="1"/>
    <col min="2052" max="2052" width="61" style="13" bestFit="1" customWidth="1"/>
    <col min="2053" max="2053" width="6" style="13" customWidth="1"/>
    <col min="2054" max="2054" width="7" style="13" customWidth="1"/>
    <col min="2055" max="2055" width="9.5703125" style="13" customWidth="1"/>
    <col min="2056" max="2056" width="10" style="13" customWidth="1"/>
    <col min="2057" max="2057" width="9.7109375" style="13" customWidth="1"/>
    <col min="2058" max="2058" width="11.28515625" style="13" customWidth="1"/>
    <col min="2059" max="2059" width="8.28515625" style="13" customWidth="1"/>
    <col min="2060" max="2060" width="10.7109375" style="13" bestFit="1" customWidth="1"/>
    <col min="2061" max="2304" width="9.140625" style="13"/>
    <col min="2305" max="2305" width="7.28515625" style="13" customWidth="1"/>
    <col min="2306" max="2306" width="9" style="13" customWidth="1"/>
    <col min="2307" max="2307" width="10.5703125" style="13" customWidth="1"/>
    <col min="2308" max="2308" width="61" style="13" bestFit="1" customWidth="1"/>
    <col min="2309" max="2309" width="6" style="13" customWidth="1"/>
    <col min="2310" max="2310" width="7" style="13" customWidth="1"/>
    <col min="2311" max="2311" width="9.5703125" style="13" customWidth="1"/>
    <col min="2312" max="2312" width="10" style="13" customWidth="1"/>
    <col min="2313" max="2313" width="9.7109375" style="13" customWidth="1"/>
    <col min="2314" max="2314" width="11.28515625" style="13" customWidth="1"/>
    <col min="2315" max="2315" width="8.28515625" style="13" customWidth="1"/>
    <col min="2316" max="2316" width="10.7109375" style="13" bestFit="1" customWidth="1"/>
    <col min="2317" max="2560" width="9.140625" style="13"/>
    <col min="2561" max="2561" width="7.28515625" style="13" customWidth="1"/>
    <col min="2562" max="2562" width="9" style="13" customWidth="1"/>
    <col min="2563" max="2563" width="10.5703125" style="13" customWidth="1"/>
    <col min="2564" max="2564" width="61" style="13" bestFit="1" customWidth="1"/>
    <col min="2565" max="2565" width="6" style="13" customWidth="1"/>
    <col min="2566" max="2566" width="7" style="13" customWidth="1"/>
    <col min="2567" max="2567" width="9.5703125" style="13" customWidth="1"/>
    <col min="2568" max="2568" width="10" style="13" customWidth="1"/>
    <col min="2569" max="2569" width="9.7109375" style="13" customWidth="1"/>
    <col min="2570" max="2570" width="11.28515625" style="13" customWidth="1"/>
    <col min="2571" max="2571" width="8.28515625" style="13" customWidth="1"/>
    <col min="2572" max="2572" width="10.7109375" style="13" bestFit="1" customWidth="1"/>
    <col min="2573" max="2816" width="9.140625" style="13"/>
    <col min="2817" max="2817" width="7.28515625" style="13" customWidth="1"/>
    <col min="2818" max="2818" width="9" style="13" customWidth="1"/>
    <col min="2819" max="2819" width="10.5703125" style="13" customWidth="1"/>
    <col min="2820" max="2820" width="61" style="13" bestFit="1" customWidth="1"/>
    <col min="2821" max="2821" width="6" style="13" customWidth="1"/>
    <col min="2822" max="2822" width="7" style="13" customWidth="1"/>
    <col min="2823" max="2823" width="9.5703125" style="13" customWidth="1"/>
    <col min="2824" max="2824" width="10" style="13" customWidth="1"/>
    <col min="2825" max="2825" width="9.7109375" style="13" customWidth="1"/>
    <col min="2826" max="2826" width="11.28515625" style="13" customWidth="1"/>
    <col min="2827" max="2827" width="8.28515625" style="13" customWidth="1"/>
    <col min="2828" max="2828" width="10.7109375" style="13" bestFit="1" customWidth="1"/>
    <col min="2829" max="3072" width="9.140625" style="13"/>
    <col min="3073" max="3073" width="7.28515625" style="13" customWidth="1"/>
    <col min="3074" max="3074" width="9" style="13" customWidth="1"/>
    <col min="3075" max="3075" width="10.5703125" style="13" customWidth="1"/>
    <col min="3076" max="3076" width="61" style="13" bestFit="1" customWidth="1"/>
    <col min="3077" max="3077" width="6" style="13" customWidth="1"/>
    <col min="3078" max="3078" width="7" style="13" customWidth="1"/>
    <col min="3079" max="3079" width="9.5703125" style="13" customWidth="1"/>
    <col min="3080" max="3080" width="10" style="13" customWidth="1"/>
    <col min="3081" max="3081" width="9.7109375" style="13" customWidth="1"/>
    <col min="3082" max="3082" width="11.28515625" style="13" customWidth="1"/>
    <col min="3083" max="3083" width="8.28515625" style="13" customWidth="1"/>
    <col min="3084" max="3084" width="10.7109375" style="13" bestFit="1" customWidth="1"/>
    <col min="3085" max="3328" width="9.140625" style="13"/>
    <col min="3329" max="3329" width="7.28515625" style="13" customWidth="1"/>
    <col min="3330" max="3330" width="9" style="13" customWidth="1"/>
    <col min="3331" max="3331" width="10.5703125" style="13" customWidth="1"/>
    <col min="3332" max="3332" width="61" style="13" bestFit="1" customWidth="1"/>
    <col min="3333" max="3333" width="6" style="13" customWidth="1"/>
    <col min="3334" max="3334" width="7" style="13" customWidth="1"/>
    <col min="3335" max="3335" width="9.5703125" style="13" customWidth="1"/>
    <col min="3336" max="3336" width="10" style="13" customWidth="1"/>
    <col min="3337" max="3337" width="9.7109375" style="13" customWidth="1"/>
    <col min="3338" max="3338" width="11.28515625" style="13" customWidth="1"/>
    <col min="3339" max="3339" width="8.28515625" style="13" customWidth="1"/>
    <col min="3340" max="3340" width="10.7109375" style="13" bestFit="1" customWidth="1"/>
    <col min="3341" max="3584" width="9.140625" style="13"/>
    <col min="3585" max="3585" width="7.28515625" style="13" customWidth="1"/>
    <col min="3586" max="3586" width="9" style="13" customWidth="1"/>
    <col min="3587" max="3587" width="10.5703125" style="13" customWidth="1"/>
    <col min="3588" max="3588" width="61" style="13" bestFit="1" customWidth="1"/>
    <col min="3589" max="3589" width="6" style="13" customWidth="1"/>
    <col min="3590" max="3590" width="7" style="13" customWidth="1"/>
    <col min="3591" max="3591" width="9.5703125" style="13" customWidth="1"/>
    <col min="3592" max="3592" width="10" style="13" customWidth="1"/>
    <col min="3593" max="3593" width="9.7109375" style="13" customWidth="1"/>
    <col min="3594" max="3594" width="11.28515625" style="13" customWidth="1"/>
    <col min="3595" max="3595" width="8.28515625" style="13" customWidth="1"/>
    <col min="3596" max="3596" width="10.7109375" style="13" bestFit="1" customWidth="1"/>
    <col min="3597" max="3840" width="9.140625" style="13"/>
    <col min="3841" max="3841" width="7.28515625" style="13" customWidth="1"/>
    <col min="3842" max="3842" width="9" style="13" customWidth="1"/>
    <col min="3843" max="3843" width="10.5703125" style="13" customWidth="1"/>
    <col min="3844" max="3844" width="61" style="13" bestFit="1" customWidth="1"/>
    <col min="3845" max="3845" width="6" style="13" customWidth="1"/>
    <col min="3846" max="3846" width="7" style="13" customWidth="1"/>
    <col min="3847" max="3847" width="9.5703125" style="13" customWidth="1"/>
    <col min="3848" max="3848" width="10" style="13" customWidth="1"/>
    <col min="3849" max="3849" width="9.7109375" style="13" customWidth="1"/>
    <col min="3850" max="3850" width="11.28515625" style="13" customWidth="1"/>
    <col min="3851" max="3851" width="8.28515625" style="13" customWidth="1"/>
    <col min="3852" max="3852" width="10.7109375" style="13" bestFit="1" customWidth="1"/>
    <col min="3853" max="4096" width="9.140625" style="13"/>
    <col min="4097" max="4097" width="7.28515625" style="13" customWidth="1"/>
    <col min="4098" max="4098" width="9" style="13" customWidth="1"/>
    <col min="4099" max="4099" width="10.5703125" style="13" customWidth="1"/>
    <col min="4100" max="4100" width="61" style="13" bestFit="1" customWidth="1"/>
    <col min="4101" max="4101" width="6" style="13" customWidth="1"/>
    <col min="4102" max="4102" width="7" style="13" customWidth="1"/>
    <col min="4103" max="4103" width="9.5703125" style="13" customWidth="1"/>
    <col min="4104" max="4104" width="10" style="13" customWidth="1"/>
    <col min="4105" max="4105" width="9.7109375" style="13" customWidth="1"/>
    <col min="4106" max="4106" width="11.28515625" style="13" customWidth="1"/>
    <col min="4107" max="4107" width="8.28515625" style="13" customWidth="1"/>
    <col min="4108" max="4108" width="10.7109375" style="13" bestFit="1" customWidth="1"/>
    <col min="4109" max="4352" width="9.140625" style="13"/>
    <col min="4353" max="4353" width="7.28515625" style="13" customWidth="1"/>
    <col min="4354" max="4354" width="9" style="13" customWidth="1"/>
    <col min="4355" max="4355" width="10.5703125" style="13" customWidth="1"/>
    <col min="4356" max="4356" width="61" style="13" bestFit="1" customWidth="1"/>
    <col min="4357" max="4357" width="6" style="13" customWidth="1"/>
    <col min="4358" max="4358" width="7" style="13" customWidth="1"/>
    <col min="4359" max="4359" width="9.5703125" style="13" customWidth="1"/>
    <col min="4360" max="4360" width="10" style="13" customWidth="1"/>
    <col min="4361" max="4361" width="9.7109375" style="13" customWidth="1"/>
    <col min="4362" max="4362" width="11.28515625" style="13" customWidth="1"/>
    <col min="4363" max="4363" width="8.28515625" style="13" customWidth="1"/>
    <col min="4364" max="4364" width="10.7109375" style="13" bestFit="1" customWidth="1"/>
    <col min="4365" max="4608" width="9.140625" style="13"/>
    <col min="4609" max="4609" width="7.28515625" style="13" customWidth="1"/>
    <col min="4610" max="4610" width="9" style="13" customWidth="1"/>
    <col min="4611" max="4611" width="10.5703125" style="13" customWidth="1"/>
    <col min="4612" max="4612" width="61" style="13" bestFit="1" customWidth="1"/>
    <col min="4613" max="4613" width="6" style="13" customWidth="1"/>
    <col min="4614" max="4614" width="7" style="13" customWidth="1"/>
    <col min="4615" max="4615" width="9.5703125" style="13" customWidth="1"/>
    <col min="4616" max="4616" width="10" style="13" customWidth="1"/>
    <col min="4617" max="4617" width="9.7109375" style="13" customWidth="1"/>
    <col min="4618" max="4618" width="11.28515625" style="13" customWidth="1"/>
    <col min="4619" max="4619" width="8.28515625" style="13" customWidth="1"/>
    <col min="4620" max="4620" width="10.7109375" style="13" bestFit="1" customWidth="1"/>
    <col min="4621" max="4864" width="9.140625" style="13"/>
    <col min="4865" max="4865" width="7.28515625" style="13" customWidth="1"/>
    <col min="4866" max="4866" width="9" style="13" customWidth="1"/>
    <col min="4867" max="4867" width="10.5703125" style="13" customWidth="1"/>
    <col min="4868" max="4868" width="61" style="13" bestFit="1" customWidth="1"/>
    <col min="4869" max="4869" width="6" style="13" customWidth="1"/>
    <col min="4870" max="4870" width="7" style="13" customWidth="1"/>
    <col min="4871" max="4871" width="9.5703125" style="13" customWidth="1"/>
    <col min="4872" max="4872" width="10" style="13" customWidth="1"/>
    <col min="4873" max="4873" width="9.7109375" style="13" customWidth="1"/>
    <col min="4874" max="4874" width="11.28515625" style="13" customWidth="1"/>
    <col min="4875" max="4875" width="8.28515625" style="13" customWidth="1"/>
    <col min="4876" max="4876" width="10.7109375" style="13" bestFit="1" customWidth="1"/>
    <col min="4877" max="5120" width="9.140625" style="13"/>
    <col min="5121" max="5121" width="7.28515625" style="13" customWidth="1"/>
    <col min="5122" max="5122" width="9" style="13" customWidth="1"/>
    <col min="5123" max="5123" width="10.5703125" style="13" customWidth="1"/>
    <col min="5124" max="5124" width="61" style="13" bestFit="1" customWidth="1"/>
    <col min="5125" max="5125" width="6" style="13" customWidth="1"/>
    <col min="5126" max="5126" width="7" style="13" customWidth="1"/>
    <col min="5127" max="5127" width="9.5703125" style="13" customWidth="1"/>
    <col min="5128" max="5128" width="10" style="13" customWidth="1"/>
    <col min="5129" max="5129" width="9.7109375" style="13" customWidth="1"/>
    <col min="5130" max="5130" width="11.28515625" style="13" customWidth="1"/>
    <col min="5131" max="5131" width="8.28515625" style="13" customWidth="1"/>
    <col min="5132" max="5132" width="10.7109375" style="13" bestFit="1" customWidth="1"/>
    <col min="5133" max="5376" width="9.140625" style="13"/>
    <col min="5377" max="5377" width="7.28515625" style="13" customWidth="1"/>
    <col min="5378" max="5378" width="9" style="13" customWidth="1"/>
    <col min="5379" max="5379" width="10.5703125" style="13" customWidth="1"/>
    <col min="5380" max="5380" width="61" style="13" bestFit="1" customWidth="1"/>
    <col min="5381" max="5381" width="6" style="13" customWidth="1"/>
    <col min="5382" max="5382" width="7" style="13" customWidth="1"/>
    <col min="5383" max="5383" width="9.5703125" style="13" customWidth="1"/>
    <col min="5384" max="5384" width="10" style="13" customWidth="1"/>
    <col min="5385" max="5385" width="9.7109375" style="13" customWidth="1"/>
    <col min="5386" max="5386" width="11.28515625" style="13" customWidth="1"/>
    <col min="5387" max="5387" width="8.28515625" style="13" customWidth="1"/>
    <col min="5388" max="5388" width="10.7109375" style="13" bestFit="1" customWidth="1"/>
    <col min="5389" max="5632" width="9.140625" style="13"/>
    <col min="5633" max="5633" width="7.28515625" style="13" customWidth="1"/>
    <col min="5634" max="5634" width="9" style="13" customWidth="1"/>
    <col min="5635" max="5635" width="10.5703125" style="13" customWidth="1"/>
    <col min="5636" max="5636" width="61" style="13" bestFit="1" customWidth="1"/>
    <col min="5637" max="5637" width="6" style="13" customWidth="1"/>
    <col min="5638" max="5638" width="7" style="13" customWidth="1"/>
    <col min="5639" max="5639" width="9.5703125" style="13" customWidth="1"/>
    <col min="5640" max="5640" width="10" style="13" customWidth="1"/>
    <col min="5641" max="5641" width="9.7109375" style="13" customWidth="1"/>
    <col min="5642" max="5642" width="11.28515625" style="13" customWidth="1"/>
    <col min="5643" max="5643" width="8.28515625" style="13" customWidth="1"/>
    <col min="5644" max="5644" width="10.7109375" style="13" bestFit="1" customWidth="1"/>
    <col min="5645" max="5888" width="9.140625" style="13"/>
    <col min="5889" max="5889" width="7.28515625" style="13" customWidth="1"/>
    <col min="5890" max="5890" width="9" style="13" customWidth="1"/>
    <col min="5891" max="5891" width="10.5703125" style="13" customWidth="1"/>
    <col min="5892" max="5892" width="61" style="13" bestFit="1" customWidth="1"/>
    <col min="5893" max="5893" width="6" style="13" customWidth="1"/>
    <col min="5894" max="5894" width="7" style="13" customWidth="1"/>
    <col min="5895" max="5895" width="9.5703125" style="13" customWidth="1"/>
    <col min="5896" max="5896" width="10" style="13" customWidth="1"/>
    <col min="5897" max="5897" width="9.7109375" style="13" customWidth="1"/>
    <col min="5898" max="5898" width="11.28515625" style="13" customWidth="1"/>
    <col min="5899" max="5899" width="8.28515625" style="13" customWidth="1"/>
    <col min="5900" max="5900" width="10.7109375" style="13" bestFit="1" customWidth="1"/>
    <col min="5901" max="6144" width="9.140625" style="13"/>
    <col min="6145" max="6145" width="7.28515625" style="13" customWidth="1"/>
    <col min="6146" max="6146" width="9" style="13" customWidth="1"/>
    <col min="6147" max="6147" width="10.5703125" style="13" customWidth="1"/>
    <col min="6148" max="6148" width="61" style="13" bestFit="1" customWidth="1"/>
    <col min="6149" max="6149" width="6" style="13" customWidth="1"/>
    <col min="6150" max="6150" width="7" style="13" customWidth="1"/>
    <col min="6151" max="6151" width="9.5703125" style="13" customWidth="1"/>
    <col min="6152" max="6152" width="10" style="13" customWidth="1"/>
    <col min="6153" max="6153" width="9.7109375" style="13" customWidth="1"/>
    <col min="6154" max="6154" width="11.28515625" style="13" customWidth="1"/>
    <col min="6155" max="6155" width="8.28515625" style="13" customWidth="1"/>
    <col min="6156" max="6156" width="10.7109375" style="13" bestFit="1" customWidth="1"/>
    <col min="6157" max="6400" width="9.140625" style="13"/>
    <col min="6401" max="6401" width="7.28515625" style="13" customWidth="1"/>
    <col min="6402" max="6402" width="9" style="13" customWidth="1"/>
    <col min="6403" max="6403" width="10.5703125" style="13" customWidth="1"/>
    <col min="6404" max="6404" width="61" style="13" bestFit="1" customWidth="1"/>
    <col min="6405" max="6405" width="6" style="13" customWidth="1"/>
    <col min="6406" max="6406" width="7" style="13" customWidth="1"/>
    <col min="6407" max="6407" width="9.5703125" style="13" customWidth="1"/>
    <col min="6408" max="6408" width="10" style="13" customWidth="1"/>
    <col min="6409" max="6409" width="9.7109375" style="13" customWidth="1"/>
    <col min="6410" max="6410" width="11.28515625" style="13" customWidth="1"/>
    <col min="6411" max="6411" width="8.28515625" style="13" customWidth="1"/>
    <col min="6412" max="6412" width="10.7109375" style="13" bestFit="1" customWidth="1"/>
    <col min="6413" max="6656" width="9.140625" style="13"/>
    <col min="6657" max="6657" width="7.28515625" style="13" customWidth="1"/>
    <col min="6658" max="6658" width="9" style="13" customWidth="1"/>
    <col min="6659" max="6659" width="10.5703125" style="13" customWidth="1"/>
    <col min="6660" max="6660" width="61" style="13" bestFit="1" customWidth="1"/>
    <col min="6661" max="6661" width="6" style="13" customWidth="1"/>
    <col min="6662" max="6662" width="7" style="13" customWidth="1"/>
    <col min="6663" max="6663" width="9.5703125" style="13" customWidth="1"/>
    <col min="6664" max="6664" width="10" style="13" customWidth="1"/>
    <col min="6665" max="6665" width="9.7109375" style="13" customWidth="1"/>
    <col min="6666" max="6666" width="11.28515625" style="13" customWidth="1"/>
    <col min="6667" max="6667" width="8.28515625" style="13" customWidth="1"/>
    <col min="6668" max="6668" width="10.7109375" style="13" bestFit="1" customWidth="1"/>
    <col min="6669" max="6912" width="9.140625" style="13"/>
    <col min="6913" max="6913" width="7.28515625" style="13" customWidth="1"/>
    <col min="6914" max="6914" width="9" style="13" customWidth="1"/>
    <col min="6915" max="6915" width="10.5703125" style="13" customWidth="1"/>
    <col min="6916" max="6916" width="61" style="13" bestFit="1" customWidth="1"/>
    <col min="6917" max="6917" width="6" style="13" customWidth="1"/>
    <col min="6918" max="6918" width="7" style="13" customWidth="1"/>
    <col min="6919" max="6919" width="9.5703125" style="13" customWidth="1"/>
    <col min="6920" max="6920" width="10" style="13" customWidth="1"/>
    <col min="6921" max="6921" width="9.7109375" style="13" customWidth="1"/>
    <col min="6922" max="6922" width="11.28515625" style="13" customWidth="1"/>
    <col min="6923" max="6923" width="8.28515625" style="13" customWidth="1"/>
    <col min="6924" max="6924" width="10.7109375" style="13" bestFit="1" customWidth="1"/>
    <col min="6925" max="7168" width="9.140625" style="13"/>
    <col min="7169" max="7169" width="7.28515625" style="13" customWidth="1"/>
    <col min="7170" max="7170" width="9" style="13" customWidth="1"/>
    <col min="7171" max="7171" width="10.5703125" style="13" customWidth="1"/>
    <col min="7172" max="7172" width="61" style="13" bestFit="1" customWidth="1"/>
    <col min="7173" max="7173" width="6" style="13" customWidth="1"/>
    <col min="7174" max="7174" width="7" style="13" customWidth="1"/>
    <col min="7175" max="7175" width="9.5703125" style="13" customWidth="1"/>
    <col min="7176" max="7176" width="10" style="13" customWidth="1"/>
    <col min="7177" max="7177" width="9.7109375" style="13" customWidth="1"/>
    <col min="7178" max="7178" width="11.28515625" style="13" customWidth="1"/>
    <col min="7179" max="7179" width="8.28515625" style="13" customWidth="1"/>
    <col min="7180" max="7180" width="10.7109375" style="13" bestFit="1" customWidth="1"/>
    <col min="7181" max="7424" width="9.140625" style="13"/>
    <col min="7425" max="7425" width="7.28515625" style="13" customWidth="1"/>
    <col min="7426" max="7426" width="9" style="13" customWidth="1"/>
    <col min="7427" max="7427" width="10.5703125" style="13" customWidth="1"/>
    <col min="7428" max="7428" width="61" style="13" bestFit="1" customWidth="1"/>
    <col min="7429" max="7429" width="6" style="13" customWidth="1"/>
    <col min="7430" max="7430" width="7" style="13" customWidth="1"/>
    <col min="7431" max="7431" width="9.5703125" style="13" customWidth="1"/>
    <col min="7432" max="7432" width="10" style="13" customWidth="1"/>
    <col min="7433" max="7433" width="9.7109375" style="13" customWidth="1"/>
    <col min="7434" max="7434" width="11.28515625" style="13" customWidth="1"/>
    <col min="7435" max="7435" width="8.28515625" style="13" customWidth="1"/>
    <col min="7436" max="7436" width="10.7109375" style="13" bestFit="1" customWidth="1"/>
    <col min="7437" max="7680" width="9.140625" style="13"/>
    <col min="7681" max="7681" width="7.28515625" style="13" customWidth="1"/>
    <col min="7682" max="7682" width="9" style="13" customWidth="1"/>
    <col min="7683" max="7683" width="10.5703125" style="13" customWidth="1"/>
    <col min="7684" max="7684" width="61" style="13" bestFit="1" customWidth="1"/>
    <col min="7685" max="7685" width="6" style="13" customWidth="1"/>
    <col min="7686" max="7686" width="7" style="13" customWidth="1"/>
    <col min="7687" max="7687" width="9.5703125" style="13" customWidth="1"/>
    <col min="7688" max="7688" width="10" style="13" customWidth="1"/>
    <col min="7689" max="7689" width="9.7109375" style="13" customWidth="1"/>
    <col min="7690" max="7690" width="11.28515625" style="13" customWidth="1"/>
    <col min="7691" max="7691" width="8.28515625" style="13" customWidth="1"/>
    <col min="7692" max="7692" width="10.7109375" style="13" bestFit="1" customWidth="1"/>
    <col min="7693" max="7936" width="9.140625" style="13"/>
    <col min="7937" max="7937" width="7.28515625" style="13" customWidth="1"/>
    <col min="7938" max="7938" width="9" style="13" customWidth="1"/>
    <col min="7939" max="7939" width="10.5703125" style="13" customWidth="1"/>
    <col min="7940" max="7940" width="61" style="13" bestFit="1" customWidth="1"/>
    <col min="7941" max="7941" width="6" style="13" customWidth="1"/>
    <col min="7942" max="7942" width="7" style="13" customWidth="1"/>
    <col min="7943" max="7943" width="9.5703125" style="13" customWidth="1"/>
    <col min="7944" max="7944" width="10" style="13" customWidth="1"/>
    <col min="7945" max="7945" width="9.7109375" style="13" customWidth="1"/>
    <col min="7946" max="7946" width="11.28515625" style="13" customWidth="1"/>
    <col min="7947" max="7947" width="8.28515625" style="13" customWidth="1"/>
    <col min="7948" max="7948" width="10.7109375" style="13" bestFit="1" customWidth="1"/>
    <col min="7949" max="8192" width="9.140625" style="13"/>
    <col min="8193" max="8193" width="7.28515625" style="13" customWidth="1"/>
    <col min="8194" max="8194" width="9" style="13" customWidth="1"/>
    <col min="8195" max="8195" width="10.5703125" style="13" customWidth="1"/>
    <col min="8196" max="8196" width="61" style="13" bestFit="1" customWidth="1"/>
    <col min="8197" max="8197" width="6" style="13" customWidth="1"/>
    <col min="8198" max="8198" width="7" style="13" customWidth="1"/>
    <col min="8199" max="8199" width="9.5703125" style="13" customWidth="1"/>
    <col min="8200" max="8200" width="10" style="13" customWidth="1"/>
    <col min="8201" max="8201" width="9.7109375" style="13" customWidth="1"/>
    <col min="8202" max="8202" width="11.28515625" style="13" customWidth="1"/>
    <col min="8203" max="8203" width="8.28515625" style="13" customWidth="1"/>
    <col min="8204" max="8204" width="10.7109375" style="13" bestFit="1" customWidth="1"/>
    <col min="8205" max="8448" width="9.140625" style="13"/>
    <col min="8449" max="8449" width="7.28515625" style="13" customWidth="1"/>
    <col min="8450" max="8450" width="9" style="13" customWidth="1"/>
    <col min="8451" max="8451" width="10.5703125" style="13" customWidth="1"/>
    <col min="8452" max="8452" width="61" style="13" bestFit="1" customWidth="1"/>
    <col min="8453" max="8453" width="6" style="13" customWidth="1"/>
    <col min="8454" max="8454" width="7" style="13" customWidth="1"/>
    <col min="8455" max="8455" width="9.5703125" style="13" customWidth="1"/>
    <col min="8456" max="8456" width="10" style="13" customWidth="1"/>
    <col min="8457" max="8457" width="9.7109375" style="13" customWidth="1"/>
    <col min="8458" max="8458" width="11.28515625" style="13" customWidth="1"/>
    <col min="8459" max="8459" width="8.28515625" style="13" customWidth="1"/>
    <col min="8460" max="8460" width="10.7109375" style="13" bestFit="1" customWidth="1"/>
    <col min="8461" max="8704" width="9.140625" style="13"/>
    <col min="8705" max="8705" width="7.28515625" style="13" customWidth="1"/>
    <col min="8706" max="8706" width="9" style="13" customWidth="1"/>
    <col min="8707" max="8707" width="10.5703125" style="13" customWidth="1"/>
    <col min="8708" max="8708" width="61" style="13" bestFit="1" customWidth="1"/>
    <col min="8709" max="8709" width="6" style="13" customWidth="1"/>
    <col min="8710" max="8710" width="7" style="13" customWidth="1"/>
    <col min="8711" max="8711" width="9.5703125" style="13" customWidth="1"/>
    <col min="8712" max="8712" width="10" style="13" customWidth="1"/>
    <col min="8713" max="8713" width="9.7109375" style="13" customWidth="1"/>
    <col min="8714" max="8714" width="11.28515625" style="13" customWidth="1"/>
    <col min="8715" max="8715" width="8.28515625" style="13" customWidth="1"/>
    <col min="8716" max="8716" width="10.7109375" style="13" bestFit="1" customWidth="1"/>
    <col min="8717" max="8960" width="9.140625" style="13"/>
    <col min="8961" max="8961" width="7.28515625" style="13" customWidth="1"/>
    <col min="8962" max="8962" width="9" style="13" customWidth="1"/>
    <col min="8963" max="8963" width="10.5703125" style="13" customWidth="1"/>
    <col min="8964" max="8964" width="61" style="13" bestFit="1" customWidth="1"/>
    <col min="8965" max="8965" width="6" style="13" customWidth="1"/>
    <col min="8966" max="8966" width="7" style="13" customWidth="1"/>
    <col min="8967" max="8967" width="9.5703125" style="13" customWidth="1"/>
    <col min="8968" max="8968" width="10" style="13" customWidth="1"/>
    <col min="8969" max="8969" width="9.7109375" style="13" customWidth="1"/>
    <col min="8970" max="8970" width="11.28515625" style="13" customWidth="1"/>
    <col min="8971" max="8971" width="8.28515625" style="13" customWidth="1"/>
    <col min="8972" max="8972" width="10.7109375" style="13" bestFit="1" customWidth="1"/>
    <col min="8973" max="9216" width="9.140625" style="13"/>
    <col min="9217" max="9217" width="7.28515625" style="13" customWidth="1"/>
    <col min="9218" max="9218" width="9" style="13" customWidth="1"/>
    <col min="9219" max="9219" width="10.5703125" style="13" customWidth="1"/>
    <col min="9220" max="9220" width="61" style="13" bestFit="1" customWidth="1"/>
    <col min="9221" max="9221" width="6" style="13" customWidth="1"/>
    <col min="9222" max="9222" width="7" style="13" customWidth="1"/>
    <col min="9223" max="9223" width="9.5703125" style="13" customWidth="1"/>
    <col min="9224" max="9224" width="10" style="13" customWidth="1"/>
    <col min="9225" max="9225" width="9.7109375" style="13" customWidth="1"/>
    <col min="9226" max="9226" width="11.28515625" style="13" customWidth="1"/>
    <col min="9227" max="9227" width="8.28515625" style="13" customWidth="1"/>
    <col min="9228" max="9228" width="10.7109375" style="13" bestFit="1" customWidth="1"/>
    <col min="9229" max="9472" width="9.140625" style="13"/>
    <col min="9473" max="9473" width="7.28515625" style="13" customWidth="1"/>
    <col min="9474" max="9474" width="9" style="13" customWidth="1"/>
    <col min="9475" max="9475" width="10.5703125" style="13" customWidth="1"/>
    <col min="9476" max="9476" width="61" style="13" bestFit="1" customWidth="1"/>
    <col min="9477" max="9477" width="6" style="13" customWidth="1"/>
    <col min="9478" max="9478" width="7" style="13" customWidth="1"/>
    <col min="9479" max="9479" width="9.5703125" style="13" customWidth="1"/>
    <col min="9480" max="9480" width="10" style="13" customWidth="1"/>
    <col min="9481" max="9481" width="9.7109375" style="13" customWidth="1"/>
    <col min="9482" max="9482" width="11.28515625" style="13" customWidth="1"/>
    <col min="9483" max="9483" width="8.28515625" style="13" customWidth="1"/>
    <col min="9484" max="9484" width="10.7109375" style="13" bestFit="1" customWidth="1"/>
    <col min="9485" max="9728" width="9.140625" style="13"/>
    <col min="9729" max="9729" width="7.28515625" style="13" customWidth="1"/>
    <col min="9730" max="9730" width="9" style="13" customWidth="1"/>
    <col min="9731" max="9731" width="10.5703125" style="13" customWidth="1"/>
    <col min="9732" max="9732" width="61" style="13" bestFit="1" customWidth="1"/>
    <col min="9733" max="9733" width="6" style="13" customWidth="1"/>
    <col min="9734" max="9734" width="7" style="13" customWidth="1"/>
    <col min="9735" max="9735" width="9.5703125" style="13" customWidth="1"/>
    <col min="9736" max="9736" width="10" style="13" customWidth="1"/>
    <col min="9737" max="9737" width="9.7109375" style="13" customWidth="1"/>
    <col min="9738" max="9738" width="11.28515625" style="13" customWidth="1"/>
    <col min="9739" max="9739" width="8.28515625" style="13" customWidth="1"/>
    <col min="9740" max="9740" width="10.7109375" style="13" bestFit="1" customWidth="1"/>
    <col min="9741" max="9984" width="9.140625" style="13"/>
    <col min="9985" max="9985" width="7.28515625" style="13" customWidth="1"/>
    <col min="9986" max="9986" width="9" style="13" customWidth="1"/>
    <col min="9987" max="9987" width="10.5703125" style="13" customWidth="1"/>
    <col min="9988" max="9988" width="61" style="13" bestFit="1" customWidth="1"/>
    <col min="9989" max="9989" width="6" style="13" customWidth="1"/>
    <col min="9990" max="9990" width="7" style="13" customWidth="1"/>
    <col min="9991" max="9991" width="9.5703125" style="13" customWidth="1"/>
    <col min="9992" max="9992" width="10" style="13" customWidth="1"/>
    <col min="9993" max="9993" width="9.7109375" style="13" customWidth="1"/>
    <col min="9994" max="9994" width="11.28515625" style="13" customWidth="1"/>
    <col min="9995" max="9995" width="8.28515625" style="13" customWidth="1"/>
    <col min="9996" max="9996" width="10.7109375" style="13" bestFit="1" customWidth="1"/>
    <col min="9997" max="10240" width="9.140625" style="13"/>
    <col min="10241" max="10241" width="7.28515625" style="13" customWidth="1"/>
    <col min="10242" max="10242" width="9" style="13" customWidth="1"/>
    <col min="10243" max="10243" width="10.5703125" style="13" customWidth="1"/>
    <col min="10244" max="10244" width="61" style="13" bestFit="1" customWidth="1"/>
    <col min="10245" max="10245" width="6" style="13" customWidth="1"/>
    <col min="10246" max="10246" width="7" style="13" customWidth="1"/>
    <col min="10247" max="10247" width="9.5703125" style="13" customWidth="1"/>
    <col min="10248" max="10248" width="10" style="13" customWidth="1"/>
    <col min="10249" max="10249" width="9.7109375" style="13" customWidth="1"/>
    <col min="10250" max="10250" width="11.28515625" style="13" customWidth="1"/>
    <col min="10251" max="10251" width="8.28515625" style="13" customWidth="1"/>
    <col min="10252" max="10252" width="10.7109375" style="13" bestFit="1" customWidth="1"/>
    <col min="10253" max="10496" width="9.140625" style="13"/>
    <col min="10497" max="10497" width="7.28515625" style="13" customWidth="1"/>
    <col min="10498" max="10498" width="9" style="13" customWidth="1"/>
    <col min="10499" max="10499" width="10.5703125" style="13" customWidth="1"/>
    <col min="10500" max="10500" width="61" style="13" bestFit="1" customWidth="1"/>
    <col min="10501" max="10501" width="6" style="13" customWidth="1"/>
    <col min="10502" max="10502" width="7" style="13" customWidth="1"/>
    <col min="10503" max="10503" width="9.5703125" style="13" customWidth="1"/>
    <col min="10504" max="10504" width="10" style="13" customWidth="1"/>
    <col min="10505" max="10505" width="9.7109375" style="13" customWidth="1"/>
    <col min="10506" max="10506" width="11.28515625" style="13" customWidth="1"/>
    <col min="10507" max="10507" width="8.28515625" style="13" customWidth="1"/>
    <col min="10508" max="10508" width="10.7109375" style="13" bestFit="1" customWidth="1"/>
    <col min="10509" max="10752" width="9.140625" style="13"/>
    <col min="10753" max="10753" width="7.28515625" style="13" customWidth="1"/>
    <col min="10754" max="10754" width="9" style="13" customWidth="1"/>
    <col min="10755" max="10755" width="10.5703125" style="13" customWidth="1"/>
    <col min="10756" max="10756" width="61" style="13" bestFit="1" customWidth="1"/>
    <col min="10757" max="10757" width="6" style="13" customWidth="1"/>
    <col min="10758" max="10758" width="7" style="13" customWidth="1"/>
    <col min="10759" max="10759" width="9.5703125" style="13" customWidth="1"/>
    <col min="10760" max="10760" width="10" style="13" customWidth="1"/>
    <col min="10761" max="10761" width="9.7109375" style="13" customWidth="1"/>
    <col min="10762" max="10762" width="11.28515625" style="13" customWidth="1"/>
    <col min="10763" max="10763" width="8.28515625" style="13" customWidth="1"/>
    <col min="10764" max="10764" width="10.7109375" style="13" bestFit="1" customWidth="1"/>
    <col min="10765" max="11008" width="9.140625" style="13"/>
    <col min="11009" max="11009" width="7.28515625" style="13" customWidth="1"/>
    <col min="11010" max="11010" width="9" style="13" customWidth="1"/>
    <col min="11011" max="11011" width="10.5703125" style="13" customWidth="1"/>
    <col min="11012" max="11012" width="61" style="13" bestFit="1" customWidth="1"/>
    <col min="11013" max="11013" width="6" style="13" customWidth="1"/>
    <col min="11014" max="11014" width="7" style="13" customWidth="1"/>
    <col min="11015" max="11015" width="9.5703125" style="13" customWidth="1"/>
    <col min="11016" max="11016" width="10" style="13" customWidth="1"/>
    <col min="11017" max="11017" width="9.7109375" style="13" customWidth="1"/>
    <col min="11018" max="11018" width="11.28515625" style="13" customWidth="1"/>
    <col min="11019" max="11019" width="8.28515625" style="13" customWidth="1"/>
    <col min="11020" max="11020" width="10.7109375" style="13" bestFit="1" customWidth="1"/>
    <col min="11021" max="11264" width="9.140625" style="13"/>
    <col min="11265" max="11265" width="7.28515625" style="13" customWidth="1"/>
    <col min="11266" max="11266" width="9" style="13" customWidth="1"/>
    <col min="11267" max="11267" width="10.5703125" style="13" customWidth="1"/>
    <col min="11268" max="11268" width="61" style="13" bestFit="1" customWidth="1"/>
    <col min="11269" max="11269" width="6" style="13" customWidth="1"/>
    <col min="11270" max="11270" width="7" style="13" customWidth="1"/>
    <col min="11271" max="11271" width="9.5703125" style="13" customWidth="1"/>
    <col min="11272" max="11272" width="10" style="13" customWidth="1"/>
    <col min="11273" max="11273" width="9.7109375" style="13" customWidth="1"/>
    <col min="11274" max="11274" width="11.28515625" style="13" customWidth="1"/>
    <col min="11275" max="11275" width="8.28515625" style="13" customWidth="1"/>
    <col min="11276" max="11276" width="10.7109375" style="13" bestFit="1" customWidth="1"/>
    <col min="11277" max="11520" width="9.140625" style="13"/>
    <col min="11521" max="11521" width="7.28515625" style="13" customWidth="1"/>
    <col min="11522" max="11522" width="9" style="13" customWidth="1"/>
    <col min="11523" max="11523" width="10.5703125" style="13" customWidth="1"/>
    <col min="11524" max="11524" width="61" style="13" bestFit="1" customWidth="1"/>
    <col min="11525" max="11525" width="6" style="13" customWidth="1"/>
    <col min="11526" max="11526" width="7" style="13" customWidth="1"/>
    <col min="11527" max="11527" width="9.5703125" style="13" customWidth="1"/>
    <col min="11528" max="11528" width="10" style="13" customWidth="1"/>
    <col min="11529" max="11529" width="9.7109375" style="13" customWidth="1"/>
    <col min="11530" max="11530" width="11.28515625" style="13" customWidth="1"/>
    <col min="11531" max="11531" width="8.28515625" style="13" customWidth="1"/>
    <col min="11532" max="11532" width="10.7109375" style="13" bestFit="1" customWidth="1"/>
    <col min="11533" max="11776" width="9.140625" style="13"/>
    <col min="11777" max="11777" width="7.28515625" style="13" customWidth="1"/>
    <col min="11778" max="11778" width="9" style="13" customWidth="1"/>
    <col min="11779" max="11779" width="10.5703125" style="13" customWidth="1"/>
    <col min="11780" max="11780" width="61" style="13" bestFit="1" customWidth="1"/>
    <col min="11781" max="11781" width="6" style="13" customWidth="1"/>
    <col min="11782" max="11782" width="7" style="13" customWidth="1"/>
    <col min="11783" max="11783" width="9.5703125" style="13" customWidth="1"/>
    <col min="11784" max="11784" width="10" style="13" customWidth="1"/>
    <col min="11785" max="11785" width="9.7109375" style="13" customWidth="1"/>
    <col min="11786" max="11786" width="11.28515625" style="13" customWidth="1"/>
    <col min="11787" max="11787" width="8.28515625" style="13" customWidth="1"/>
    <col min="11788" max="11788" width="10.7109375" style="13" bestFit="1" customWidth="1"/>
    <col min="11789" max="12032" width="9.140625" style="13"/>
    <col min="12033" max="12033" width="7.28515625" style="13" customWidth="1"/>
    <col min="12034" max="12034" width="9" style="13" customWidth="1"/>
    <col min="12035" max="12035" width="10.5703125" style="13" customWidth="1"/>
    <col min="12036" max="12036" width="61" style="13" bestFit="1" customWidth="1"/>
    <col min="12037" max="12037" width="6" style="13" customWidth="1"/>
    <col min="12038" max="12038" width="7" style="13" customWidth="1"/>
    <col min="12039" max="12039" width="9.5703125" style="13" customWidth="1"/>
    <col min="12040" max="12040" width="10" style="13" customWidth="1"/>
    <col min="12041" max="12041" width="9.7109375" style="13" customWidth="1"/>
    <col min="12042" max="12042" width="11.28515625" style="13" customWidth="1"/>
    <col min="12043" max="12043" width="8.28515625" style="13" customWidth="1"/>
    <col min="12044" max="12044" width="10.7109375" style="13" bestFit="1" customWidth="1"/>
    <col min="12045" max="12288" width="9.140625" style="13"/>
    <col min="12289" max="12289" width="7.28515625" style="13" customWidth="1"/>
    <col min="12290" max="12290" width="9" style="13" customWidth="1"/>
    <col min="12291" max="12291" width="10.5703125" style="13" customWidth="1"/>
    <col min="12292" max="12292" width="61" style="13" bestFit="1" customWidth="1"/>
    <col min="12293" max="12293" width="6" style="13" customWidth="1"/>
    <col min="12294" max="12294" width="7" style="13" customWidth="1"/>
    <col min="12295" max="12295" width="9.5703125" style="13" customWidth="1"/>
    <col min="12296" max="12296" width="10" style="13" customWidth="1"/>
    <col min="12297" max="12297" width="9.7109375" style="13" customWidth="1"/>
    <col min="12298" max="12298" width="11.28515625" style="13" customWidth="1"/>
    <col min="12299" max="12299" width="8.28515625" style="13" customWidth="1"/>
    <col min="12300" max="12300" width="10.7109375" style="13" bestFit="1" customWidth="1"/>
    <col min="12301" max="12544" width="9.140625" style="13"/>
    <col min="12545" max="12545" width="7.28515625" style="13" customWidth="1"/>
    <col min="12546" max="12546" width="9" style="13" customWidth="1"/>
    <col min="12547" max="12547" width="10.5703125" style="13" customWidth="1"/>
    <col min="12548" max="12548" width="61" style="13" bestFit="1" customWidth="1"/>
    <col min="12549" max="12549" width="6" style="13" customWidth="1"/>
    <col min="12550" max="12550" width="7" style="13" customWidth="1"/>
    <col min="12551" max="12551" width="9.5703125" style="13" customWidth="1"/>
    <col min="12552" max="12552" width="10" style="13" customWidth="1"/>
    <col min="12553" max="12553" width="9.7109375" style="13" customWidth="1"/>
    <col min="12554" max="12554" width="11.28515625" style="13" customWidth="1"/>
    <col min="12555" max="12555" width="8.28515625" style="13" customWidth="1"/>
    <col min="12556" max="12556" width="10.7109375" style="13" bestFit="1" customWidth="1"/>
    <col min="12557" max="12800" width="9.140625" style="13"/>
    <col min="12801" max="12801" width="7.28515625" style="13" customWidth="1"/>
    <col min="12802" max="12802" width="9" style="13" customWidth="1"/>
    <col min="12803" max="12803" width="10.5703125" style="13" customWidth="1"/>
    <col min="12804" max="12804" width="61" style="13" bestFit="1" customWidth="1"/>
    <col min="12805" max="12805" width="6" style="13" customWidth="1"/>
    <col min="12806" max="12806" width="7" style="13" customWidth="1"/>
    <col min="12807" max="12807" width="9.5703125" style="13" customWidth="1"/>
    <col min="12808" max="12808" width="10" style="13" customWidth="1"/>
    <col min="12809" max="12809" width="9.7109375" style="13" customWidth="1"/>
    <col min="12810" max="12810" width="11.28515625" style="13" customWidth="1"/>
    <col min="12811" max="12811" width="8.28515625" style="13" customWidth="1"/>
    <col min="12812" max="12812" width="10.7109375" style="13" bestFit="1" customWidth="1"/>
    <col min="12813" max="13056" width="9.140625" style="13"/>
    <col min="13057" max="13057" width="7.28515625" style="13" customWidth="1"/>
    <col min="13058" max="13058" width="9" style="13" customWidth="1"/>
    <col min="13059" max="13059" width="10.5703125" style="13" customWidth="1"/>
    <col min="13060" max="13060" width="61" style="13" bestFit="1" customWidth="1"/>
    <col min="13061" max="13061" width="6" style="13" customWidth="1"/>
    <col min="13062" max="13062" width="7" style="13" customWidth="1"/>
    <col min="13063" max="13063" width="9.5703125" style="13" customWidth="1"/>
    <col min="13064" max="13064" width="10" style="13" customWidth="1"/>
    <col min="13065" max="13065" width="9.7109375" style="13" customWidth="1"/>
    <col min="13066" max="13066" width="11.28515625" style="13" customWidth="1"/>
    <col min="13067" max="13067" width="8.28515625" style="13" customWidth="1"/>
    <col min="13068" max="13068" width="10.7109375" style="13" bestFit="1" customWidth="1"/>
    <col min="13069" max="13312" width="9.140625" style="13"/>
    <col min="13313" max="13313" width="7.28515625" style="13" customWidth="1"/>
    <col min="13314" max="13314" width="9" style="13" customWidth="1"/>
    <col min="13315" max="13315" width="10.5703125" style="13" customWidth="1"/>
    <col min="13316" max="13316" width="61" style="13" bestFit="1" customWidth="1"/>
    <col min="13317" max="13317" width="6" style="13" customWidth="1"/>
    <col min="13318" max="13318" width="7" style="13" customWidth="1"/>
    <col min="13319" max="13319" width="9.5703125" style="13" customWidth="1"/>
    <col min="13320" max="13320" width="10" style="13" customWidth="1"/>
    <col min="13321" max="13321" width="9.7109375" style="13" customWidth="1"/>
    <col min="13322" max="13322" width="11.28515625" style="13" customWidth="1"/>
    <col min="13323" max="13323" width="8.28515625" style="13" customWidth="1"/>
    <col min="13324" max="13324" width="10.7109375" style="13" bestFit="1" customWidth="1"/>
    <col min="13325" max="13568" width="9.140625" style="13"/>
    <col min="13569" max="13569" width="7.28515625" style="13" customWidth="1"/>
    <col min="13570" max="13570" width="9" style="13" customWidth="1"/>
    <col min="13571" max="13571" width="10.5703125" style="13" customWidth="1"/>
    <col min="13572" max="13572" width="61" style="13" bestFit="1" customWidth="1"/>
    <col min="13573" max="13573" width="6" style="13" customWidth="1"/>
    <col min="13574" max="13574" width="7" style="13" customWidth="1"/>
    <col min="13575" max="13575" width="9.5703125" style="13" customWidth="1"/>
    <col min="13576" max="13576" width="10" style="13" customWidth="1"/>
    <col min="13577" max="13577" width="9.7109375" style="13" customWidth="1"/>
    <col min="13578" max="13578" width="11.28515625" style="13" customWidth="1"/>
    <col min="13579" max="13579" width="8.28515625" style="13" customWidth="1"/>
    <col min="13580" max="13580" width="10.7109375" style="13" bestFit="1" customWidth="1"/>
    <col min="13581" max="13824" width="9.140625" style="13"/>
    <col min="13825" max="13825" width="7.28515625" style="13" customWidth="1"/>
    <col min="13826" max="13826" width="9" style="13" customWidth="1"/>
    <col min="13827" max="13827" width="10.5703125" style="13" customWidth="1"/>
    <col min="13828" max="13828" width="61" style="13" bestFit="1" customWidth="1"/>
    <col min="13829" max="13829" width="6" style="13" customWidth="1"/>
    <col min="13830" max="13830" width="7" style="13" customWidth="1"/>
    <col min="13831" max="13831" width="9.5703125" style="13" customWidth="1"/>
    <col min="13832" max="13832" width="10" style="13" customWidth="1"/>
    <col min="13833" max="13833" width="9.7109375" style="13" customWidth="1"/>
    <col min="13834" max="13834" width="11.28515625" style="13" customWidth="1"/>
    <col min="13835" max="13835" width="8.28515625" style="13" customWidth="1"/>
    <col min="13836" max="13836" width="10.7109375" style="13" bestFit="1" customWidth="1"/>
    <col min="13837" max="14080" width="9.140625" style="13"/>
    <col min="14081" max="14081" width="7.28515625" style="13" customWidth="1"/>
    <col min="14082" max="14082" width="9" style="13" customWidth="1"/>
    <col min="14083" max="14083" width="10.5703125" style="13" customWidth="1"/>
    <col min="14084" max="14084" width="61" style="13" bestFit="1" customWidth="1"/>
    <col min="14085" max="14085" width="6" style="13" customWidth="1"/>
    <col min="14086" max="14086" width="7" style="13" customWidth="1"/>
    <col min="14087" max="14087" width="9.5703125" style="13" customWidth="1"/>
    <col min="14088" max="14088" width="10" style="13" customWidth="1"/>
    <col min="14089" max="14089" width="9.7109375" style="13" customWidth="1"/>
    <col min="14090" max="14090" width="11.28515625" style="13" customWidth="1"/>
    <col min="14091" max="14091" width="8.28515625" style="13" customWidth="1"/>
    <col min="14092" max="14092" width="10.7109375" style="13" bestFit="1" customWidth="1"/>
    <col min="14093" max="14336" width="9.140625" style="13"/>
    <col min="14337" max="14337" width="7.28515625" style="13" customWidth="1"/>
    <col min="14338" max="14338" width="9" style="13" customWidth="1"/>
    <col min="14339" max="14339" width="10.5703125" style="13" customWidth="1"/>
    <col min="14340" max="14340" width="61" style="13" bestFit="1" customWidth="1"/>
    <col min="14341" max="14341" width="6" style="13" customWidth="1"/>
    <col min="14342" max="14342" width="7" style="13" customWidth="1"/>
    <col min="14343" max="14343" width="9.5703125" style="13" customWidth="1"/>
    <col min="14344" max="14344" width="10" style="13" customWidth="1"/>
    <col min="14345" max="14345" width="9.7109375" style="13" customWidth="1"/>
    <col min="14346" max="14346" width="11.28515625" style="13" customWidth="1"/>
    <col min="14347" max="14347" width="8.28515625" style="13" customWidth="1"/>
    <col min="14348" max="14348" width="10.7109375" style="13" bestFit="1" customWidth="1"/>
    <col min="14349" max="14592" width="9.140625" style="13"/>
    <col min="14593" max="14593" width="7.28515625" style="13" customWidth="1"/>
    <col min="14594" max="14594" width="9" style="13" customWidth="1"/>
    <col min="14595" max="14595" width="10.5703125" style="13" customWidth="1"/>
    <col min="14596" max="14596" width="61" style="13" bestFit="1" customWidth="1"/>
    <col min="14597" max="14597" width="6" style="13" customWidth="1"/>
    <col min="14598" max="14598" width="7" style="13" customWidth="1"/>
    <col min="14599" max="14599" width="9.5703125" style="13" customWidth="1"/>
    <col min="14600" max="14600" width="10" style="13" customWidth="1"/>
    <col min="14601" max="14601" width="9.7109375" style="13" customWidth="1"/>
    <col min="14602" max="14602" width="11.28515625" style="13" customWidth="1"/>
    <col min="14603" max="14603" width="8.28515625" style="13" customWidth="1"/>
    <col min="14604" max="14604" width="10.7109375" style="13" bestFit="1" customWidth="1"/>
    <col min="14605" max="14848" width="9.140625" style="13"/>
    <col min="14849" max="14849" width="7.28515625" style="13" customWidth="1"/>
    <col min="14850" max="14850" width="9" style="13" customWidth="1"/>
    <col min="14851" max="14851" width="10.5703125" style="13" customWidth="1"/>
    <col min="14852" max="14852" width="61" style="13" bestFit="1" customWidth="1"/>
    <col min="14853" max="14853" width="6" style="13" customWidth="1"/>
    <col min="14854" max="14854" width="7" style="13" customWidth="1"/>
    <col min="14855" max="14855" width="9.5703125" style="13" customWidth="1"/>
    <col min="14856" max="14856" width="10" style="13" customWidth="1"/>
    <col min="14857" max="14857" width="9.7109375" style="13" customWidth="1"/>
    <col min="14858" max="14858" width="11.28515625" style="13" customWidth="1"/>
    <col min="14859" max="14859" width="8.28515625" style="13" customWidth="1"/>
    <col min="14860" max="14860" width="10.7109375" style="13" bestFit="1" customWidth="1"/>
    <col min="14861" max="15104" width="9.140625" style="13"/>
    <col min="15105" max="15105" width="7.28515625" style="13" customWidth="1"/>
    <col min="15106" max="15106" width="9" style="13" customWidth="1"/>
    <col min="15107" max="15107" width="10.5703125" style="13" customWidth="1"/>
    <col min="15108" max="15108" width="61" style="13" bestFit="1" customWidth="1"/>
    <col min="15109" max="15109" width="6" style="13" customWidth="1"/>
    <col min="15110" max="15110" width="7" style="13" customWidth="1"/>
    <col min="15111" max="15111" width="9.5703125" style="13" customWidth="1"/>
    <col min="15112" max="15112" width="10" style="13" customWidth="1"/>
    <col min="15113" max="15113" width="9.7109375" style="13" customWidth="1"/>
    <col min="15114" max="15114" width="11.28515625" style="13" customWidth="1"/>
    <col min="15115" max="15115" width="8.28515625" style="13" customWidth="1"/>
    <col min="15116" max="15116" width="10.7109375" style="13" bestFit="1" customWidth="1"/>
    <col min="15117" max="15360" width="9.140625" style="13"/>
    <col min="15361" max="15361" width="7.28515625" style="13" customWidth="1"/>
    <col min="15362" max="15362" width="9" style="13" customWidth="1"/>
    <col min="15363" max="15363" width="10.5703125" style="13" customWidth="1"/>
    <col min="15364" max="15364" width="61" style="13" bestFit="1" customWidth="1"/>
    <col min="15365" max="15365" width="6" style="13" customWidth="1"/>
    <col min="15366" max="15366" width="7" style="13" customWidth="1"/>
    <col min="15367" max="15367" width="9.5703125" style="13" customWidth="1"/>
    <col min="15368" max="15368" width="10" style="13" customWidth="1"/>
    <col min="15369" max="15369" width="9.7109375" style="13" customWidth="1"/>
    <col min="15370" max="15370" width="11.28515625" style="13" customWidth="1"/>
    <col min="15371" max="15371" width="8.28515625" style="13" customWidth="1"/>
    <col min="15372" max="15372" width="10.7109375" style="13" bestFit="1" customWidth="1"/>
    <col min="15373" max="15616" width="9.140625" style="13"/>
    <col min="15617" max="15617" width="7.28515625" style="13" customWidth="1"/>
    <col min="15618" max="15618" width="9" style="13" customWidth="1"/>
    <col min="15619" max="15619" width="10.5703125" style="13" customWidth="1"/>
    <col min="15620" max="15620" width="61" style="13" bestFit="1" customWidth="1"/>
    <col min="15621" max="15621" width="6" style="13" customWidth="1"/>
    <col min="15622" max="15622" width="7" style="13" customWidth="1"/>
    <col min="15623" max="15623" width="9.5703125" style="13" customWidth="1"/>
    <col min="15624" max="15624" width="10" style="13" customWidth="1"/>
    <col min="15625" max="15625" width="9.7109375" style="13" customWidth="1"/>
    <col min="15626" max="15626" width="11.28515625" style="13" customWidth="1"/>
    <col min="15627" max="15627" width="8.28515625" style="13" customWidth="1"/>
    <col min="15628" max="15628" width="10.7109375" style="13" bestFit="1" customWidth="1"/>
    <col min="15629" max="15872" width="9.140625" style="13"/>
    <col min="15873" max="15873" width="7.28515625" style="13" customWidth="1"/>
    <col min="15874" max="15874" width="9" style="13" customWidth="1"/>
    <col min="15875" max="15875" width="10.5703125" style="13" customWidth="1"/>
    <col min="15876" max="15876" width="61" style="13" bestFit="1" customWidth="1"/>
    <col min="15877" max="15877" width="6" style="13" customWidth="1"/>
    <col min="15878" max="15878" width="7" style="13" customWidth="1"/>
    <col min="15879" max="15879" width="9.5703125" style="13" customWidth="1"/>
    <col min="15880" max="15880" width="10" style="13" customWidth="1"/>
    <col min="15881" max="15881" width="9.7109375" style="13" customWidth="1"/>
    <col min="15882" max="15882" width="11.28515625" style="13" customWidth="1"/>
    <col min="15883" max="15883" width="8.28515625" style="13" customWidth="1"/>
    <col min="15884" max="15884" width="10.7109375" style="13" bestFit="1" customWidth="1"/>
    <col min="15885" max="16128" width="9.140625" style="13"/>
    <col min="16129" max="16129" width="7.28515625" style="13" customWidth="1"/>
    <col min="16130" max="16130" width="9" style="13" customWidth="1"/>
    <col min="16131" max="16131" width="10.5703125" style="13" customWidth="1"/>
    <col min="16132" max="16132" width="61" style="13" bestFit="1" customWidth="1"/>
    <col min="16133" max="16133" width="6" style="13" customWidth="1"/>
    <col min="16134" max="16134" width="7" style="13" customWidth="1"/>
    <col min="16135" max="16135" width="9.5703125" style="13" customWidth="1"/>
    <col min="16136" max="16136" width="10" style="13" customWidth="1"/>
    <col min="16137" max="16137" width="9.7109375" style="13" customWidth="1"/>
    <col min="16138" max="16138" width="11.28515625" style="13" customWidth="1"/>
    <col min="16139" max="16139" width="8.28515625" style="13" customWidth="1"/>
    <col min="16140" max="16140" width="10.7109375" style="13" bestFit="1" customWidth="1"/>
    <col min="16141" max="16384" width="9.140625" style="13"/>
  </cols>
  <sheetData>
    <row r="1" spans="1:17" s="95" customFormat="1" ht="23.25">
      <c r="A1" s="92"/>
      <c r="B1" s="92"/>
      <c r="C1" s="92"/>
      <c r="D1" s="92"/>
      <c r="E1" s="93"/>
      <c r="F1" s="94"/>
      <c r="H1" s="96"/>
      <c r="I1" s="97"/>
      <c r="K1" s="98"/>
      <c r="L1" s="98"/>
      <c r="M1" s="99"/>
      <c r="N1" s="99"/>
      <c r="O1" s="99"/>
      <c r="P1" s="99"/>
      <c r="Q1" s="99"/>
    </row>
    <row r="2" spans="1:17" s="95" customFormat="1" ht="23.25" customHeight="1">
      <c r="A2" s="92"/>
      <c r="B2" s="92"/>
      <c r="C2" s="92"/>
      <c r="D2" s="92"/>
      <c r="E2" s="93"/>
      <c r="F2" s="90"/>
      <c r="G2" s="90"/>
      <c r="H2" s="90"/>
      <c r="I2" s="90"/>
      <c r="J2" s="90"/>
      <c r="K2" s="98"/>
      <c r="L2" s="98"/>
      <c r="M2" s="100"/>
      <c r="N2" s="99"/>
      <c r="O2" s="99"/>
      <c r="P2" s="99"/>
      <c r="Q2" s="99"/>
    </row>
    <row r="3" spans="1:17" s="95" customFormat="1" ht="42.75" customHeight="1">
      <c r="A3" s="271" t="s">
        <v>7374</v>
      </c>
      <c r="B3" s="272"/>
      <c r="C3" s="272"/>
      <c r="D3" s="272"/>
      <c r="E3" s="272"/>
      <c r="F3" s="272"/>
      <c r="G3" s="272"/>
      <c r="H3" s="272"/>
      <c r="I3" s="272"/>
      <c r="J3" s="272"/>
      <c r="K3" s="98"/>
      <c r="L3" s="98"/>
      <c r="M3" s="100"/>
      <c r="N3" s="99"/>
      <c r="O3" s="99"/>
      <c r="P3" s="99"/>
      <c r="Q3" s="99"/>
    </row>
    <row r="4" spans="1:17" s="5" customFormat="1" ht="15.75">
      <c r="A4" s="273" t="s">
        <v>7351</v>
      </c>
      <c r="B4" s="273"/>
      <c r="C4" s="273"/>
      <c r="D4" s="273"/>
      <c r="E4" s="273"/>
      <c r="F4" s="273"/>
      <c r="G4" s="273"/>
      <c r="H4" s="273"/>
      <c r="I4" s="273"/>
      <c r="J4" s="273"/>
      <c r="K4" s="6"/>
      <c r="L4" s="244"/>
      <c r="M4" s="244"/>
      <c r="N4" s="245"/>
      <c r="O4" s="245"/>
      <c r="P4" s="6"/>
      <c r="Q4" s="6"/>
    </row>
    <row r="5" spans="1:17" s="95" customFormat="1" ht="15.75">
      <c r="A5" s="9"/>
      <c r="B5" s="92"/>
      <c r="C5" s="92"/>
      <c r="D5" s="92"/>
      <c r="E5" s="101"/>
      <c r="F5" s="92"/>
      <c r="G5" s="102"/>
      <c r="H5" s="103"/>
      <c r="I5" s="104" t="s">
        <v>1061</v>
      </c>
      <c r="J5" s="105">
        <f>SUM(J9:J22)/2</f>
        <v>32051.81</v>
      </c>
      <c r="K5" s="98"/>
      <c r="L5" s="98"/>
      <c r="M5" s="99"/>
      <c r="N5" s="99"/>
      <c r="O5" s="99"/>
      <c r="P5" s="99"/>
      <c r="Q5" s="99"/>
    </row>
    <row r="6" spans="1:17" s="113" customFormat="1" ht="15.75">
      <c r="A6" s="10"/>
      <c r="B6" s="106"/>
      <c r="C6" s="106"/>
      <c r="D6" s="106"/>
      <c r="E6" s="107"/>
      <c r="F6" s="106"/>
      <c r="G6" s="102"/>
      <c r="H6" s="108"/>
      <c r="I6" s="109" t="s">
        <v>1062</v>
      </c>
      <c r="J6" s="110">
        <v>0.25979999999999998</v>
      </c>
      <c r="K6" s="111"/>
      <c r="L6" s="111"/>
      <c r="M6" s="112"/>
      <c r="N6" s="112"/>
      <c r="O6" s="112"/>
      <c r="P6" s="112"/>
      <c r="Q6" s="112"/>
    </row>
    <row r="7" spans="1:17" s="14" customFormat="1" ht="22.5">
      <c r="A7" s="114" t="s">
        <v>0</v>
      </c>
      <c r="B7" s="114" t="s">
        <v>1</v>
      </c>
      <c r="C7" s="114" t="s">
        <v>2</v>
      </c>
      <c r="D7" s="252" t="s">
        <v>779</v>
      </c>
      <c r="E7" s="115" t="s">
        <v>3</v>
      </c>
      <c r="F7" s="114" t="s">
        <v>4</v>
      </c>
      <c r="G7" s="116" t="s">
        <v>1059</v>
      </c>
      <c r="H7" s="116" t="s">
        <v>6403</v>
      </c>
      <c r="I7" s="116" t="s">
        <v>6404</v>
      </c>
      <c r="J7" s="116" t="s">
        <v>1060</v>
      </c>
      <c r="K7" s="117"/>
      <c r="L7" s="117"/>
      <c r="M7" s="118"/>
      <c r="N7" s="118"/>
      <c r="O7" s="118"/>
      <c r="P7" s="118"/>
      <c r="Q7" s="118"/>
    </row>
    <row r="8" spans="1:17" s="127" customFormat="1">
      <c r="A8" s="119"/>
      <c r="B8" s="120"/>
      <c r="C8" s="120"/>
      <c r="D8" s="120"/>
      <c r="E8" s="121"/>
      <c r="F8" s="120"/>
      <c r="G8" s="122"/>
      <c r="H8" s="123"/>
      <c r="I8" s="124"/>
      <c r="J8" s="122"/>
      <c r="K8" s="125"/>
      <c r="L8" s="125"/>
      <c r="M8" s="126"/>
      <c r="N8" s="239"/>
      <c r="O8" s="126"/>
      <c r="P8" s="126"/>
      <c r="Q8" s="126"/>
    </row>
    <row r="9" spans="1:17" s="131" customFormat="1" ht="19.5" customHeight="1">
      <c r="A9" s="128">
        <v>1</v>
      </c>
      <c r="B9" s="274" t="s">
        <v>723</v>
      </c>
      <c r="C9" s="275"/>
      <c r="D9" s="275"/>
      <c r="E9" s="275"/>
      <c r="F9" s="275"/>
      <c r="G9" s="275"/>
      <c r="H9" s="275"/>
      <c r="I9" s="275"/>
      <c r="J9" s="129">
        <f>ROUND(SUM(J10:J12),2)</f>
        <v>1869.52</v>
      </c>
      <c r="K9" s="270"/>
      <c r="L9" s="151"/>
      <c r="M9" s="130"/>
      <c r="N9" s="130"/>
      <c r="O9" s="130"/>
      <c r="P9" s="130"/>
      <c r="Q9" s="130"/>
    </row>
    <row r="10" spans="1:17" s="9" customFormat="1" ht="34.5" customHeight="1">
      <c r="A10" s="132" t="s">
        <v>6</v>
      </c>
      <c r="B10" s="133" t="s">
        <v>60</v>
      </c>
      <c r="C10" s="134" t="str">
        <f>IF(B10=0," ",VLOOKUP(B10,Composições!$A$6:$I$9290,2,0))</f>
        <v>TRT7</v>
      </c>
      <c r="D10" s="147">
        <v>5622</v>
      </c>
      <c r="E10" s="135" t="str">
        <f>IF(B10=0," ",VLOOKUP(B10,Composições!$A$6:$I$9290,4,0))</f>
        <v>ANOTAÇÃO DE RESPONSABILIDADE TÉCNICA CONTRATOS (ART) - acima de 15.000,00</v>
      </c>
      <c r="F10" s="134" t="str">
        <f>IF(B10=0," ",VLOOKUP(B10,Composições!$A$6:$I$9290,5,0))</f>
        <v>UN.</v>
      </c>
      <c r="G10" s="136">
        <v>1</v>
      </c>
      <c r="H10" s="137">
        <f>IF(B10=0," ",VLOOKUP(B10,Composições!$A$6:$I$9290,8,0))</f>
        <v>233.94</v>
      </c>
      <c r="I10" s="138">
        <f>ROUND(H10*(1+$J$6),2)</f>
        <v>294.72000000000003</v>
      </c>
      <c r="J10" s="138">
        <f>ROUND(G10*I10,2)</f>
        <v>294.72000000000003</v>
      </c>
      <c r="K10" s="150"/>
      <c r="L10" s="151"/>
      <c r="M10" s="130"/>
      <c r="N10" s="130"/>
      <c r="O10" s="139"/>
      <c r="P10" s="139"/>
      <c r="Q10" s="139"/>
    </row>
    <row r="11" spans="1:17" s="9" customFormat="1" ht="24.75" customHeight="1">
      <c r="A11" s="132" t="s">
        <v>6800</v>
      </c>
      <c r="B11" s="179" t="s">
        <v>497</v>
      </c>
      <c r="C11" s="134" t="str">
        <f>IF(B11=0," ",VLOOKUP(B11,Composições!$A$6:$I$9290,2,0))</f>
        <v>SINAPI-CE</v>
      </c>
      <c r="D11" s="147">
        <v>23060</v>
      </c>
      <c r="E11" s="135" t="str">
        <f>IF(B11=0," ",VLOOKUP(B11,Composições!$A$6:$I$9290,4,0))</f>
        <v>ENCARREGADO GERAL COM ENCARGOS COMPLEMENTARES</v>
      </c>
      <c r="F11" s="134" t="str">
        <f>IF(B11=0," ",VLOOKUP(B11,Composições!$A$6:$I$9290,5,0))</f>
        <v>H</v>
      </c>
      <c r="G11" s="136">
        <v>20</v>
      </c>
      <c r="H11" s="137">
        <f>IF(B11=0," ",VLOOKUP(B11,Composições!$A$6:$I$9290,8,0))</f>
        <v>22.539999999999996</v>
      </c>
      <c r="I11" s="138">
        <f>ROUND(H11*(1+$J$6),2)</f>
        <v>28.4</v>
      </c>
      <c r="J11" s="138">
        <f>ROUND(G11*I11,2)</f>
        <v>568</v>
      </c>
      <c r="K11" s="150"/>
      <c r="L11" s="250"/>
      <c r="M11" s="130"/>
      <c r="N11" s="130"/>
      <c r="O11" s="141"/>
      <c r="P11" s="139"/>
      <c r="Q11" s="139"/>
    </row>
    <row r="12" spans="1:17" s="9" customFormat="1" ht="33.75" customHeight="1">
      <c r="A12" s="132" t="s">
        <v>100</v>
      </c>
      <c r="B12" s="133" t="s">
        <v>498</v>
      </c>
      <c r="C12" s="134" t="str">
        <f>IF(B12=0," ",VLOOKUP(B12,Composições!$A$6:$I$9290,2,0))</f>
        <v>SINAPI-CE</v>
      </c>
      <c r="D12" s="147">
        <v>23060</v>
      </c>
      <c r="E12" s="135" t="str">
        <f>IF(B12=0," ",VLOOKUP(B12,Composições!$A$6:$I$9290,4,0))</f>
        <v>ENGENHEIRO CIVIL DE OBRA JUNIOR COM ENCARGOS COMPLEMENTARES</v>
      </c>
      <c r="F12" s="134" t="str">
        <f>IF(B12=0," ",VLOOKUP(B12,Composições!$A$6:$I$9290,5,0))</f>
        <v>H</v>
      </c>
      <c r="G12" s="136">
        <v>8</v>
      </c>
      <c r="H12" s="137">
        <f>IF(B12=0," ",VLOOKUP(B12,Composições!$A$6:$I$9290,8,0))</f>
        <v>99.9</v>
      </c>
      <c r="I12" s="138">
        <f>ROUND(H12*(1+$J$6),2)</f>
        <v>125.85</v>
      </c>
      <c r="J12" s="138">
        <f>ROUND(G12*I12,2)</f>
        <v>1006.8</v>
      </c>
      <c r="K12" s="150"/>
      <c r="L12" s="151"/>
      <c r="M12" s="130"/>
      <c r="N12" s="130"/>
      <c r="O12" s="141"/>
      <c r="P12" s="139"/>
      <c r="Q12" s="139"/>
    </row>
    <row r="13" spans="1:17" s="131" customFormat="1" ht="26.25" customHeight="1">
      <c r="A13" s="144">
        <v>2</v>
      </c>
      <c r="B13" s="274" t="s">
        <v>7375</v>
      </c>
      <c r="C13" s="275"/>
      <c r="D13" s="275"/>
      <c r="E13" s="275"/>
      <c r="F13" s="275"/>
      <c r="G13" s="275"/>
      <c r="H13" s="275"/>
      <c r="I13" s="277"/>
      <c r="J13" s="129">
        <f>SUM(J14:J18)</f>
        <v>802.31</v>
      </c>
      <c r="K13" s="150"/>
      <c r="L13" s="151"/>
      <c r="M13" s="151"/>
      <c r="N13" s="130"/>
      <c r="O13" s="143"/>
      <c r="P13" s="130"/>
      <c r="Q13" s="130"/>
    </row>
    <row r="14" spans="1:17" s="9" customFormat="1" ht="30.75" customHeight="1">
      <c r="A14" s="260" t="s">
        <v>458</v>
      </c>
      <c r="B14" s="133" t="s">
        <v>7352</v>
      </c>
      <c r="C14" s="134" t="str">
        <f>IF(B14=0," ",VLOOKUP(B14,Composições!$A$6:$I$9290,2,0))</f>
        <v>TRT7</v>
      </c>
      <c r="D14" s="147">
        <v>1635</v>
      </c>
      <c r="E14" s="135" t="str">
        <f>IF(B14=0," ",VLOOKUP(B14,Composições!$A$6:$I$9290,4,0))</f>
        <v>DESMONTAGEM DE ESCADA EM AÇO EXISTENTE PARA ACESSO A TORRE DE REFRIGERAÇÃO</v>
      </c>
      <c r="F14" s="134" t="str">
        <f>IF(B14=0," ",VLOOKUP(B14,Composições!$A$6:$I$9290,5,0))</f>
        <v>UND.</v>
      </c>
      <c r="G14" s="136">
        <v>2</v>
      </c>
      <c r="H14" s="137">
        <f>IF(B14=0," ",VLOOKUP(B14,Composições!$A$6:$I$9290,8,0))</f>
        <v>161.51999999999998</v>
      </c>
      <c r="I14" s="138">
        <f>ROUND(H14*(1+$J$6),2)</f>
        <v>203.48</v>
      </c>
      <c r="J14" s="138">
        <f>ROUND(G14*I14,2)</f>
        <v>406.96</v>
      </c>
      <c r="K14" s="150"/>
      <c r="L14" s="151"/>
      <c r="M14" s="130"/>
      <c r="N14" s="130"/>
      <c r="O14" s="141"/>
      <c r="P14" s="139"/>
      <c r="Q14" s="139"/>
    </row>
    <row r="15" spans="1:17" s="9" customFormat="1" ht="25.5" customHeight="1">
      <c r="A15" s="260" t="s">
        <v>459</v>
      </c>
      <c r="B15" s="133" t="s">
        <v>788</v>
      </c>
      <c r="C15" s="134" t="str">
        <f>IF(B15=0," ",VLOOKUP(B15,Composições!$A$6:$I$9290,2,0))</f>
        <v>SEINFRA/CE</v>
      </c>
      <c r="D15" s="147">
        <v>1635</v>
      </c>
      <c r="E15" s="135" t="str">
        <f>IF(B15=0," ",VLOOKUP(B15,Composições!$A$6:$I$9290,4,0))</f>
        <v>CARGA MANUAL DE ENTULHO EM CAMINHÃO BASCULANTE</v>
      </c>
      <c r="F15" s="134" t="str">
        <f>IF(B15=0," ",VLOOKUP(B15,Composições!$A$6:$I$9290,5,0))</f>
        <v xml:space="preserve">M3    </v>
      </c>
      <c r="G15" s="136">
        <v>2</v>
      </c>
      <c r="H15" s="137">
        <f>IF(B15=0," ",VLOOKUP(B15,Composições!$A$6:$I$9290,8,0))</f>
        <v>22.771511999999998</v>
      </c>
      <c r="I15" s="138">
        <f>ROUND(H15*(1+$J$6),2)</f>
        <v>28.69</v>
      </c>
      <c r="J15" s="138">
        <f>ROUND(G15*I15,2)</f>
        <v>57.38</v>
      </c>
      <c r="K15" s="150"/>
      <c r="L15" s="151"/>
      <c r="M15" s="130"/>
      <c r="N15" s="130"/>
      <c r="O15" s="141"/>
      <c r="P15" s="139"/>
      <c r="Q15" s="139"/>
    </row>
    <row r="16" spans="1:17" s="9" customFormat="1" ht="30.75" customHeight="1">
      <c r="A16" s="260" t="s">
        <v>460</v>
      </c>
      <c r="B16" s="140" t="s">
        <v>217</v>
      </c>
      <c r="C16" s="134" t="str">
        <f>IF(B16=0," ",VLOOKUP(B16,Composições!$A$6:$I$9290,2,0))</f>
        <v>SEINFRA/CE</v>
      </c>
      <c r="D16" s="147">
        <v>1635</v>
      </c>
      <c r="E16" s="135" t="str">
        <f>IF(B16=0," ",VLOOKUP(B16,Composições!$A$6:$I$9290,4,0))</f>
        <v>TRANSPORTE DE MATERIAL, EXCETO ROCHA EM CAMINHÃO ATÉ 10KM</v>
      </c>
      <c r="F16" s="134" t="str">
        <f>IF(B16=0," ",VLOOKUP(B16,Composições!$A$6:$I$9290,5,0))</f>
        <v>M3</v>
      </c>
      <c r="G16" s="136">
        <v>2</v>
      </c>
      <c r="H16" s="137">
        <f>IF(B16=0," ",VLOOKUP(B16,Composições!$A$6:$I$9290,8,0))</f>
        <v>28.81</v>
      </c>
      <c r="I16" s="138">
        <f>ROUND(H16*(1+$J$6),2)</f>
        <v>36.29</v>
      </c>
      <c r="J16" s="138">
        <f>ROUND(G16*I16,2)</f>
        <v>72.58</v>
      </c>
      <c r="K16" s="150"/>
      <c r="L16" s="151"/>
      <c r="M16" s="130"/>
      <c r="N16" s="130"/>
      <c r="O16" s="141"/>
      <c r="P16" s="139"/>
      <c r="Q16" s="139"/>
    </row>
    <row r="17" spans="1:44" s="9" customFormat="1" ht="46.5" customHeight="1">
      <c r="A17" s="260" t="s">
        <v>1086</v>
      </c>
      <c r="B17" s="133" t="s">
        <v>7357</v>
      </c>
      <c r="C17" s="134" t="str">
        <f>IF(B17=0," ",VLOOKUP(B17,Composições!$A$6:$I$9290,2,0))</f>
        <v>ORSE</v>
      </c>
      <c r="D17" s="147">
        <v>4057</v>
      </c>
      <c r="E17" s="135" t="str">
        <f>IF(B17=0," ",VLOOKUP(B17,Composições!$A$6:$I$9290,4,0))</f>
        <v>ANDAIME TUBULAR METÁLICO SIMPLES- PEÇA X DIA</v>
      </c>
      <c r="F17" s="134" t="str">
        <f>IF(B17=0," ",VLOOKUP(B17,Composições!$A$6:$I$9290,5,0))</f>
        <v>PXD</v>
      </c>
      <c r="G17" s="136">
        <v>100</v>
      </c>
      <c r="H17" s="137">
        <f>IF(B17=0," ",VLOOKUP(B17,Composições!$A$6:$I$9290,8,0))</f>
        <v>0.4</v>
      </c>
      <c r="I17" s="138">
        <f>ROUND(H17*(1+$J$6),2)</f>
        <v>0.5</v>
      </c>
      <c r="J17" s="138">
        <f>ROUND(G17*I17,2)</f>
        <v>50</v>
      </c>
      <c r="K17" s="150"/>
      <c r="L17" s="151"/>
      <c r="M17" s="130"/>
      <c r="N17" s="130"/>
      <c r="O17" s="141"/>
      <c r="P17" s="139"/>
      <c r="Q17" s="139"/>
    </row>
    <row r="18" spans="1:44" s="9" customFormat="1" ht="46.5" customHeight="1">
      <c r="A18" s="260" t="s">
        <v>1087</v>
      </c>
      <c r="B18" s="133" t="s">
        <v>7355</v>
      </c>
      <c r="C18" s="134" t="str">
        <f>IF(B18=0," ",VLOOKUP(B18,Composições!$A$6:$I$9290,2,0))</f>
        <v>TRT7</v>
      </c>
      <c r="D18" s="147">
        <v>4057</v>
      </c>
      <c r="E18" s="135" t="str">
        <f>IF(B18=0," ",VLOOKUP(B18,Composições!$A$6:$I$9290,4,0))</f>
        <v>MONTAGEM E DESMONTAGEM DE ANDAIME TUBULAR TIPO TORRE</v>
      </c>
      <c r="F18" s="134" t="str">
        <f>IF(B18=0," ",VLOOKUP(B18,Composições!$A$6:$I$9290,5,0))</f>
        <v>M</v>
      </c>
      <c r="G18" s="136">
        <f>((8.45+8.45)+(13.8+13.8+3.15+3.15))*2</f>
        <v>101.6</v>
      </c>
      <c r="H18" s="137">
        <f>IF(B18=0," ",VLOOKUP(B18,Composições!$A$6:$I$9290,8,0))</f>
        <v>1.68</v>
      </c>
      <c r="I18" s="138">
        <f>ROUND(H18*(1+$J$6),2)</f>
        <v>2.12</v>
      </c>
      <c r="J18" s="138">
        <f>ROUND(G18*I18,2)</f>
        <v>215.39</v>
      </c>
      <c r="K18" s="150"/>
      <c r="L18" s="151"/>
      <c r="M18" s="130"/>
      <c r="N18" s="130"/>
      <c r="O18" s="141"/>
      <c r="P18" s="139"/>
      <c r="Q18" s="139"/>
    </row>
    <row r="19" spans="1:44" s="131" customFormat="1" ht="27" customHeight="1">
      <c r="A19" s="144">
        <v>3</v>
      </c>
      <c r="B19" s="276" t="s">
        <v>7356</v>
      </c>
      <c r="C19" s="276"/>
      <c r="D19" s="276"/>
      <c r="E19" s="276"/>
      <c r="F19" s="276"/>
      <c r="G19" s="276"/>
      <c r="H19" s="276"/>
      <c r="I19" s="276"/>
      <c r="J19" s="129">
        <f>SUM(J20:J22)</f>
        <v>29379.980000000003</v>
      </c>
      <c r="K19" s="150"/>
      <c r="L19" s="151"/>
      <c r="M19" s="151"/>
      <c r="N19" s="130"/>
      <c r="O19" s="143"/>
      <c r="P19" s="130"/>
      <c r="Q19" s="130"/>
    </row>
    <row r="20" spans="1:44" s="131" customFormat="1" ht="63.75">
      <c r="A20" s="145" t="s">
        <v>445</v>
      </c>
      <c r="B20" s="259" t="s">
        <v>7365</v>
      </c>
      <c r="C20" s="134" t="str">
        <f>IF(B20=0," ",VLOOKUP(B20,Composições!$A$6:$I$9290,2,0))</f>
        <v>TRT7</v>
      </c>
      <c r="D20" s="147">
        <v>3557</v>
      </c>
      <c r="E20" s="135" t="str">
        <f>IF(B20=0," ",VLOOKUP(B20,Composições!$A$6:$I$9290,4,0))</f>
        <v>FORNECIMENTO E MONTAGEM DE ESCADA TIPO MARINHEIRO EM AÇO ÍNOX (ACESSO A TORRE DEREFRIGERAÇÃO) EXECUTADA COM BARRA CHATA ÍNOX DE 2" ESP 5/16", TUBO ÍNOX SCH 40 S DE 1" E BARRACHATA ÍNOX DE 1" ESP 3/16" CONFORME PROJETO</v>
      </c>
      <c r="F20" s="134" t="str">
        <f>IF(B20=0," ",VLOOKUP(B20,Composições!$A$6:$I$9290,5,0))</f>
        <v>UNID.</v>
      </c>
      <c r="G20" s="148">
        <v>2</v>
      </c>
      <c r="H20" s="146">
        <f>IF(B20=0," ",VLOOKUP(B20,Composições!$A$6:$I$9290,8,0))</f>
        <v>9096.779999999997</v>
      </c>
      <c r="I20" s="138">
        <f>ROUND(H20*(1+$J$6),2)</f>
        <v>11460.12</v>
      </c>
      <c r="J20" s="138">
        <f>ROUND(G20*I20,2)</f>
        <v>22920.240000000002</v>
      </c>
      <c r="K20" s="150"/>
      <c r="L20" s="142"/>
      <c r="M20" s="130"/>
      <c r="N20" s="130"/>
      <c r="O20" s="130"/>
      <c r="P20" s="130"/>
      <c r="Q20" s="130"/>
    </row>
    <row r="21" spans="1:44" s="131" customFormat="1" ht="76.5">
      <c r="A21" s="145" t="s">
        <v>446</v>
      </c>
      <c r="B21" s="259" t="s">
        <v>7376</v>
      </c>
      <c r="C21" s="134" t="str">
        <f>IF(B21=0," ",VLOOKUP(B21,Composições!$A$6:$I$9290,2,0))</f>
        <v>TRT7</v>
      </c>
      <c r="D21" s="147">
        <v>3557</v>
      </c>
      <c r="E21" s="135" t="str">
        <f>IF(B21=0," ",VLOOKUP(B21,Composições!$A$6:$I$9290,4,0))</f>
        <v xml:space="preserve">FORNECIMENTO E MONTAGEM DE PLATAFORMA DE ACESSO AO TOPO DA TORRE A PARTIR DO TOPO DA ESCADA MARINHEIRO COMPOSTA DE ESTRUTURA DE CANTONEIRA ÍNOX DE 1" ESP 3/16" SOBRE ESTA CHAPA DE ALUMINIO ANTI-DERRAPANTE ESP=2,7mm E GUARDA CORPO LATERAL EM TUBO ÍNOX SCH 40 S DE 1"  </v>
      </c>
      <c r="F21" s="134" t="str">
        <f>IF(B21=0," ",VLOOKUP(B21,Composições!$A$6:$I$9290,5,0))</f>
        <v>UNID.</v>
      </c>
      <c r="G21" s="148">
        <v>2</v>
      </c>
      <c r="H21" s="146">
        <f>IF(B21=0," ",VLOOKUP(B21,Composições!$A$6:$I$9290,8,0))</f>
        <v>2498.31</v>
      </c>
      <c r="I21" s="138">
        <f>ROUND(H21*(1+$J$6),2)</f>
        <v>3147.37</v>
      </c>
      <c r="J21" s="138">
        <f>ROUND(G21*I21,2)</f>
        <v>6294.74</v>
      </c>
      <c r="K21" s="150"/>
      <c r="L21" s="142"/>
      <c r="M21" s="130"/>
      <c r="N21" s="130"/>
      <c r="O21" s="130"/>
      <c r="P21" s="130"/>
      <c r="Q21" s="130"/>
    </row>
    <row r="22" spans="1:44" s="131" customFormat="1" ht="24" customHeight="1">
      <c r="A22" s="145" t="s">
        <v>447</v>
      </c>
      <c r="B22" s="149" t="s">
        <v>6400</v>
      </c>
      <c r="C22" s="134" t="str">
        <f>IF(B22=0," ",VLOOKUP(B22,Composições!$A$6:$I$9290,2,0))</f>
        <v>ORSE</v>
      </c>
      <c r="D22" s="147">
        <v>25194</v>
      </c>
      <c r="E22" s="135" t="str">
        <f>IF(B22=0," ",VLOOKUP(B22,Composições!$A$6:$I$9290,4,0))</f>
        <v>LIMPEZA GERAL</v>
      </c>
      <c r="F22" s="134" t="str">
        <f>IF(B22=0," ",VLOOKUP(B22,Composições!$A$6:$I$9290,5,0))</f>
        <v>M2</v>
      </c>
      <c r="G22" s="148">
        <v>50</v>
      </c>
      <c r="H22" s="146">
        <f>IF(B22=0," ",VLOOKUP(B22,Composições!$A$6:$I$9290,8,0))</f>
        <v>2.6230000000000002</v>
      </c>
      <c r="I22" s="138">
        <f>ROUND(H22*(1+$J$6),2)</f>
        <v>3.3</v>
      </c>
      <c r="J22" s="138">
        <f>ROUND(G22*I22,2)</f>
        <v>165</v>
      </c>
      <c r="K22" s="142"/>
      <c r="L22" s="142"/>
      <c r="M22" s="130"/>
      <c r="N22" s="130"/>
      <c r="O22" s="130"/>
      <c r="P22" s="130"/>
      <c r="Q22" s="130"/>
    </row>
    <row r="23" spans="1:44" s="131" customFormat="1">
      <c r="A23" s="63" t="s">
        <v>28</v>
      </c>
      <c r="B23" s="152"/>
      <c r="C23" s="4"/>
      <c r="D23" s="4"/>
      <c r="E23" s="89"/>
      <c r="F23" s="4"/>
      <c r="G23" s="151"/>
      <c r="H23" s="153"/>
      <c r="I23" s="158"/>
      <c r="J23" s="159"/>
      <c r="K23" s="142"/>
      <c r="L23" s="142"/>
      <c r="M23" s="130"/>
      <c r="N23" s="130"/>
      <c r="O23" s="130"/>
      <c r="P23" s="130"/>
      <c r="Q23" s="130"/>
    </row>
    <row r="24" spans="1:44" s="131" customFormat="1">
      <c r="A24" s="63" t="str">
        <f>+Composições!A9</f>
        <v>SINAPI-CE 06/2022 Com Desoneração</v>
      </c>
      <c r="B24" s="152"/>
      <c r="C24" s="4"/>
      <c r="D24" s="4"/>
      <c r="E24" s="89"/>
      <c r="F24" s="4"/>
      <c r="G24" s="151"/>
      <c r="H24" s="153"/>
      <c r="I24" s="153"/>
      <c r="J24" s="151"/>
      <c r="K24" s="142"/>
      <c r="L24" s="142"/>
      <c r="M24" s="130"/>
      <c r="N24" s="130"/>
      <c r="O24" s="130"/>
      <c r="P24" s="130"/>
      <c r="Q24" s="130"/>
    </row>
    <row r="25" spans="1:44" s="131" customFormat="1">
      <c r="A25" s="63" t="str">
        <f>+Composições!A10</f>
        <v>SEINFRA-CE 027.1 Com Desoneração</v>
      </c>
      <c r="B25" s="152"/>
      <c r="C25" s="4"/>
      <c r="D25" s="4"/>
      <c r="E25" s="89"/>
      <c r="F25" s="4"/>
      <c r="G25" s="151"/>
      <c r="H25" s="153"/>
      <c r="I25" s="153"/>
      <c r="J25" s="151"/>
      <c r="K25" s="142"/>
      <c r="L25" s="142"/>
      <c r="M25" s="130"/>
      <c r="N25" s="130"/>
      <c r="O25" s="130"/>
      <c r="P25" s="130"/>
      <c r="Q25" s="130"/>
    </row>
    <row r="26" spans="1:44" ht="14.25">
      <c r="A26" s="20" t="str">
        <f>+Composições!A11</f>
        <v>ORSE 05/2022-1</v>
      </c>
      <c r="C26" s="154"/>
      <c r="D26" s="154"/>
      <c r="H26" s="16"/>
      <c r="K26" s="237"/>
      <c r="L26" s="237"/>
      <c r="N26" s="13"/>
      <c r="O26" s="13"/>
      <c r="R26" s="17"/>
      <c r="V26" s="18"/>
      <c r="W26" s="18"/>
      <c r="X26" s="18"/>
      <c r="Y26" s="18"/>
      <c r="Z26" s="18"/>
      <c r="AA26" s="18"/>
      <c r="AB26" s="18"/>
      <c r="AC26" s="18"/>
      <c r="AD26" s="18"/>
      <c r="AE26" s="18"/>
      <c r="AF26" s="18"/>
      <c r="AG26" s="18"/>
      <c r="AH26" s="18"/>
      <c r="AI26" s="18"/>
      <c r="AJ26" s="18"/>
      <c r="AK26" s="18"/>
      <c r="AL26" s="18"/>
      <c r="AM26" s="18"/>
      <c r="AN26" s="18"/>
      <c r="AO26" s="18"/>
      <c r="AP26" s="18"/>
      <c r="AQ26" s="18"/>
      <c r="AR26" s="19"/>
    </row>
    <row r="27" spans="1:44" ht="12" customHeight="1">
      <c r="A27" s="13"/>
      <c r="C27" s="154"/>
      <c r="D27" s="154"/>
      <c r="H27" s="16"/>
      <c r="K27" s="237"/>
      <c r="L27" s="237"/>
      <c r="N27" s="13"/>
      <c r="O27" s="13"/>
      <c r="R27" s="17"/>
      <c r="V27" s="18"/>
      <c r="W27" s="18"/>
      <c r="X27" s="18"/>
      <c r="Y27" s="18"/>
      <c r="Z27" s="18"/>
      <c r="AA27" s="18"/>
      <c r="AB27" s="18"/>
      <c r="AC27" s="18"/>
      <c r="AD27" s="18"/>
      <c r="AE27" s="18"/>
      <c r="AF27" s="18"/>
      <c r="AG27" s="18"/>
      <c r="AH27" s="18"/>
      <c r="AI27" s="18"/>
      <c r="AJ27" s="18"/>
      <c r="AK27" s="18"/>
      <c r="AL27" s="18"/>
      <c r="AM27" s="18"/>
      <c r="AN27" s="18"/>
      <c r="AO27" s="18"/>
      <c r="AP27" s="18"/>
      <c r="AQ27" s="18"/>
      <c r="AR27" s="19"/>
    </row>
    <row r="28" spans="1:44" ht="14.25">
      <c r="A28" s="13"/>
      <c r="C28" s="154"/>
      <c r="D28" s="154"/>
      <c r="H28" s="16"/>
      <c r="K28" s="237"/>
      <c r="L28" s="237"/>
      <c r="N28" s="13"/>
      <c r="O28" s="13"/>
      <c r="R28" s="17"/>
      <c r="V28" s="18"/>
      <c r="W28" s="18"/>
      <c r="X28" s="18"/>
      <c r="Y28" s="18"/>
      <c r="Z28" s="18"/>
      <c r="AA28" s="18"/>
      <c r="AB28" s="18"/>
      <c r="AC28" s="18"/>
      <c r="AD28" s="18"/>
      <c r="AE28" s="18"/>
      <c r="AF28" s="18"/>
      <c r="AG28" s="18"/>
      <c r="AH28" s="18"/>
      <c r="AI28" s="18"/>
      <c r="AJ28" s="18"/>
      <c r="AK28" s="18"/>
      <c r="AL28" s="18"/>
      <c r="AM28" s="18"/>
      <c r="AN28" s="18"/>
      <c r="AO28" s="18"/>
      <c r="AP28" s="18"/>
      <c r="AQ28" s="18"/>
      <c r="AR28" s="19"/>
    </row>
    <row r="29" spans="1:44" ht="14.25">
      <c r="A29" s="13"/>
      <c r="C29" s="154"/>
      <c r="D29" s="154"/>
      <c r="H29" s="16"/>
      <c r="K29" s="237"/>
      <c r="L29" s="237"/>
      <c r="N29" s="13"/>
      <c r="O29" s="13"/>
      <c r="R29" s="17"/>
      <c r="V29" s="18"/>
      <c r="W29" s="18"/>
      <c r="X29" s="18"/>
      <c r="Y29" s="18"/>
      <c r="Z29" s="18"/>
      <c r="AA29" s="18"/>
      <c r="AB29" s="18"/>
      <c r="AC29" s="18"/>
      <c r="AD29" s="18"/>
      <c r="AE29" s="18"/>
      <c r="AF29" s="18"/>
      <c r="AG29" s="18"/>
      <c r="AH29" s="18"/>
      <c r="AI29" s="18"/>
      <c r="AJ29" s="18"/>
      <c r="AK29" s="18"/>
      <c r="AL29" s="18"/>
      <c r="AM29" s="18"/>
      <c r="AN29" s="18"/>
      <c r="AO29" s="18"/>
      <c r="AP29" s="18"/>
      <c r="AQ29" s="18"/>
      <c r="AR29" s="19"/>
    </row>
    <row r="30" spans="1:44" ht="14.25">
      <c r="A30" s="13"/>
      <c r="C30" s="154"/>
      <c r="D30" s="154"/>
      <c r="H30" s="16"/>
      <c r="K30" s="237"/>
      <c r="L30" s="237"/>
      <c r="N30" s="13"/>
      <c r="O30" s="13"/>
      <c r="R30" s="17"/>
      <c r="V30" s="18"/>
      <c r="W30" s="18"/>
      <c r="X30" s="18"/>
      <c r="Y30" s="18"/>
      <c r="Z30" s="18"/>
      <c r="AA30" s="18"/>
      <c r="AB30" s="18"/>
      <c r="AC30" s="18"/>
      <c r="AD30" s="18"/>
      <c r="AE30" s="18"/>
      <c r="AF30" s="18"/>
      <c r="AG30" s="18"/>
      <c r="AH30" s="18"/>
      <c r="AI30" s="18"/>
      <c r="AJ30" s="18"/>
      <c r="AK30" s="18"/>
      <c r="AL30" s="18"/>
      <c r="AM30" s="18"/>
      <c r="AN30" s="18"/>
      <c r="AO30" s="18"/>
      <c r="AP30" s="18"/>
      <c r="AQ30" s="18"/>
      <c r="AR30" s="19"/>
    </row>
    <row r="31" spans="1:44" ht="14.25">
      <c r="A31" s="13"/>
      <c r="C31" s="154"/>
      <c r="D31" s="154"/>
      <c r="H31" s="16"/>
      <c r="K31" s="237"/>
      <c r="L31" s="237"/>
      <c r="N31" s="13"/>
      <c r="O31" s="13"/>
      <c r="R31" s="17"/>
      <c r="V31" s="18"/>
      <c r="W31" s="18"/>
      <c r="X31" s="18"/>
      <c r="Y31" s="18"/>
      <c r="Z31" s="18"/>
      <c r="AA31" s="18"/>
      <c r="AB31" s="18"/>
      <c r="AC31" s="18"/>
      <c r="AD31" s="18"/>
      <c r="AE31" s="18"/>
      <c r="AF31" s="18"/>
      <c r="AG31" s="18"/>
      <c r="AH31" s="18"/>
      <c r="AI31" s="18"/>
      <c r="AJ31" s="18"/>
      <c r="AK31" s="18"/>
      <c r="AL31" s="18"/>
      <c r="AM31" s="18"/>
      <c r="AN31" s="18"/>
      <c r="AO31" s="18"/>
      <c r="AP31" s="18"/>
      <c r="AQ31" s="18"/>
      <c r="AR31" s="19"/>
    </row>
    <row r="32" spans="1:44" ht="14.25">
      <c r="A32" s="13"/>
      <c r="C32" s="154"/>
      <c r="D32" s="154"/>
      <c r="H32" s="16"/>
      <c r="K32" s="237"/>
      <c r="L32" s="237"/>
      <c r="N32" s="13"/>
      <c r="O32" s="13"/>
      <c r="R32" s="17"/>
      <c r="V32" s="18"/>
      <c r="W32" s="18"/>
      <c r="X32" s="18"/>
      <c r="Y32" s="18"/>
      <c r="Z32" s="18"/>
      <c r="AA32" s="18"/>
      <c r="AB32" s="18"/>
      <c r="AC32" s="18"/>
      <c r="AD32" s="18"/>
      <c r="AE32" s="18"/>
      <c r="AF32" s="18"/>
      <c r="AG32" s="18"/>
      <c r="AH32" s="18"/>
      <c r="AI32" s="18"/>
      <c r="AJ32" s="18"/>
      <c r="AK32" s="18"/>
      <c r="AL32" s="18"/>
      <c r="AM32" s="18"/>
      <c r="AN32" s="18"/>
      <c r="AO32" s="18"/>
      <c r="AP32" s="18"/>
      <c r="AQ32" s="18"/>
      <c r="AR32" s="19"/>
    </row>
    <row r="33" spans="3:44" ht="14.25">
      <c r="C33" s="154"/>
      <c r="D33" s="154"/>
      <c r="H33" s="16"/>
      <c r="K33" s="238"/>
      <c r="L33" s="238"/>
      <c r="N33" s="13"/>
      <c r="O33" s="13"/>
      <c r="R33" s="17"/>
      <c r="V33" s="18"/>
      <c r="W33" s="18"/>
      <c r="X33" s="18"/>
      <c r="Y33" s="18"/>
      <c r="Z33" s="18"/>
      <c r="AA33" s="18"/>
      <c r="AB33" s="18"/>
      <c r="AC33" s="18"/>
      <c r="AD33" s="18"/>
      <c r="AE33" s="18"/>
      <c r="AF33" s="18"/>
      <c r="AG33" s="18"/>
      <c r="AH33" s="18"/>
      <c r="AI33" s="18"/>
      <c r="AJ33" s="18"/>
      <c r="AK33" s="18"/>
      <c r="AL33" s="18"/>
      <c r="AM33" s="18"/>
      <c r="AN33" s="18"/>
      <c r="AO33" s="18"/>
      <c r="AP33" s="18"/>
      <c r="AQ33" s="18"/>
      <c r="AR33" s="19"/>
    </row>
  </sheetData>
  <mergeCells count="5">
    <mergeCell ref="A3:J3"/>
    <mergeCell ref="A4:J4"/>
    <mergeCell ref="B9:I9"/>
    <mergeCell ref="B19:I19"/>
    <mergeCell ref="B13:I13"/>
  </mergeCells>
  <phoneticPr fontId="26" type="noConversion"/>
  <pageMargins left="0.51181102362204722" right="0.51181102362204722" top="0.78740157480314965" bottom="0.78740157480314965" header="0.31496062992125984" footer="0.31496062992125984"/>
  <pageSetup paperSize="9" scale="60" fitToHeight="0" orientation="portrait" horizontalDpi="4294967294" verticalDpi="4294967294" r:id="rId1"/>
  <ignoredErrors>
    <ignoredError sqref="J13 J19" formula="1"/>
  </ignoredErrors>
  <drawing r:id="rId2"/>
</worksheet>
</file>

<file path=xl/worksheets/sheet2.xml><?xml version="1.0" encoding="utf-8"?>
<worksheet xmlns="http://schemas.openxmlformats.org/spreadsheetml/2006/main" xmlns:r="http://schemas.openxmlformats.org/officeDocument/2006/relationships">
  <sheetPr filterMode="1">
    <pageSetUpPr fitToPage="1"/>
  </sheetPr>
  <dimension ref="A1:AR1048552"/>
  <sheetViews>
    <sheetView topLeftCell="A47" zoomScale="115" zoomScaleNormal="115" workbookViewId="0">
      <selection activeCell="D1589" sqref="D1589"/>
    </sheetView>
  </sheetViews>
  <sheetFormatPr defaultRowHeight="12.75"/>
  <cols>
    <col min="1" max="1" width="13.140625" style="7" customWidth="1"/>
    <col min="2" max="2" width="12.42578125" style="5" bestFit="1" customWidth="1"/>
    <col min="3" max="3" width="9.140625" style="7"/>
    <col min="4" max="4" width="56" style="8" bestFit="1" customWidth="1"/>
    <col min="5" max="5" width="8.28515625" style="183" bestFit="1" customWidth="1"/>
    <col min="6" max="6" width="10.140625" style="5" bestFit="1" customWidth="1"/>
    <col min="7" max="7" width="9.7109375" style="5" bestFit="1" customWidth="1"/>
    <col min="8" max="8" width="9.140625" style="6"/>
    <col min="9" max="9" width="12.42578125" style="6" customWidth="1"/>
    <col min="10" max="10" width="9.140625" style="183"/>
    <col min="11" max="16384" width="9.140625" style="5"/>
  </cols>
  <sheetData>
    <row r="1" spans="1:10" ht="15.75">
      <c r="I1" s="11"/>
    </row>
    <row r="4" spans="1:10">
      <c r="I4" s="22"/>
    </row>
    <row r="5" spans="1:10">
      <c r="I5" s="23"/>
    </row>
    <row r="6" spans="1:10" ht="15.75">
      <c r="A6" s="273" t="s">
        <v>7350</v>
      </c>
      <c r="B6" s="273"/>
      <c r="C6" s="273"/>
      <c r="D6" s="273"/>
      <c r="E6" s="273"/>
      <c r="F6" s="273"/>
      <c r="G6" s="273"/>
      <c r="H6" s="273"/>
      <c r="I6" s="273"/>
    </row>
    <row r="7" spans="1:10" ht="15.75">
      <c r="A7" s="86"/>
      <c r="B7" s="86"/>
      <c r="C7" s="86"/>
      <c r="D7" s="86"/>
      <c r="E7" s="184"/>
      <c r="F7" s="86"/>
      <c r="G7" s="86"/>
      <c r="H7" s="86"/>
      <c r="I7" s="21" t="s">
        <v>768</v>
      </c>
    </row>
    <row r="8" spans="1:10" ht="20.25" customHeight="1">
      <c r="A8" s="278" t="s">
        <v>28</v>
      </c>
      <c r="B8" s="278"/>
      <c r="C8" s="5"/>
      <c r="I8" s="12"/>
    </row>
    <row r="9" spans="1:10" ht="20.25" customHeight="1">
      <c r="A9" s="1" t="s">
        <v>7381</v>
      </c>
      <c r="C9" s="5"/>
    </row>
    <row r="10" spans="1:10" ht="20.25" customHeight="1">
      <c r="A10" s="1" t="s">
        <v>785</v>
      </c>
      <c r="C10" s="24"/>
    </row>
    <row r="11" spans="1:10" ht="20.25" customHeight="1">
      <c r="A11" s="1" t="s">
        <v>7382</v>
      </c>
      <c r="C11" s="24"/>
    </row>
    <row r="12" spans="1:10">
      <c r="A12" s="1"/>
      <c r="C12" s="24"/>
    </row>
    <row r="13" spans="1:10">
      <c r="A13" s="2" t="s">
        <v>171</v>
      </c>
      <c r="B13" s="2" t="s">
        <v>2</v>
      </c>
      <c r="C13" s="2" t="s">
        <v>19</v>
      </c>
      <c r="D13" s="46" t="s">
        <v>20</v>
      </c>
      <c r="E13" s="2" t="s">
        <v>4</v>
      </c>
      <c r="F13" s="2" t="s">
        <v>5</v>
      </c>
      <c r="G13" s="2" t="s">
        <v>21</v>
      </c>
      <c r="H13" s="3" t="s">
        <v>22</v>
      </c>
      <c r="I13" s="3" t="s">
        <v>23</v>
      </c>
    </row>
    <row r="14" spans="1:10" s="34" customFormat="1" ht="12.75" hidden="1" customHeight="1">
      <c r="A14" s="27"/>
      <c r="C14" s="27"/>
      <c r="D14" s="35"/>
      <c r="E14" s="161"/>
      <c r="H14" s="38"/>
      <c r="I14" s="38"/>
      <c r="J14" s="161"/>
    </row>
    <row r="15" spans="1:10" s="34" customFormat="1" ht="25.5" hidden="1" customHeight="1">
      <c r="A15" s="25" t="s">
        <v>7</v>
      </c>
      <c r="B15" s="39" t="s">
        <v>9</v>
      </c>
      <c r="C15" s="40" t="s">
        <v>14</v>
      </c>
      <c r="D15" s="41" t="s">
        <v>13</v>
      </c>
      <c r="E15" s="185" t="s">
        <v>8</v>
      </c>
      <c r="F15" s="30">
        <v>1</v>
      </c>
      <c r="G15" s="31"/>
      <c r="H15" s="32">
        <f>SUM(I16:I21)</f>
        <v>22.02</v>
      </c>
      <c r="I15" s="33">
        <f>H15*F15</f>
        <v>22.02</v>
      </c>
      <c r="J15" s="161"/>
    </row>
    <row r="16" spans="1:10" s="34" customFormat="1" ht="12.75" hidden="1" customHeight="1">
      <c r="A16" s="44">
        <v>88310</v>
      </c>
      <c r="B16" s="71" t="s">
        <v>45</v>
      </c>
      <c r="C16" s="44" t="s">
        <v>14</v>
      </c>
      <c r="D16" s="45" t="s">
        <v>24</v>
      </c>
      <c r="E16" s="186" t="s">
        <v>25</v>
      </c>
      <c r="F16" s="42"/>
      <c r="G16" s="47">
        <v>0.4</v>
      </c>
      <c r="H16" s="240">
        <v>21.9</v>
      </c>
      <c r="I16" s="37">
        <f t="shared" ref="I16:I21" si="0">ROUND(G16*H16,2)</f>
        <v>8.76</v>
      </c>
      <c r="J16" s="161"/>
    </row>
    <row r="17" spans="1:10" s="34" customFormat="1" ht="25.5" hidden="1" customHeight="1">
      <c r="A17" s="44">
        <v>88243</v>
      </c>
      <c r="B17" s="71" t="s">
        <v>45</v>
      </c>
      <c r="C17" s="44" t="s">
        <v>14</v>
      </c>
      <c r="D17" s="45" t="s">
        <v>26</v>
      </c>
      <c r="E17" s="186" t="s">
        <v>25</v>
      </c>
      <c r="F17" s="42"/>
      <c r="G17" s="47">
        <v>0.2</v>
      </c>
      <c r="H17" s="240">
        <v>17.32</v>
      </c>
      <c r="I17" s="37">
        <f t="shared" si="0"/>
        <v>3.46</v>
      </c>
      <c r="J17" s="161"/>
    </row>
    <row r="18" spans="1:10" s="34" customFormat="1" ht="12.75" hidden="1" customHeight="1">
      <c r="A18" s="44">
        <v>3768</v>
      </c>
      <c r="B18" s="71" t="s">
        <v>45</v>
      </c>
      <c r="C18" s="44" t="s">
        <v>15</v>
      </c>
      <c r="D18" s="35" t="str">
        <f>IF(A18=0," ",VLOOKUP(A18,InsumosSINAPI!$A$6:$I$9354,2,0))</f>
        <v>LIXA EM FOLHA PARA FERRO, NUMERO 150</v>
      </c>
      <c r="E18" s="161" t="str">
        <f>IF(A18=0," ",VLOOKUP(A18,InsumosSINAPI!$A$6:$I$9354,3,0))</f>
        <v xml:space="preserve">UN    </v>
      </c>
      <c r="F18" s="42"/>
      <c r="G18" s="47">
        <v>0.25</v>
      </c>
      <c r="H18" s="177" t="str">
        <f>IF(A18=0," ",VLOOKUP(A18,InsumosSINAPI!$A$6:$I$9354,5,0))</f>
        <v>2,26</v>
      </c>
      <c r="I18" s="37">
        <f t="shared" si="0"/>
        <v>0.56999999999999995</v>
      </c>
      <c r="J18" s="161"/>
    </row>
    <row r="19" spans="1:10" s="34" customFormat="1" ht="12.75" hidden="1" customHeight="1">
      <c r="A19" s="44" t="s">
        <v>18</v>
      </c>
      <c r="B19" s="42" t="s">
        <v>9</v>
      </c>
      <c r="C19" s="44" t="s">
        <v>15</v>
      </c>
      <c r="D19" s="45" t="s">
        <v>40</v>
      </c>
      <c r="E19" s="187" t="s">
        <v>43</v>
      </c>
      <c r="F19" s="48"/>
      <c r="G19" s="47">
        <v>0.12</v>
      </c>
      <c r="H19" s="241">
        <v>3.82</v>
      </c>
      <c r="I19" s="37">
        <f>ROUND(G19*H19,2)</f>
        <v>0.46</v>
      </c>
      <c r="J19" s="161"/>
    </row>
    <row r="20" spans="1:10" s="34" customFormat="1" ht="12.75" hidden="1" customHeight="1">
      <c r="A20" s="44" t="s">
        <v>17</v>
      </c>
      <c r="B20" s="42" t="s">
        <v>9</v>
      </c>
      <c r="C20" s="44" t="s">
        <v>15</v>
      </c>
      <c r="D20" s="45" t="s">
        <v>41</v>
      </c>
      <c r="E20" s="187" t="s">
        <v>44</v>
      </c>
      <c r="F20" s="48"/>
      <c r="G20" s="47">
        <v>0.16</v>
      </c>
      <c r="H20" s="241">
        <v>49.8</v>
      </c>
      <c r="I20" s="37">
        <f>ROUND(G20*H20,2)</f>
        <v>7.97</v>
      </c>
      <c r="J20" s="161"/>
    </row>
    <row r="21" spans="1:10" s="34" customFormat="1" ht="12.75" hidden="1" customHeight="1">
      <c r="A21" s="44" t="s">
        <v>16</v>
      </c>
      <c r="B21" s="42" t="s">
        <v>9</v>
      </c>
      <c r="C21" s="44" t="s">
        <v>15</v>
      </c>
      <c r="D21" s="45" t="s">
        <v>42</v>
      </c>
      <c r="E21" s="187" t="s">
        <v>44</v>
      </c>
      <c r="F21" s="48"/>
      <c r="G21" s="47">
        <v>0.02</v>
      </c>
      <c r="H21" s="241">
        <v>39.909999999999997</v>
      </c>
      <c r="I21" s="37">
        <f t="shared" si="0"/>
        <v>0.8</v>
      </c>
      <c r="J21" s="161"/>
    </row>
    <row r="22" spans="1:10" s="34" customFormat="1" ht="12.75" hidden="1" customHeight="1">
      <c r="A22" s="27"/>
      <c r="C22" s="27"/>
      <c r="D22" s="35"/>
      <c r="E22" s="161"/>
      <c r="H22" s="38"/>
      <c r="I22" s="38"/>
      <c r="J22" s="161"/>
    </row>
    <row r="23" spans="1:10" s="34" customFormat="1" ht="25.5" hidden="1" customHeight="1">
      <c r="A23" s="25" t="s">
        <v>29</v>
      </c>
      <c r="B23" s="39" t="s">
        <v>36</v>
      </c>
      <c r="C23" s="40" t="s">
        <v>14</v>
      </c>
      <c r="D23" s="41" t="s">
        <v>30</v>
      </c>
      <c r="E23" s="185" t="s">
        <v>8</v>
      </c>
      <c r="F23" s="30">
        <v>1</v>
      </c>
      <c r="G23" s="31"/>
      <c r="H23" s="32">
        <f>SUM(I24:I26)</f>
        <v>2.4700000000000002</v>
      </c>
      <c r="I23" s="33">
        <f>H23*F23</f>
        <v>2.4700000000000002</v>
      </c>
      <c r="J23" s="161"/>
    </row>
    <row r="24" spans="1:10" s="34" customFormat="1" ht="12.75" hidden="1" customHeight="1">
      <c r="A24" s="27">
        <v>88316</v>
      </c>
      <c r="B24" s="71" t="s">
        <v>45</v>
      </c>
      <c r="C24" s="27" t="s">
        <v>14</v>
      </c>
      <c r="D24" s="35" t="s">
        <v>34</v>
      </c>
      <c r="E24" s="161" t="s">
        <v>25</v>
      </c>
      <c r="G24" s="34">
        <v>0.05</v>
      </c>
      <c r="H24" s="38">
        <f>+$I$524</f>
        <v>16.37</v>
      </c>
      <c r="I24" s="37">
        <f>ROUND(G24*H24,2)</f>
        <v>0.82</v>
      </c>
      <c r="J24" s="161"/>
    </row>
    <row r="25" spans="1:10" s="34" customFormat="1" ht="12.75" hidden="1" customHeight="1">
      <c r="A25" s="27">
        <v>88276</v>
      </c>
      <c r="B25" s="71" t="s">
        <v>45</v>
      </c>
      <c r="C25" s="27" t="s">
        <v>14</v>
      </c>
      <c r="D25" s="35" t="s">
        <v>35</v>
      </c>
      <c r="E25" s="161" t="s">
        <v>25</v>
      </c>
      <c r="G25" s="34">
        <v>0.05</v>
      </c>
      <c r="H25" s="37">
        <v>21.03</v>
      </c>
      <c r="I25" s="37">
        <f>ROUND(G25*H25,2)</f>
        <v>1.05</v>
      </c>
      <c r="J25" s="161"/>
    </row>
    <row r="26" spans="1:10" s="34" customFormat="1" ht="25.5" hidden="1" customHeight="1">
      <c r="A26" s="49" t="s">
        <v>31</v>
      </c>
      <c r="B26" s="71" t="s">
        <v>45</v>
      </c>
      <c r="C26" s="27" t="s">
        <v>15</v>
      </c>
      <c r="D26" s="35" t="s">
        <v>32</v>
      </c>
      <c r="E26" s="161" t="s">
        <v>33</v>
      </c>
      <c r="G26" s="34">
        <v>6</v>
      </c>
      <c r="H26" s="38">
        <v>0.1</v>
      </c>
      <c r="I26" s="37">
        <f>ROUND(G26*H26,2)</f>
        <v>0.6</v>
      </c>
      <c r="J26" s="161"/>
    </row>
    <row r="27" spans="1:10" s="34" customFormat="1" ht="12.75" hidden="1" customHeight="1">
      <c r="A27" s="27"/>
      <c r="C27" s="27"/>
      <c r="D27" s="35"/>
      <c r="E27" s="161"/>
      <c r="H27" s="38"/>
      <c r="I27" s="38"/>
      <c r="J27" s="161"/>
    </row>
    <row r="28" spans="1:10" s="34" customFormat="1" ht="25.5" hidden="1" customHeight="1">
      <c r="A28" s="25" t="s">
        <v>37</v>
      </c>
      <c r="B28" s="39" t="s">
        <v>36</v>
      </c>
      <c r="C28" s="40" t="s">
        <v>14</v>
      </c>
      <c r="D28" s="41" t="s">
        <v>38</v>
      </c>
      <c r="E28" s="185" t="s">
        <v>8</v>
      </c>
      <c r="F28" s="30">
        <v>1</v>
      </c>
      <c r="G28" s="31"/>
      <c r="H28" s="32">
        <f>SUM(I29:I30)</f>
        <v>2.08</v>
      </c>
      <c r="I28" s="33">
        <f>H28*F28</f>
        <v>2.08</v>
      </c>
      <c r="J28" s="161"/>
    </row>
    <row r="29" spans="1:10" s="34" customFormat="1" ht="12.75" hidden="1" customHeight="1">
      <c r="A29" s="27">
        <v>88276</v>
      </c>
      <c r="B29" s="71" t="s">
        <v>45</v>
      </c>
      <c r="C29" s="27" t="s">
        <v>14</v>
      </c>
      <c r="D29" s="35" t="s">
        <v>35</v>
      </c>
      <c r="E29" s="161" t="s">
        <v>25</v>
      </c>
      <c r="G29" s="34">
        <v>0.08</v>
      </c>
      <c r="H29" s="37">
        <v>21.03</v>
      </c>
      <c r="I29" s="37">
        <f>ROUND(G29*H29,2)</f>
        <v>1.68</v>
      </c>
      <c r="J29" s="161"/>
    </row>
    <row r="30" spans="1:10" s="34" customFormat="1" ht="25.5" hidden="1" customHeight="1">
      <c r="A30" s="49" t="s">
        <v>31</v>
      </c>
      <c r="B30" s="71" t="s">
        <v>45</v>
      </c>
      <c r="C30" s="27" t="s">
        <v>15</v>
      </c>
      <c r="D30" s="35" t="s">
        <v>32</v>
      </c>
      <c r="E30" s="161" t="s">
        <v>33</v>
      </c>
      <c r="G30" s="34">
        <v>4</v>
      </c>
      <c r="H30" s="38">
        <v>0.1</v>
      </c>
      <c r="I30" s="37">
        <f>ROUND(G30*H30,2)</f>
        <v>0.4</v>
      </c>
      <c r="J30" s="161"/>
    </row>
    <row r="31" spans="1:10" s="34" customFormat="1" ht="12.75" hidden="1" customHeight="1">
      <c r="A31" s="27"/>
      <c r="C31" s="27"/>
      <c r="D31" s="35"/>
      <c r="E31" s="161"/>
      <c r="H31" s="38"/>
      <c r="I31" s="38"/>
      <c r="J31" s="161"/>
    </row>
    <row r="32" spans="1:10" s="34" customFormat="1" ht="25.5" hidden="1" customHeight="1">
      <c r="A32" s="25" t="s">
        <v>46</v>
      </c>
      <c r="B32" s="39" t="s">
        <v>36</v>
      </c>
      <c r="C32" s="40" t="s">
        <v>14</v>
      </c>
      <c r="D32" s="41" t="s">
        <v>47</v>
      </c>
      <c r="E32" s="185" t="s">
        <v>8</v>
      </c>
      <c r="F32" s="30">
        <v>1</v>
      </c>
      <c r="G32" s="31"/>
      <c r="H32" s="32">
        <f>SUM(I33:I34)</f>
        <v>1.87</v>
      </c>
      <c r="I32" s="33">
        <f>H32*F32</f>
        <v>1.87</v>
      </c>
      <c r="J32" s="161"/>
    </row>
    <row r="33" spans="1:10" s="34" customFormat="1" ht="12.75" hidden="1" customHeight="1">
      <c r="A33" s="27">
        <v>88316</v>
      </c>
      <c r="B33" s="71" t="s">
        <v>45</v>
      </c>
      <c r="C33" s="27" t="s">
        <v>14</v>
      </c>
      <c r="D33" s="35" t="s">
        <v>34</v>
      </c>
      <c r="E33" s="161" t="s">
        <v>25</v>
      </c>
      <c r="G33" s="34">
        <v>0.05</v>
      </c>
      <c r="H33" s="38">
        <f>+$I$524</f>
        <v>16.37</v>
      </c>
      <c r="I33" s="37">
        <f>ROUND(G33*H33,2)</f>
        <v>0.82</v>
      </c>
      <c r="J33" s="161"/>
    </row>
    <row r="34" spans="1:10" s="34" customFormat="1" ht="12.75" hidden="1" customHeight="1">
      <c r="A34" s="27">
        <v>88276</v>
      </c>
      <c r="B34" s="71" t="s">
        <v>45</v>
      </c>
      <c r="C34" s="27" t="s">
        <v>14</v>
      </c>
      <c r="D34" s="35" t="s">
        <v>35</v>
      </c>
      <c r="E34" s="161" t="s">
        <v>25</v>
      </c>
      <c r="G34" s="34">
        <v>0.05</v>
      </c>
      <c r="H34" s="37">
        <v>21.03</v>
      </c>
      <c r="I34" s="37">
        <f>ROUND(G34*H34,2)</f>
        <v>1.05</v>
      </c>
      <c r="J34" s="161"/>
    </row>
    <row r="35" spans="1:10" s="34" customFormat="1" ht="12.75" hidden="1" customHeight="1">
      <c r="A35" s="27"/>
      <c r="C35" s="27"/>
      <c r="D35" s="35"/>
      <c r="E35" s="161"/>
      <c r="H35" s="38"/>
      <c r="I35" s="38"/>
      <c r="J35" s="161"/>
    </row>
    <row r="36" spans="1:10" s="34" customFormat="1" ht="25.5" hidden="1" customHeight="1">
      <c r="A36" s="25" t="s">
        <v>48</v>
      </c>
      <c r="B36" s="39" t="s">
        <v>9</v>
      </c>
      <c r="C36" s="40" t="s">
        <v>14</v>
      </c>
      <c r="D36" s="41" t="s">
        <v>49</v>
      </c>
      <c r="E36" s="185" t="s">
        <v>8</v>
      </c>
      <c r="F36" s="30">
        <v>1</v>
      </c>
      <c r="G36" s="31"/>
      <c r="H36" s="32">
        <f>SUM(I37:I40)</f>
        <v>81.05</v>
      </c>
      <c r="I36" s="33">
        <f>H36*F36</f>
        <v>81.05</v>
      </c>
      <c r="J36" s="161"/>
    </row>
    <row r="37" spans="1:10" s="34" customFormat="1" ht="12.75" hidden="1" customHeight="1">
      <c r="A37" s="27">
        <v>88316</v>
      </c>
      <c r="B37" s="71" t="s">
        <v>45</v>
      </c>
      <c r="C37" s="27" t="s">
        <v>14</v>
      </c>
      <c r="D37" s="35" t="s">
        <v>34</v>
      </c>
      <c r="E37" s="161" t="s">
        <v>25</v>
      </c>
      <c r="G37" s="36">
        <v>1.05</v>
      </c>
      <c r="H37" s="38">
        <f>+$I$524</f>
        <v>16.37</v>
      </c>
      <c r="I37" s="37">
        <f>ROUND(G37*H37,2)</f>
        <v>17.190000000000001</v>
      </c>
      <c r="J37" s="161"/>
    </row>
    <row r="38" spans="1:10" s="34" customFormat="1" ht="12.75" hidden="1" customHeight="1">
      <c r="A38" s="27">
        <v>88309</v>
      </c>
      <c r="B38" s="71" t="s">
        <v>45</v>
      </c>
      <c r="C38" s="27" t="s">
        <v>14</v>
      </c>
      <c r="D38" s="35" t="s">
        <v>53</v>
      </c>
      <c r="E38" s="161" t="s">
        <v>25</v>
      </c>
      <c r="G38" s="36">
        <v>1.88</v>
      </c>
      <c r="H38" s="38">
        <f>+$I$534</f>
        <v>21.76</v>
      </c>
      <c r="I38" s="37">
        <f>ROUND(G38*H38,2)</f>
        <v>40.909999999999997</v>
      </c>
      <c r="J38" s="161"/>
    </row>
    <row r="39" spans="1:10" s="34" customFormat="1" ht="12.75" hidden="1" customHeight="1">
      <c r="A39" s="27">
        <v>87299</v>
      </c>
      <c r="B39" s="71" t="s">
        <v>45</v>
      </c>
      <c r="C39" s="27" t="s">
        <v>14</v>
      </c>
      <c r="D39" s="35" t="s">
        <v>50</v>
      </c>
      <c r="E39" s="161" t="s">
        <v>10</v>
      </c>
      <c r="G39" s="34">
        <v>5.3E-3</v>
      </c>
      <c r="H39" s="38">
        <v>359.25</v>
      </c>
      <c r="I39" s="37">
        <f>ROUND(G39*H39,2)</f>
        <v>1.9</v>
      </c>
      <c r="J39" s="161"/>
    </row>
    <row r="40" spans="1:10" s="34" customFormat="1" ht="12.75" hidden="1" customHeight="1">
      <c r="A40" s="27" t="s">
        <v>51</v>
      </c>
      <c r="B40" s="42" t="s">
        <v>9</v>
      </c>
      <c r="C40" s="27" t="s">
        <v>14</v>
      </c>
      <c r="D40" s="35" t="s">
        <v>52</v>
      </c>
      <c r="E40" s="161" t="s">
        <v>33</v>
      </c>
      <c r="G40" s="36">
        <v>5</v>
      </c>
      <c r="H40" s="38">
        <v>4.21</v>
      </c>
      <c r="I40" s="37">
        <f>ROUND(G40*H40,2)</f>
        <v>21.05</v>
      </c>
      <c r="J40" s="161"/>
    </row>
    <row r="41" spans="1:10" s="34" customFormat="1" ht="12.75" hidden="1" customHeight="1">
      <c r="A41" s="27"/>
      <c r="C41" s="27"/>
      <c r="D41" s="35"/>
      <c r="E41" s="161"/>
      <c r="H41" s="38"/>
      <c r="I41" s="38"/>
      <c r="J41" s="161"/>
    </row>
    <row r="42" spans="1:10" s="34" customFormat="1" ht="31.5" hidden="1" customHeight="1">
      <c r="A42" s="25" t="s">
        <v>54</v>
      </c>
      <c r="B42" s="26" t="s">
        <v>55</v>
      </c>
      <c r="C42" s="27"/>
      <c r="D42" s="28" t="s">
        <v>56</v>
      </c>
      <c r="E42" s="188" t="s">
        <v>33</v>
      </c>
      <c r="F42" s="30">
        <v>1</v>
      </c>
      <c r="G42" s="31"/>
      <c r="H42" s="32">
        <f>SUM(I43)</f>
        <v>155.38</v>
      </c>
      <c r="I42" s="33">
        <f>H42*F42</f>
        <v>155.38</v>
      </c>
      <c r="J42" s="161"/>
    </row>
    <row r="43" spans="1:10" s="34" customFormat="1" ht="12.75" hidden="1" customHeight="1">
      <c r="A43" s="27"/>
      <c r="B43" s="34" t="s">
        <v>59</v>
      </c>
      <c r="C43" s="27"/>
      <c r="D43" s="35" t="s">
        <v>57</v>
      </c>
      <c r="E43" s="161" t="s">
        <v>25</v>
      </c>
      <c r="G43" s="36">
        <v>1</v>
      </c>
      <c r="H43" s="241">
        <v>155.38</v>
      </c>
      <c r="I43" s="37">
        <f>ROUND(G43*H43,2)</f>
        <v>155.38</v>
      </c>
      <c r="J43" s="161"/>
    </row>
    <row r="44" spans="1:10" s="34" customFormat="1" ht="12.75" hidden="1" customHeight="1">
      <c r="A44" s="27"/>
      <c r="B44" s="34" t="s">
        <v>58</v>
      </c>
      <c r="C44" s="27"/>
      <c r="D44" s="35"/>
      <c r="E44" s="161"/>
      <c r="H44" s="38"/>
      <c r="I44" s="38"/>
      <c r="J44" s="161"/>
    </row>
    <row r="45" spans="1:10" s="34" customFormat="1" ht="12.75" hidden="1" customHeight="1">
      <c r="A45" s="27"/>
      <c r="B45" s="34" t="s">
        <v>780</v>
      </c>
      <c r="C45" s="27"/>
      <c r="D45" s="35"/>
      <c r="E45" s="161"/>
      <c r="H45" s="38"/>
      <c r="I45" s="38"/>
      <c r="J45" s="161"/>
    </row>
    <row r="46" spans="1:10" s="34" customFormat="1" ht="12.75" hidden="1" customHeight="1">
      <c r="A46" s="27"/>
      <c r="C46" s="27"/>
      <c r="D46" s="35"/>
      <c r="E46" s="161"/>
      <c r="H46" s="38"/>
      <c r="I46" s="38"/>
      <c r="J46" s="161"/>
    </row>
    <row r="47" spans="1:10" s="34" customFormat="1" ht="25.5">
      <c r="A47" s="25" t="s">
        <v>60</v>
      </c>
      <c r="B47" s="26" t="s">
        <v>55</v>
      </c>
      <c r="C47" s="27"/>
      <c r="D47" s="28" t="s">
        <v>61</v>
      </c>
      <c r="E47" s="188" t="s">
        <v>33</v>
      </c>
      <c r="F47" s="30">
        <v>1</v>
      </c>
      <c r="G47" s="31"/>
      <c r="H47" s="32">
        <f>SUM(I48)</f>
        <v>233.94</v>
      </c>
      <c r="I47" s="33">
        <f>H47*F47</f>
        <v>233.94</v>
      </c>
      <c r="J47" s="161" t="s">
        <v>7383</v>
      </c>
    </row>
    <row r="48" spans="1:10" s="34" customFormat="1">
      <c r="A48" s="27"/>
      <c r="B48" s="34" t="s">
        <v>59</v>
      </c>
      <c r="C48" s="27"/>
      <c r="D48" s="35" t="s">
        <v>62</v>
      </c>
      <c r="E48" s="161" t="s">
        <v>25</v>
      </c>
      <c r="G48" s="36">
        <v>1</v>
      </c>
      <c r="H48" s="241">
        <v>233.94</v>
      </c>
      <c r="I48" s="37">
        <f>ROUND(G48*H48,2)</f>
        <v>233.94</v>
      </c>
      <c r="J48" s="161" t="s">
        <v>7383</v>
      </c>
    </row>
    <row r="49" spans="1:10" s="34" customFormat="1">
      <c r="A49" s="27"/>
      <c r="B49" s="34" t="s">
        <v>58</v>
      </c>
      <c r="C49" s="27"/>
      <c r="D49" s="35"/>
      <c r="E49" s="161"/>
      <c r="H49" s="38"/>
      <c r="I49" s="38"/>
      <c r="J49" s="161" t="s">
        <v>7383</v>
      </c>
    </row>
    <row r="50" spans="1:10" s="34" customFormat="1">
      <c r="A50" s="27"/>
      <c r="B50" s="34" t="s">
        <v>7384</v>
      </c>
      <c r="C50" s="27"/>
      <c r="D50" s="35"/>
      <c r="E50" s="161"/>
      <c r="H50" s="38"/>
      <c r="I50" s="38"/>
      <c r="J50" s="161" t="s">
        <v>7383</v>
      </c>
    </row>
    <row r="51" spans="1:10" s="34" customFormat="1">
      <c r="A51" s="27"/>
      <c r="C51" s="27"/>
      <c r="D51" s="35"/>
      <c r="E51" s="161"/>
      <c r="H51" s="38"/>
      <c r="I51" s="38"/>
      <c r="J51" s="161" t="s">
        <v>7383</v>
      </c>
    </row>
    <row r="52" spans="1:10" s="34" customFormat="1" ht="12.75" hidden="1" customHeight="1">
      <c r="A52" s="25" t="s">
        <v>63</v>
      </c>
      <c r="B52" s="39" t="s">
        <v>9</v>
      </c>
      <c r="C52" s="40" t="s">
        <v>14</v>
      </c>
      <c r="D52" s="41" t="s">
        <v>64</v>
      </c>
      <c r="E52" s="185" t="s">
        <v>33</v>
      </c>
      <c r="F52" s="30">
        <v>1</v>
      </c>
      <c r="G52" s="31"/>
      <c r="H52" s="32">
        <f>SUM(I53:I55)</f>
        <v>1481.95</v>
      </c>
      <c r="I52" s="33">
        <f>H52*F52</f>
        <v>1481.95</v>
      </c>
      <c r="J52" s="161"/>
    </row>
    <row r="53" spans="1:10" s="34" customFormat="1" ht="12.75" hidden="1" customHeight="1">
      <c r="A53" s="27">
        <v>88264</v>
      </c>
      <c r="B53" s="71" t="s">
        <v>45</v>
      </c>
      <c r="C53" s="27" t="s">
        <v>14</v>
      </c>
      <c r="D53" s="35" t="s">
        <v>65</v>
      </c>
      <c r="E53" s="161" t="s">
        <v>25</v>
      </c>
      <c r="G53" s="36">
        <v>0.8</v>
      </c>
      <c r="H53" s="37">
        <v>17.27</v>
      </c>
      <c r="I53" s="37">
        <f>ROUND(G53*H53,2)</f>
        <v>13.82</v>
      </c>
      <c r="J53" s="161"/>
    </row>
    <row r="54" spans="1:10" s="34" customFormat="1" ht="25.5" hidden="1" customHeight="1">
      <c r="A54" s="27">
        <v>88247</v>
      </c>
      <c r="B54" s="71" t="s">
        <v>45</v>
      </c>
      <c r="C54" s="27" t="s">
        <v>14</v>
      </c>
      <c r="D54" s="35" t="s">
        <v>66</v>
      </c>
      <c r="E54" s="161" t="s">
        <v>25</v>
      </c>
      <c r="G54" s="36">
        <v>0.8</v>
      </c>
      <c r="H54" s="37">
        <v>13.51</v>
      </c>
      <c r="I54" s="37">
        <f>ROUND(G54*H54,2)</f>
        <v>10.81</v>
      </c>
      <c r="J54" s="161"/>
    </row>
    <row r="55" spans="1:10" s="34" customFormat="1" ht="12.75" hidden="1" customHeight="1">
      <c r="A55" s="27" t="s">
        <v>67</v>
      </c>
      <c r="B55" s="42" t="s">
        <v>9</v>
      </c>
      <c r="C55" s="27" t="s">
        <v>15</v>
      </c>
      <c r="D55" s="35" t="s">
        <v>68</v>
      </c>
      <c r="E55" s="161" t="s">
        <v>33</v>
      </c>
      <c r="G55" s="36">
        <v>1</v>
      </c>
      <c r="H55" s="37">
        <v>1457.32</v>
      </c>
      <c r="I55" s="37">
        <f>ROUND(G55*H55,2)</f>
        <v>1457.32</v>
      </c>
      <c r="J55" s="161"/>
    </row>
    <row r="56" spans="1:10" s="34" customFormat="1" ht="12.75" hidden="1" customHeight="1">
      <c r="A56" s="27"/>
      <c r="C56" s="27"/>
      <c r="D56" s="35"/>
      <c r="E56" s="161"/>
      <c r="H56" s="38"/>
      <c r="I56" s="38"/>
      <c r="J56" s="161"/>
    </row>
    <row r="57" spans="1:10" s="34" customFormat="1" hidden="1">
      <c r="A57" s="25" t="s">
        <v>69</v>
      </c>
      <c r="B57" s="39" t="s">
        <v>9</v>
      </c>
      <c r="C57" s="40" t="s">
        <v>14</v>
      </c>
      <c r="D57" s="41" t="s">
        <v>70</v>
      </c>
      <c r="E57" s="185" t="s">
        <v>71</v>
      </c>
      <c r="F57" s="30">
        <v>1</v>
      </c>
      <c r="G57" s="31"/>
      <c r="H57" s="32">
        <f>SUM(I58:I70)</f>
        <v>212.44000000000003</v>
      </c>
      <c r="I57" s="33">
        <f>F57*H57</f>
        <v>212.44000000000003</v>
      </c>
      <c r="J57" s="161"/>
    </row>
    <row r="58" spans="1:10" s="34" customFormat="1" hidden="1">
      <c r="A58" s="27">
        <v>88264</v>
      </c>
      <c r="B58" s="71" t="s">
        <v>45</v>
      </c>
      <c r="C58" s="27" t="s">
        <v>14</v>
      </c>
      <c r="D58" s="35" t="s">
        <v>65</v>
      </c>
      <c r="E58" s="161" t="s">
        <v>25</v>
      </c>
      <c r="G58" s="36">
        <v>3</v>
      </c>
      <c r="H58" s="37">
        <v>17.36</v>
      </c>
      <c r="I58" s="37">
        <f t="shared" ref="I58:I70" si="1">ROUND(G58*H58,2)</f>
        <v>52.08</v>
      </c>
      <c r="J58" s="161"/>
    </row>
    <row r="59" spans="1:10" s="34" customFormat="1" hidden="1">
      <c r="A59" s="27">
        <v>88316</v>
      </c>
      <c r="B59" s="71" t="s">
        <v>45</v>
      </c>
      <c r="C59" s="27" t="s">
        <v>14</v>
      </c>
      <c r="D59" s="35" t="s">
        <v>34</v>
      </c>
      <c r="E59" s="161" t="s">
        <v>25</v>
      </c>
      <c r="F59" s="42"/>
      <c r="G59" s="36">
        <v>2.5</v>
      </c>
      <c r="H59" s="38">
        <v>12.94</v>
      </c>
      <c r="I59" s="37">
        <f t="shared" si="1"/>
        <v>32.35</v>
      </c>
      <c r="J59" s="161"/>
    </row>
    <row r="60" spans="1:10" s="34" customFormat="1" ht="25.5" hidden="1">
      <c r="A60" s="27">
        <v>88247</v>
      </c>
      <c r="B60" s="71" t="s">
        <v>45</v>
      </c>
      <c r="C60" s="27" t="s">
        <v>14</v>
      </c>
      <c r="D60" s="35" t="s">
        <v>66</v>
      </c>
      <c r="E60" s="161" t="s">
        <v>25</v>
      </c>
      <c r="F60" s="42"/>
      <c r="G60" s="36">
        <v>3</v>
      </c>
      <c r="H60" s="37">
        <v>13.6</v>
      </c>
      <c r="I60" s="37">
        <f t="shared" si="1"/>
        <v>40.799999999999997</v>
      </c>
      <c r="J60" s="161"/>
    </row>
    <row r="61" spans="1:10" s="34" customFormat="1" hidden="1">
      <c r="A61" s="27" t="s">
        <v>72</v>
      </c>
      <c r="B61" s="71" t="s">
        <v>9</v>
      </c>
      <c r="C61" s="27" t="s">
        <v>15</v>
      </c>
      <c r="D61" s="35" t="s">
        <v>77</v>
      </c>
      <c r="E61" s="161" t="s">
        <v>33</v>
      </c>
      <c r="F61" s="42"/>
      <c r="G61" s="36">
        <v>1</v>
      </c>
      <c r="H61" s="37">
        <v>22.286999999999999</v>
      </c>
      <c r="I61" s="37">
        <f t="shared" si="1"/>
        <v>22.29</v>
      </c>
      <c r="J61" s="161"/>
    </row>
    <row r="62" spans="1:10" s="34" customFormat="1" ht="38.25" hidden="1">
      <c r="A62" s="27">
        <v>1014</v>
      </c>
      <c r="B62" s="71" t="s">
        <v>45</v>
      </c>
      <c r="C62" s="27" t="s">
        <v>15</v>
      </c>
      <c r="D62" s="35" t="str">
        <f>IF(A62=0," ",VLOOKUP(A62,InsumosSINAPI!$A$6:$I$9354,2,0))</f>
        <v>CABO DE COBRE, FLEXIVEL, CLASSE 4 OU 5, ISOLACAO EM PVC/A, ANTICHAMA BWF-B, 1 CONDUTOR, 450/750 V, SECAO NOMINAL 2,5 MM2</v>
      </c>
      <c r="E62" s="161" t="str">
        <f>IF(A62=0," ",VLOOKUP(A62,InsumosSINAPI!$A$6:$I$9354,3,0))</f>
        <v xml:space="preserve">M     </v>
      </c>
      <c r="F62" s="42"/>
      <c r="G62" s="36">
        <v>12</v>
      </c>
      <c r="H62" s="170" t="str">
        <f>IF(A62=0," ",VLOOKUP(A62,InsumosSINAPI!$A$6:$I$9354,5,0))</f>
        <v>2,12</v>
      </c>
      <c r="I62" s="43">
        <f t="shared" si="1"/>
        <v>25.44</v>
      </c>
      <c r="J62" s="161"/>
    </row>
    <row r="63" spans="1:10" s="34" customFormat="1" ht="25.5" hidden="1">
      <c r="A63" s="27">
        <v>1891</v>
      </c>
      <c r="B63" s="71" t="s">
        <v>45</v>
      </c>
      <c r="C63" s="27" t="s">
        <v>15</v>
      </c>
      <c r="D63" s="35" t="str">
        <f>IF(A63=0," ",VLOOKUP(A63,InsumosSINAPI!$A$6:$I$9354,2,0))</f>
        <v>LUVA EM PVC RIGIDO ROSCAVEL, DE 3/4", PARA ELETRODUTO</v>
      </c>
      <c r="E63" s="161" t="str">
        <f>IF(A63=0," ",VLOOKUP(A63,InsumosSINAPI!$A$6:$I$9354,3,0))</f>
        <v xml:space="preserve">UN    </v>
      </c>
      <c r="F63" s="42"/>
      <c r="G63" s="36">
        <v>2</v>
      </c>
      <c r="H63" s="170" t="str">
        <f>IF(A63=0," ",VLOOKUP(A63,InsumosSINAPI!$A$6:$I$9354,5,0))</f>
        <v>1,07</v>
      </c>
      <c r="I63" s="43">
        <f t="shared" si="1"/>
        <v>2.14</v>
      </c>
      <c r="J63" s="161"/>
    </row>
    <row r="64" spans="1:10" s="34" customFormat="1" ht="25.5" hidden="1">
      <c r="A64" s="27">
        <v>2674</v>
      </c>
      <c r="B64" s="71" t="s">
        <v>45</v>
      </c>
      <c r="C64" s="44" t="s">
        <v>15</v>
      </c>
      <c r="D64" s="35" t="str">
        <f>IF(A64=0," ",VLOOKUP(A64,InsumosSINAPI!$A$6:$I$9354,2,0))</f>
        <v>ELETRODUTO DE PVC RIGIDO ROSCAVEL DE 3/4 ", SEM LUVA</v>
      </c>
      <c r="E64" s="161" t="str">
        <f>IF(A64=0," ",VLOOKUP(A64,InsumosSINAPI!$A$6:$I$9354,3,0))</f>
        <v xml:space="preserve">M     </v>
      </c>
      <c r="F64" s="42"/>
      <c r="G64" s="36">
        <v>3</v>
      </c>
      <c r="H64" s="170" t="str">
        <f>IF(A64=0," ",VLOOKUP(A64,InsumosSINAPI!$A$6:$I$9354,5,0))</f>
        <v>5,07</v>
      </c>
      <c r="I64" s="43">
        <f t="shared" si="1"/>
        <v>15.21</v>
      </c>
      <c r="J64" s="161"/>
    </row>
    <row r="65" spans="1:10" s="34" customFormat="1" hidden="1">
      <c r="A65" s="27" t="s">
        <v>75</v>
      </c>
      <c r="B65" s="42" t="s">
        <v>9</v>
      </c>
      <c r="C65" s="27" t="s">
        <v>15</v>
      </c>
      <c r="D65" s="35" t="s">
        <v>78</v>
      </c>
      <c r="E65" s="161" t="s">
        <v>43</v>
      </c>
      <c r="F65" s="42"/>
      <c r="G65" s="36">
        <v>1</v>
      </c>
      <c r="H65" s="37">
        <v>2.61</v>
      </c>
      <c r="I65" s="43">
        <f t="shared" si="1"/>
        <v>2.61</v>
      </c>
      <c r="J65" s="161"/>
    </row>
    <row r="66" spans="1:10" s="34" customFormat="1" hidden="1">
      <c r="A66" s="27" t="s">
        <v>76</v>
      </c>
      <c r="B66" s="42" t="s">
        <v>9</v>
      </c>
      <c r="C66" s="44" t="s">
        <v>15</v>
      </c>
      <c r="D66" s="45" t="s">
        <v>79</v>
      </c>
      <c r="E66" s="161" t="s">
        <v>43</v>
      </c>
      <c r="F66" s="42"/>
      <c r="G66" s="36">
        <v>1</v>
      </c>
      <c r="H66" s="37">
        <v>7.41</v>
      </c>
      <c r="I66" s="43">
        <f t="shared" si="1"/>
        <v>7.41</v>
      </c>
      <c r="J66" s="161"/>
    </row>
    <row r="67" spans="1:10" s="34" customFormat="1" hidden="1">
      <c r="A67" s="27" t="s">
        <v>74</v>
      </c>
      <c r="B67" s="42" t="s">
        <v>9</v>
      </c>
      <c r="C67" s="44" t="s">
        <v>15</v>
      </c>
      <c r="D67" s="45" t="s">
        <v>80</v>
      </c>
      <c r="E67" s="161" t="s">
        <v>12</v>
      </c>
      <c r="F67" s="42"/>
      <c r="G67" s="36">
        <v>3</v>
      </c>
      <c r="H67" s="38">
        <v>0.78</v>
      </c>
      <c r="I67" s="43">
        <f t="shared" si="1"/>
        <v>2.34</v>
      </c>
      <c r="J67" s="161"/>
    </row>
    <row r="68" spans="1:10" s="34" customFormat="1" hidden="1">
      <c r="A68" s="27" t="s">
        <v>417</v>
      </c>
      <c r="B68" s="42" t="s">
        <v>9</v>
      </c>
      <c r="C68" s="27" t="s">
        <v>15</v>
      </c>
      <c r="D68" s="35" t="s">
        <v>418</v>
      </c>
      <c r="E68" s="161" t="s">
        <v>33</v>
      </c>
      <c r="F68" s="42"/>
      <c r="G68" s="36">
        <v>0.1</v>
      </c>
      <c r="H68" s="37">
        <v>9.8699999999999992</v>
      </c>
      <c r="I68" s="43">
        <f t="shared" si="1"/>
        <v>0.99</v>
      </c>
      <c r="J68" s="161"/>
    </row>
    <row r="69" spans="1:10" s="34" customFormat="1" hidden="1">
      <c r="A69" s="27" t="s">
        <v>73</v>
      </c>
      <c r="B69" s="42" t="s">
        <v>9</v>
      </c>
      <c r="C69" s="44" t="s">
        <v>15</v>
      </c>
      <c r="D69" s="45" t="s">
        <v>81</v>
      </c>
      <c r="E69" s="161" t="s">
        <v>43</v>
      </c>
      <c r="F69" s="42"/>
      <c r="G69" s="36">
        <v>1</v>
      </c>
      <c r="H69" s="37">
        <v>1.37</v>
      </c>
      <c r="I69" s="43">
        <f t="shared" si="1"/>
        <v>1.37</v>
      </c>
      <c r="J69" s="161"/>
    </row>
    <row r="70" spans="1:10" s="34" customFormat="1" hidden="1">
      <c r="A70" s="27" t="s">
        <v>76</v>
      </c>
      <c r="B70" s="42" t="s">
        <v>9</v>
      </c>
      <c r="C70" s="44" t="s">
        <v>15</v>
      </c>
      <c r="D70" s="45" t="s">
        <v>79</v>
      </c>
      <c r="E70" s="161" t="s">
        <v>43</v>
      </c>
      <c r="F70" s="42"/>
      <c r="G70" s="36">
        <v>1</v>
      </c>
      <c r="H70" s="38">
        <v>7.41</v>
      </c>
      <c r="I70" s="43">
        <f t="shared" si="1"/>
        <v>7.41</v>
      </c>
      <c r="J70" s="161"/>
    </row>
    <row r="71" spans="1:10" s="34" customFormat="1" hidden="1">
      <c r="A71" s="27"/>
      <c r="B71" s="42"/>
      <c r="C71" s="27"/>
      <c r="D71" s="35"/>
      <c r="E71" s="161"/>
      <c r="F71" s="42"/>
      <c r="G71" s="36"/>
      <c r="H71" s="37"/>
      <c r="I71" s="43"/>
      <c r="J71" s="161"/>
    </row>
    <row r="72" spans="1:10" s="34" customFormat="1" ht="38.25" hidden="1" customHeight="1">
      <c r="A72" s="25" t="s">
        <v>99</v>
      </c>
      <c r="B72" s="39" t="s">
        <v>9</v>
      </c>
      <c r="C72" s="40" t="s">
        <v>14</v>
      </c>
      <c r="D72" s="28" t="s">
        <v>82</v>
      </c>
      <c r="E72" s="185" t="s">
        <v>33</v>
      </c>
      <c r="F72" s="30">
        <v>1</v>
      </c>
      <c r="G72" s="31"/>
      <c r="H72" s="32">
        <f>SUM(I73:I85)</f>
        <v>15.96</v>
      </c>
      <c r="I72" s="33">
        <f>F72*H72</f>
        <v>15.96</v>
      </c>
      <c r="J72" s="161"/>
    </row>
    <row r="73" spans="1:10" s="34" customFormat="1" ht="12.75" hidden="1" customHeight="1">
      <c r="A73" s="27"/>
      <c r="C73" s="27"/>
      <c r="D73" s="35"/>
      <c r="E73" s="161"/>
      <c r="H73" s="38"/>
      <c r="I73" s="38"/>
      <c r="J73" s="161"/>
    </row>
    <row r="74" spans="1:10" s="34" customFormat="1" ht="12.75" hidden="1" customHeight="1">
      <c r="A74" s="27">
        <v>88316</v>
      </c>
      <c r="B74" s="71" t="s">
        <v>45</v>
      </c>
      <c r="C74" s="44" t="s">
        <v>14</v>
      </c>
      <c r="D74" s="45" t="s">
        <v>34</v>
      </c>
      <c r="E74" s="187" t="s">
        <v>25</v>
      </c>
      <c r="G74" s="36">
        <v>0.15</v>
      </c>
      <c r="H74" s="43">
        <v>12.94</v>
      </c>
      <c r="I74" s="43">
        <f t="shared" ref="I74:I85" si="2">ROUND(G74*H74,2)</f>
        <v>1.94</v>
      </c>
      <c r="J74" s="161"/>
    </row>
    <row r="75" spans="1:10" s="34" customFormat="1" ht="25.5" hidden="1" customHeight="1">
      <c r="A75" s="27">
        <v>90776</v>
      </c>
      <c r="B75" s="71" t="s">
        <v>45</v>
      </c>
      <c r="C75" s="44" t="s">
        <v>14</v>
      </c>
      <c r="D75" s="45" t="s">
        <v>39</v>
      </c>
      <c r="E75" s="187" t="s">
        <v>25</v>
      </c>
      <c r="G75" s="36">
        <v>0.02</v>
      </c>
      <c r="H75" s="43">
        <v>23.6</v>
      </c>
      <c r="I75" s="43">
        <f t="shared" si="2"/>
        <v>0.47</v>
      </c>
      <c r="J75" s="161"/>
    </row>
    <row r="76" spans="1:10" s="34" customFormat="1" ht="12.75" hidden="1" customHeight="1">
      <c r="A76" s="27">
        <v>88310</v>
      </c>
      <c r="B76" s="71" t="s">
        <v>45</v>
      </c>
      <c r="C76" s="44" t="s">
        <v>14</v>
      </c>
      <c r="D76" s="45" t="s">
        <v>24</v>
      </c>
      <c r="E76" s="187" t="s">
        <v>25</v>
      </c>
      <c r="G76" s="36">
        <v>0.05</v>
      </c>
      <c r="H76" s="43">
        <v>17.14</v>
      </c>
      <c r="I76" s="43">
        <f t="shared" si="2"/>
        <v>0.86</v>
      </c>
      <c r="J76" s="161"/>
    </row>
    <row r="77" spans="1:10" s="34" customFormat="1" ht="12.75" hidden="1" customHeight="1">
      <c r="A77" s="27">
        <v>88278</v>
      </c>
      <c r="B77" s="71" t="s">
        <v>45</v>
      </c>
      <c r="C77" s="44" t="s">
        <v>14</v>
      </c>
      <c r="D77" s="45" t="s">
        <v>337</v>
      </c>
      <c r="E77" s="187" t="s">
        <v>25</v>
      </c>
      <c r="G77" s="36">
        <v>0.05</v>
      </c>
      <c r="H77" s="43">
        <v>15.8</v>
      </c>
      <c r="I77" s="43">
        <f t="shared" si="2"/>
        <v>0.79</v>
      </c>
      <c r="J77" s="161"/>
    </row>
    <row r="78" spans="1:10" s="34" customFormat="1" ht="12.75" hidden="1" customHeight="1">
      <c r="A78" s="27" t="s">
        <v>83</v>
      </c>
      <c r="B78" s="42" t="s">
        <v>9</v>
      </c>
      <c r="C78" s="44" t="s">
        <v>15</v>
      </c>
      <c r="D78" s="45" t="s">
        <v>84</v>
      </c>
      <c r="E78" s="187" t="s">
        <v>44</v>
      </c>
      <c r="G78" s="36">
        <v>5.0000000000000001E-3</v>
      </c>
      <c r="H78" s="43">
        <v>10.9</v>
      </c>
      <c r="I78" s="43">
        <f t="shared" si="2"/>
        <v>0.05</v>
      </c>
      <c r="J78" s="161"/>
    </row>
    <row r="79" spans="1:10" s="34" customFormat="1" ht="12.75" hidden="1" customHeight="1">
      <c r="A79" s="27" t="s">
        <v>85</v>
      </c>
      <c r="B79" s="42" t="s">
        <v>9</v>
      </c>
      <c r="C79" s="44" t="s">
        <v>15</v>
      </c>
      <c r="D79" s="45" t="s">
        <v>86</v>
      </c>
      <c r="E79" s="187" t="s">
        <v>25</v>
      </c>
      <c r="G79" s="36">
        <v>1.95E-2</v>
      </c>
      <c r="H79" s="43">
        <v>0.54</v>
      </c>
      <c r="I79" s="43">
        <f t="shared" si="2"/>
        <v>0.01</v>
      </c>
      <c r="J79" s="161"/>
    </row>
    <row r="80" spans="1:10" s="34" customFormat="1" ht="12.75" hidden="1" customHeight="1">
      <c r="A80" s="27" t="s">
        <v>87</v>
      </c>
      <c r="B80" s="42" t="s">
        <v>9</v>
      </c>
      <c r="C80" s="44" t="s">
        <v>15</v>
      </c>
      <c r="D80" s="45" t="s">
        <v>88</v>
      </c>
      <c r="E80" s="187" t="s">
        <v>12</v>
      </c>
      <c r="G80" s="36">
        <v>0.5</v>
      </c>
      <c r="H80" s="43">
        <v>1.65</v>
      </c>
      <c r="I80" s="43">
        <f t="shared" si="2"/>
        <v>0.83</v>
      </c>
      <c r="J80" s="161"/>
    </row>
    <row r="81" spans="1:10" s="34" customFormat="1" ht="12.75" hidden="1" customHeight="1">
      <c r="A81" s="27" t="s">
        <v>89</v>
      </c>
      <c r="B81" s="42" t="s">
        <v>9</v>
      </c>
      <c r="C81" s="44" t="s">
        <v>15</v>
      </c>
      <c r="D81" s="45" t="s">
        <v>90</v>
      </c>
      <c r="E81" s="187" t="s">
        <v>44</v>
      </c>
      <c r="G81" s="36">
        <v>1.4999999999999999E-2</v>
      </c>
      <c r="H81" s="43">
        <v>21.46</v>
      </c>
      <c r="I81" s="43">
        <f t="shared" si="2"/>
        <v>0.32</v>
      </c>
      <c r="J81" s="161"/>
    </row>
    <row r="82" spans="1:10" s="34" customFormat="1" ht="12.75" hidden="1" customHeight="1">
      <c r="A82" s="27" t="s">
        <v>91</v>
      </c>
      <c r="B82" s="42" t="s">
        <v>9</v>
      </c>
      <c r="C82" s="44" t="s">
        <v>15</v>
      </c>
      <c r="D82" s="45" t="s">
        <v>92</v>
      </c>
      <c r="E82" s="187" t="s">
        <v>8</v>
      </c>
      <c r="G82" s="36">
        <v>1.4999999999999999E-2</v>
      </c>
      <c r="H82" s="43">
        <v>44.4</v>
      </c>
      <c r="I82" s="43">
        <f t="shared" si="2"/>
        <v>0.67</v>
      </c>
      <c r="J82" s="161"/>
    </row>
    <row r="83" spans="1:10" s="34" customFormat="1" ht="25.5" hidden="1" customHeight="1">
      <c r="A83" s="27" t="s">
        <v>93</v>
      </c>
      <c r="B83" s="42" t="s">
        <v>9</v>
      </c>
      <c r="C83" s="44" t="s">
        <v>15</v>
      </c>
      <c r="D83" s="45" t="s">
        <v>94</v>
      </c>
      <c r="E83" s="187" t="s">
        <v>8</v>
      </c>
      <c r="G83" s="36">
        <v>5.2499999999999998E-2</v>
      </c>
      <c r="H83" s="43">
        <v>99.55</v>
      </c>
      <c r="I83" s="43">
        <f t="shared" si="2"/>
        <v>5.23</v>
      </c>
      <c r="J83" s="161"/>
    </row>
    <row r="84" spans="1:10" s="34" customFormat="1" ht="12.75" hidden="1" customHeight="1">
      <c r="A84" s="27" t="s">
        <v>95</v>
      </c>
      <c r="B84" s="42" t="s">
        <v>9</v>
      </c>
      <c r="C84" s="44" t="s">
        <v>15</v>
      </c>
      <c r="D84" s="45" t="s">
        <v>96</v>
      </c>
      <c r="E84" s="187" t="s">
        <v>43</v>
      </c>
      <c r="G84" s="36">
        <v>2.5000000000000001E-2</v>
      </c>
      <c r="H84" s="43">
        <v>1.08</v>
      </c>
      <c r="I84" s="43">
        <f t="shared" si="2"/>
        <v>0.03</v>
      </c>
      <c r="J84" s="161"/>
    </row>
    <row r="85" spans="1:10" s="34" customFormat="1" ht="12.75" hidden="1" customHeight="1">
      <c r="A85" s="27" t="s">
        <v>97</v>
      </c>
      <c r="B85" s="42" t="s">
        <v>9</v>
      </c>
      <c r="C85" s="44" t="s">
        <v>15</v>
      </c>
      <c r="D85" s="45" t="s">
        <v>98</v>
      </c>
      <c r="E85" s="187" t="s">
        <v>8</v>
      </c>
      <c r="G85" s="36">
        <v>5.2499999999999998E-2</v>
      </c>
      <c r="H85" s="43">
        <v>90.69</v>
      </c>
      <c r="I85" s="43">
        <f t="shared" si="2"/>
        <v>4.76</v>
      </c>
      <c r="J85" s="161"/>
    </row>
    <row r="86" spans="1:10" s="34" customFormat="1" ht="12.75" hidden="1" customHeight="1">
      <c r="A86" s="27"/>
      <c r="B86" s="42"/>
      <c r="C86" s="42"/>
      <c r="D86" s="45"/>
      <c r="E86" s="187"/>
      <c r="F86" s="42"/>
      <c r="G86" s="42"/>
      <c r="H86" s="43"/>
      <c r="I86" s="43"/>
      <c r="J86" s="161"/>
    </row>
    <row r="87" spans="1:10" s="34" customFormat="1" ht="12.75" hidden="1" customHeight="1">
      <c r="A87" s="25" t="s">
        <v>102</v>
      </c>
      <c r="B87" s="39" t="s">
        <v>9</v>
      </c>
      <c r="C87" s="40" t="s">
        <v>14</v>
      </c>
      <c r="D87" s="28" t="s">
        <v>103</v>
      </c>
      <c r="E87" s="185" t="s">
        <v>8</v>
      </c>
      <c r="F87" s="30">
        <v>1</v>
      </c>
      <c r="G87" s="31"/>
      <c r="H87" s="32">
        <f>SUM(I88:I93)</f>
        <v>404.40999999999997</v>
      </c>
      <c r="I87" s="33">
        <f>F87*H87</f>
        <v>404.40999999999997</v>
      </c>
      <c r="J87" s="161"/>
    </row>
    <row r="88" spans="1:10" s="34" customFormat="1" ht="12.75" hidden="1" customHeight="1">
      <c r="A88" s="27"/>
      <c r="C88" s="27"/>
      <c r="D88" s="35"/>
      <c r="E88" s="161"/>
      <c r="H88" s="38"/>
      <c r="I88" s="38"/>
      <c r="J88" s="161"/>
    </row>
    <row r="89" spans="1:10" s="34" customFormat="1" ht="12.75" hidden="1" customHeight="1">
      <c r="A89" s="27">
        <v>88316</v>
      </c>
      <c r="B89" s="71" t="s">
        <v>45</v>
      </c>
      <c r="C89" s="44" t="s">
        <v>14</v>
      </c>
      <c r="D89" s="45" t="s">
        <v>34</v>
      </c>
      <c r="E89" s="187" t="s">
        <v>25</v>
      </c>
      <c r="G89" s="36">
        <v>2.5</v>
      </c>
      <c r="H89" s="38">
        <f>+$I$524</f>
        <v>16.37</v>
      </c>
      <c r="I89" s="43">
        <f>ROUND(G89*H89,2)</f>
        <v>40.93</v>
      </c>
      <c r="J89" s="161"/>
    </row>
    <row r="90" spans="1:10" s="34" customFormat="1" ht="12.75" hidden="1" customHeight="1">
      <c r="A90" s="27">
        <v>88309</v>
      </c>
      <c r="B90" s="71" t="s">
        <v>45</v>
      </c>
      <c r="C90" s="27" t="s">
        <v>14</v>
      </c>
      <c r="D90" s="35" t="s">
        <v>53</v>
      </c>
      <c r="E90" s="161" t="s">
        <v>25</v>
      </c>
      <c r="G90" s="36">
        <v>1.5</v>
      </c>
      <c r="H90" s="38">
        <f>+$I$534</f>
        <v>21.76</v>
      </c>
      <c r="I90" s="37">
        <f>ROUND(G90*H90,2)</f>
        <v>32.64</v>
      </c>
      <c r="J90" s="161"/>
    </row>
    <row r="91" spans="1:10" s="34" customFormat="1" ht="12.75" hidden="1" customHeight="1">
      <c r="A91" s="27">
        <v>1379</v>
      </c>
      <c r="B91" s="71" t="s">
        <v>45</v>
      </c>
      <c r="C91" s="44" t="s">
        <v>15</v>
      </c>
      <c r="D91" s="45" t="s">
        <v>104</v>
      </c>
      <c r="E91" s="187" t="s">
        <v>11</v>
      </c>
      <c r="G91" s="36">
        <v>1.17</v>
      </c>
      <c r="H91" s="43">
        <v>0.44</v>
      </c>
      <c r="I91" s="43">
        <f>ROUND(G91*H91,2)</f>
        <v>0.51</v>
      </c>
      <c r="J91" s="161"/>
    </row>
    <row r="92" spans="1:10" s="34" customFormat="1" ht="12.75" hidden="1" customHeight="1">
      <c r="A92" s="27" t="s">
        <v>105</v>
      </c>
      <c r="B92" s="42" t="s">
        <v>9</v>
      </c>
      <c r="C92" s="44" t="s">
        <v>15</v>
      </c>
      <c r="D92" s="45" t="s">
        <v>106</v>
      </c>
      <c r="E92" s="187" t="s">
        <v>8</v>
      </c>
      <c r="G92" s="36">
        <v>1</v>
      </c>
      <c r="H92" s="43">
        <v>330.2</v>
      </c>
      <c r="I92" s="43">
        <f>ROUND(G92*H92,2)</f>
        <v>330.2</v>
      </c>
      <c r="J92" s="161"/>
    </row>
    <row r="93" spans="1:10" s="34" customFormat="1" ht="12.75" hidden="1" customHeight="1">
      <c r="A93" s="27" t="s">
        <v>107</v>
      </c>
      <c r="B93" s="42" t="s">
        <v>9</v>
      </c>
      <c r="C93" s="44" t="s">
        <v>15</v>
      </c>
      <c r="D93" s="45" t="s">
        <v>108</v>
      </c>
      <c r="E93" s="187" t="s">
        <v>10</v>
      </c>
      <c r="G93" s="36">
        <v>2.8999999999999998E-3</v>
      </c>
      <c r="H93" s="43">
        <v>46</v>
      </c>
      <c r="I93" s="43">
        <f>ROUND(G93*H93,2)</f>
        <v>0.13</v>
      </c>
      <c r="J93" s="161"/>
    </row>
    <row r="94" spans="1:10" s="34" customFormat="1" ht="12.75" hidden="1" customHeight="1">
      <c r="A94" s="27"/>
      <c r="C94" s="27"/>
      <c r="D94" s="35"/>
      <c r="E94" s="161"/>
      <c r="H94" s="38"/>
      <c r="I94" s="38"/>
      <c r="J94" s="161"/>
    </row>
    <row r="95" spans="1:10" s="34" customFormat="1" ht="25.5" hidden="1" customHeight="1">
      <c r="A95" s="25" t="s">
        <v>109</v>
      </c>
      <c r="B95" s="39" t="s">
        <v>110</v>
      </c>
      <c r="C95" s="40" t="s">
        <v>14</v>
      </c>
      <c r="D95" s="28" t="s">
        <v>112</v>
      </c>
      <c r="E95" s="185" t="s">
        <v>111</v>
      </c>
      <c r="F95" s="30">
        <v>1</v>
      </c>
      <c r="G95" s="31"/>
      <c r="H95" s="32">
        <f>SUM(I96:I98)</f>
        <v>8.27</v>
      </c>
      <c r="I95" s="33">
        <f>F95*H95</f>
        <v>8.27</v>
      </c>
      <c r="J95" s="161"/>
    </row>
    <row r="96" spans="1:10" s="34" customFormat="1" ht="25.5" hidden="1" customHeight="1">
      <c r="A96" s="27">
        <v>20193</v>
      </c>
      <c r="B96" s="71" t="s">
        <v>45</v>
      </c>
      <c r="C96" s="27" t="s">
        <v>15</v>
      </c>
      <c r="D96" s="35" t="str">
        <f>IF(A96=0," ",VLOOKUP(A96,InsumosSINAPI!$A$6:$I$9354,2,0))</f>
        <v>LOCACAO DE ANDAIME METALICO TIPO FACHADEIRO, LARGURA DE 1,20 M, ALTURA POR PECA DE 2,0 M, INCLUINDO SAPATAS E ITENS NECESSARIOS A INSTALACAO</v>
      </c>
      <c r="E96" s="161" t="str">
        <f>IF(A96=0," ",VLOOKUP(A96,InsumosSINAPI!$A$6:$I$9354,3,0))</f>
        <v>M2XMES</v>
      </c>
      <c r="G96" s="34">
        <v>1.31</v>
      </c>
      <c r="H96" s="170" t="str">
        <f>IF(A96=0," ",VLOOKUP(A96,InsumosSINAPI!$A$6:$I$9354,5,0))</f>
        <v>3,31</v>
      </c>
      <c r="I96" s="43">
        <f>ROUND(G96*H96,2)</f>
        <v>4.34</v>
      </c>
      <c r="J96" s="161"/>
    </row>
    <row r="97" spans="1:10" s="34" customFormat="1" ht="12.75" hidden="1" customHeight="1">
      <c r="A97" s="27">
        <v>88316</v>
      </c>
      <c r="B97" s="71" t="s">
        <v>45</v>
      </c>
      <c r="C97" s="44" t="s">
        <v>14</v>
      </c>
      <c r="D97" s="45" t="s">
        <v>34</v>
      </c>
      <c r="E97" s="187" t="s">
        <v>25</v>
      </c>
      <c r="G97" s="36">
        <v>0.16</v>
      </c>
      <c r="H97" s="38">
        <v>15.79</v>
      </c>
      <c r="I97" s="43">
        <f>ROUND(G97*H97,2)</f>
        <v>2.5299999999999998</v>
      </c>
      <c r="J97" s="161"/>
    </row>
    <row r="98" spans="1:10" s="34" customFormat="1" ht="25.5" hidden="1" customHeight="1">
      <c r="A98" s="27">
        <v>88277</v>
      </c>
      <c r="B98" s="71" t="s">
        <v>45</v>
      </c>
      <c r="C98" s="27" t="s">
        <v>14</v>
      </c>
      <c r="D98" s="35" t="s">
        <v>329</v>
      </c>
      <c r="E98" s="161" t="s">
        <v>25</v>
      </c>
      <c r="G98" s="34">
        <v>0.08</v>
      </c>
      <c r="H98" s="37">
        <v>17.559999999999999</v>
      </c>
      <c r="I98" s="37">
        <f>ROUND(G98*H98,2)</f>
        <v>1.4</v>
      </c>
      <c r="J98" s="161"/>
    </row>
    <row r="99" spans="1:10" s="34" customFormat="1" ht="12.75" hidden="1" customHeight="1">
      <c r="A99" s="27"/>
      <c r="C99" s="27"/>
      <c r="D99" s="35"/>
      <c r="E99" s="161"/>
      <c r="H99" s="38"/>
      <c r="I99" s="38"/>
      <c r="J99" s="161"/>
    </row>
    <row r="100" spans="1:10" s="34" customFormat="1" ht="25.5" hidden="1" customHeight="1">
      <c r="A100" s="25" t="s">
        <v>139</v>
      </c>
      <c r="B100" s="39" t="s">
        <v>9</v>
      </c>
      <c r="C100" s="40" t="s">
        <v>14</v>
      </c>
      <c r="D100" s="28" t="s">
        <v>113</v>
      </c>
      <c r="E100" s="185" t="s">
        <v>8</v>
      </c>
      <c r="F100" s="30">
        <v>1</v>
      </c>
      <c r="G100" s="31"/>
      <c r="H100" s="32">
        <f>SUM(I102:I108)</f>
        <v>127.32000000000001</v>
      </c>
      <c r="I100" s="33">
        <f>F100*H100</f>
        <v>127.32000000000001</v>
      </c>
      <c r="J100" s="161"/>
    </row>
    <row r="101" spans="1:10" s="34" customFormat="1" ht="12.75" hidden="1" customHeight="1">
      <c r="A101" s="25"/>
      <c r="B101" s="39"/>
      <c r="C101" s="40"/>
      <c r="D101" s="28"/>
      <c r="E101" s="185"/>
      <c r="F101" s="30"/>
      <c r="G101" s="31"/>
      <c r="H101" s="32"/>
      <c r="I101" s="33"/>
      <c r="J101" s="161"/>
    </row>
    <row r="102" spans="1:10" s="34" customFormat="1" ht="25.5" hidden="1" customHeight="1">
      <c r="A102" s="27">
        <v>88239</v>
      </c>
      <c r="B102" s="71" t="s">
        <v>45</v>
      </c>
      <c r="C102" s="27" t="s">
        <v>14</v>
      </c>
      <c r="D102" s="35" t="s">
        <v>114</v>
      </c>
      <c r="E102" s="161" t="s">
        <v>25</v>
      </c>
      <c r="G102" s="36">
        <v>1.2</v>
      </c>
      <c r="H102" s="38">
        <v>13.42</v>
      </c>
      <c r="I102" s="43">
        <f t="shared" ref="I102:I108" si="3">ROUND(G102*H102,2)</f>
        <v>16.100000000000001</v>
      </c>
      <c r="J102" s="161"/>
    </row>
    <row r="103" spans="1:10" s="34" customFormat="1" ht="25.5" hidden="1" customHeight="1">
      <c r="A103" s="27">
        <v>88261</v>
      </c>
      <c r="B103" s="71" t="s">
        <v>45</v>
      </c>
      <c r="C103" s="27" t="s">
        <v>14</v>
      </c>
      <c r="D103" s="35" t="s">
        <v>115</v>
      </c>
      <c r="E103" s="161" t="s">
        <v>25</v>
      </c>
      <c r="G103" s="36">
        <v>1.2</v>
      </c>
      <c r="H103" s="38">
        <v>16.32</v>
      </c>
      <c r="I103" s="43">
        <f t="shared" si="3"/>
        <v>19.579999999999998</v>
      </c>
      <c r="J103" s="161"/>
    </row>
    <row r="104" spans="1:10" s="34" customFormat="1" ht="12.75" hidden="1" customHeight="1">
      <c r="A104" s="27">
        <v>88316</v>
      </c>
      <c r="B104" s="71" t="s">
        <v>45</v>
      </c>
      <c r="C104" s="44" t="s">
        <v>14</v>
      </c>
      <c r="D104" s="45" t="s">
        <v>34</v>
      </c>
      <c r="E104" s="187" t="s">
        <v>25</v>
      </c>
      <c r="G104" s="36">
        <v>0.7</v>
      </c>
      <c r="H104" s="38">
        <f>+$I$524</f>
        <v>16.37</v>
      </c>
      <c r="I104" s="43">
        <f t="shared" si="3"/>
        <v>11.46</v>
      </c>
      <c r="J104" s="161"/>
    </row>
    <row r="105" spans="1:10" s="34" customFormat="1" ht="12.75" hidden="1" customHeight="1">
      <c r="A105" s="27">
        <v>88309</v>
      </c>
      <c r="B105" s="71" t="s">
        <v>45</v>
      </c>
      <c r="C105" s="27" t="s">
        <v>14</v>
      </c>
      <c r="D105" s="35" t="s">
        <v>53</v>
      </c>
      <c r="E105" s="161" t="s">
        <v>25</v>
      </c>
      <c r="G105" s="36">
        <v>0.7</v>
      </c>
      <c r="H105" s="38">
        <f>+$I$534</f>
        <v>21.76</v>
      </c>
      <c r="I105" s="37">
        <f t="shared" si="3"/>
        <v>15.23</v>
      </c>
      <c r="J105" s="161"/>
    </row>
    <row r="106" spans="1:10" s="34" customFormat="1" ht="12.75" hidden="1" customHeight="1">
      <c r="A106" s="27" t="s">
        <v>116</v>
      </c>
      <c r="B106" s="42" t="s">
        <v>9</v>
      </c>
      <c r="C106" s="27" t="s">
        <v>15</v>
      </c>
      <c r="D106" s="35" t="s">
        <v>117</v>
      </c>
      <c r="E106" s="161" t="s">
        <v>8</v>
      </c>
      <c r="G106" s="36">
        <v>1</v>
      </c>
      <c r="H106" s="38">
        <v>36</v>
      </c>
      <c r="I106" s="37">
        <f t="shared" si="3"/>
        <v>36</v>
      </c>
      <c r="J106" s="161"/>
    </row>
    <row r="107" spans="1:10" s="34" customFormat="1" ht="12.75" hidden="1" customHeight="1">
      <c r="A107" s="27" t="s">
        <v>118</v>
      </c>
      <c r="B107" s="42" t="s">
        <v>9</v>
      </c>
      <c r="C107" s="27" t="s">
        <v>15</v>
      </c>
      <c r="D107" s="35" t="s">
        <v>119</v>
      </c>
      <c r="E107" s="161" t="s">
        <v>33</v>
      </c>
      <c r="G107" s="36">
        <v>1</v>
      </c>
      <c r="H107" s="38">
        <v>1.23</v>
      </c>
      <c r="I107" s="38">
        <f t="shared" si="3"/>
        <v>1.23</v>
      </c>
      <c r="J107" s="161"/>
    </row>
    <row r="108" spans="1:10" s="34" customFormat="1" ht="12.75" hidden="1" customHeight="1">
      <c r="A108" s="27" t="s">
        <v>120</v>
      </c>
      <c r="B108" s="42" t="s">
        <v>9</v>
      </c>
      <c r="C108" s="27" t="s">
        <v>15</v>
      </c>
      <c r="D108" s="35" t="s">
        <v>121</v>
      </c>
      <c r="E108" s="161" t="s">
        <v>33</v>
      </c>
      <c r="G108" s="36">
        <v>3</v>
      </c>
      <c r="H108" s="38">
        <v>9.24</v>
      </c>
      <c r="I108" s="38">
        <f t="shared" si="3"/>
        <v>27.72</v>
      </c>
      <c r="J108" s="161"/>
    </row>
    <row r="109" spans="1:10" s="34" customFormat="1" ht="69" hidden="1" customHeight="1">
      <c r="A109" s="25" t="s">
        <v>122</v>
      </c>
      <c r="B109" s="39" t="s">
        <v>36</v>
      </c>
      <c r="C109" s="40" t="s">
        <v>14</v>
      </c>
      <c r="D109" s="41" t="s">
        <v>133</v>
      </c>
      <c r="E109" s="185" t="s">
        <v>33</v>
      </c>
      <c r="F109" s="30">
        <v>1</v>
      </c>
      <c r="G109" s="31"/>
      <c r="H109" s="32">
        <f>SUM(I110:I117)</f>
        <v>114.56000000000002</v>
      </c>
      <c r="I109" s="33">
        <f>H109*F109</f>
        <v>114.56000000000002</v>
      </c>
      <c r="J109" s="161"/>
    </row>
    <row r="110" spans="1:10" s="34" customFormat="1" ht="27.75" hidden="1" customHeight="1">
      <c r="A110" s="27">
        <v>6045</v>
      </c>
      <c r="B110" s="71" t="s">
        <v>45</v>
      </c>
      <c r="C110" s="27" t="s">
        <v>14</v>
      </c>
      <c r="D110" s="35" t="s">
        <v>128</v>
      </c>
      <c r="E110" s="161" t="s">
        <v>10</v>
      </c>
      <c r="G110" s="36">
        <v>1.7999999999999999E-2</v>
      </c>
      <c r="H110" s="38">
        <v>296.51</v>
      </c>
      <c r="I110" s="38">
        <f t="shared" ref="I110:I117" si="4">ROUND(G110*H110,2)</f>
        <v>5.34</v>
      </c>
      <c r="J110" s="161"/>
    </row>
    <row r="111" spans="1:10" s="34" customFormat="1" ht="49.5" hidden="1" customHeight="1">
      <c r="A111" s="27" t="s">
        <v>195</v>
      </c>
      <c r="B111" s="71" t="s">
        <v>45</v>
      </c>
      <c r="C111" s="27" t="s">
        <v>14</v>
      </c>
      <c r="D111" s="35" t="s">
        <v>129</v>
      </c>
      <c r="E111" s="161" t="s">
        <v>10</v>
      </c>
      <c r="G111" s="36">
        <v>0.216</v>
      </c>
      <c r="H111" s="38">
        <v>44.95</v>
      </c>
      <c r="I111" s="38">
        <f t="shared" si="4"/>
        <v>9.7100000000000009</v>
      </c>
      <c r="J111" s="161"/>
    </row>
    <row r="112" spans="1:10" s="34" customFormat="1" ht="61.5" hidden="1" customHeight="1">
      <c r="A112" s="27" t="s">
        <v>123</v>
      </c>
      <c r="B112" s="71" t="s">
        <v>45</v>
      </c>
      <c r="C112" s="27" t="s">
        <v>14</v>
      </c>
      <c r="D112" s="35" t="s">
        <v>130</v>
      </c>
      <c r="E112" s="161" t="s">
        <v>10</v>
      </c>
      <c r="G112" s="36">
        <v>2.2800000000000001E-2</v>
      </c>
      <c r="H112" s="38">
        <v>337.4</v>
      </c>
      <c r="I112" s="38">
        <f t="shared" si="4"/>
        <v>7.69</v>
      </c>
      <c r="J112" s="161"/>
    </row>
    <row r="113" spans="1:10" s="34" customFormat="1" ht="12.75" hidden="1" customHeight="1">
      <c r="A113" s="27" t="s">
        <v>124</v>
      </c>
      <c r="B113" s="71" t="s">
        <v>45</v>
      </c>
      <c r="C113" s="27" t="s">
        <v>14</v>
      </c>
      <c r="D113" s="35" t="s">
        <v>53</v>
      </c>
      <c r="E113" s="161" t="s">
        <v>25</v>
      </c>
      <c r="G113" s="36">
        <v>1.9</v>
      </c>
      <c r="H113" s="38">
        <f>+$I$534</f>
        <v>21.76</v>
      </c>
      <c r="I113" s="38">
        <f t="shared" si="4"/>
        <v>41.34</v>
      </c>
      <c r="J113" s="161"/>
    </row>
    <row r="114" spans="1:10" s="34" customFormat="1" ht="12.75" hidden="1" customHeight="1">
      <c r="A114" s="27" t="s">
        <v>125</v>
      </c>
      <c r="B114" s="71" t="s">
        <v>45</v>
      </c>
      <c r="C114" s="27" t="s">
        <v>14</v>
      </c>
      <c r="D114" s="35" t="s">
        <v>34</v>
      </c>
      <c r="E114" s="161" t="s">
        <v>25</v>
      </c>
      <c r="G114" s="36">
        <v>1.65</v>
      </c>
      <c r="H114" s="38">
        <f>+$I$524</f>
        <v>16.37</v>
      </c>
      <c r="I114" s="38">
        <f t="shared" si="4"/>
        <v>27.01</v>
      </c>
      <c r="J114" s="161"/>
    </row>
    <row r="115" spans="1:10" s="34" customFormat="1" ht="27.75" hidden="1" customHeight="1">
      <c r="A115" s="27" t="s">
        <v>126</v>
      </c>
      <c r="B115" s="71" t="s">
        <v>45</v>
      </c>
      <c r="C115" s="27" t="s">
        <v>14</v>
      </c>
      <c r="D115" s="35" t="s">
        <v>131</v>
      </c>
      <c r="E115" s="161" t="s">
        <v>10</v>
      </c>
      <c r="G115" s="36">
        <v>1.6500000000000001E-2</v>
      </c>
      <c r="H115" s="38">
        <v>251.32</v>
      </c>
      <c r="I115" s="38">
        <f t="shared" si="4"/>
        <v>4.1500000000000004</v>
      </c>
      <c r="J115" s="161"/>
    </row>
    <row r="116" spans="1:10" s="34" customFormat="1" ht="12.75" hidden="1" customHeight="1">
      <c r="A116" s="27" t="s">
        <v>127</v>
      </c>
      <c r="B116" s="71" t="s">
        <v>45</v>
      </c>
      <c r="C116" s="27" t="s">
        <v>15</v>
      </c>
      <c r="D116" s="35" t="s">
        <v>104</v>
      </c>
      <c r="E116" s="161" t="s">
        <v>11</v>
      </c>
      <c r="G116" s="36">
        <v>0.8</v>
      </c>
      <c r="H116" s="38">
        <v>0.44</v>
      </c>
      <c r="I116" s="38">
        <f t="shared" si="4"/>
        <v>0.35</v>
      </c>
      <c r="J116" s="161"/>
    </row>
    <row r="117" spans="1:10" s="34" customFormat="1" ht="12.75" hidden="1" customHeight="1">
      <c r="A117" s="27">
        <v>7258</v>
      </c>
      <c r="B117" s="71" t="s">
        <v>45</v>
      </c>
      <c r="C117" s="27" t="s">
        <v>15</v>
      </c>
      <c r="D117" s="35" t="s">
        <v>132</v>
      </c>
      <c r="E117" s="161" t="s">
        <v>43</v>
      </c>
      <c r="G117" s="36">
        <v>75.885999999999996</v>
      </c>
      <c r="H117" s="38">
        <v>0.25</v>
      </c>
      <c r="I117" s="38">
        <f t="shared" si="4"/>
        <v>18.97</v>
      </c>
      <c r="J117" s="161"/>
    </row>
    <row r="118" spans="1:10" s="34" customFormat="1" ht="12.75" hidden="1" customHeight="1">
      <c r="A118" s="27"/>
      <c r="B118" s="42"/>
      <c r="C118" s="27"/>
      <c r="D118" s="35"/>
      <c r="E118" s="161"/>
      <c r="G118" s="36"/>
      <c r="H118" s="38"/>
      <c r="I118" s="43"/>
      <c r="J118" s="161"/>
    </row>
    <row r="119" spans="1:10" s="34" customFormat="1" ht="25.5" hidden="1" customHeight="1">
      <c r="A119" s="25" t="s">
        <v>138</v>
      </c>
      <c r="B119" s="39" t="s">
        <v>36</v>
      </c>
      <c r="C119" s="40" t="s">
        <v>14</v>
      </c>
      <c r="D119" s="41" t="s">
        <v>137</v>
      </c>
      <c r="E119" s="185" t="s">
        <v>33</v>
      </c>
      <c r="F119" s="30">
        <v>1</v>
      </c>
      <c r="G119" s="31"/>
      <c r="H119" s="32">
        <f>SUM(I120:I123)</f>
        <v>57.870000000000005</v>
      </c>
      <c r="I119" s="33">
        <f>H119*F119</f>
        <v>57.870000000000005</v>
      </c>
      <c r="J119" s="161"/>
    </row>
    <row r="120" spans="1:10" s="34" customFormat="1" ht="25.5" hidden="1" customHeight="1">
      <c r="A120" s="27">
        <v>5970</v>
      </c>
      <c r="B120" s="71" t="s">
        <v>45</v>
      </c>
      <c r="C120" s="27" t="s">
        <v>14</v>
      </c>
      <c r="D120" s="35" t="s">
        <v>134</v>
      </c>
      <c r="E120" s="161" t="s">
        <v>8</v>
      </c>
      <c r="G120" s="36">
        <f>0.7*0.1*4</f>
        <v>0.27999999999999997</v>
      </c>
      <c r="H120" s="38">
        <v>47.62</v>
      </c>
      <c r="I120" s="38">
        <f>ROUND(G120*H120,2)</f>
        <v>13.33</v>
      </c>
      <c r="J120" s="161"/>
    </row>
    <row r="121" spans="1:10" s="34" customFormat="1" ht="32.25" hidden="1" customHeight="1">
      <c r="A121" s="27" t="s">
        <v>135</v>
      </c>
      <c r="B121" s="71" t="s">
        <v>45</v>
      </c>
      <c r="C121" s="27" t="s">
        <v>14</v>
      </c>
      <c r="D121" s="35" t="s">
        <v>154</v>
      </c>
      <c r="E121" s="161" t="s">
        <v>10</v>
      </c>
      <c r="G121" s="36">
        <f>+(0.7*0.7*0.1)</f>
        <v>4.8999999999999995E-2</v>
      </c>
      <c r="H121" s="38">
        <v>85.84</v>
      </c>
      <c r="I121" s="38">
        <f>ROUND(G121*H121,2)</f>
        <v>4.21</v>
      </c>
      <c r="J121" s="161"/>
    </row>
    <row r="122" spans="1:10" s="34" customFormat="1" ht="25.5" hidden="1" customHeight="1">
      <c r="A122" s="27">
        <v>90000</v>
      </c>
      <c r="B122" s="71" t="s">
        <v>45</v>
      </c>
      <c r="C122" s="27" t="s">
        <v>14</v>
      </c>
      <c r="D122" s="35" t="s">
        <v>136</v>
      </c>
      <c r="E122" s="161" t="s">
        <v>11</v>
      </c>
      <c r="G122" s="36">
        <v>4</v>
      </c>
      <c r="H122" s="38">
        <v>6.45</v>
      </c>
      <c r="I122" s="38">
        <f>ROUND(G122*H122,2)</f>
        <v>25.8</v>
      </c>
      <c r="J122" s="161"/>
    </row>
    <row r="123" spans="1:10" s="34" customFormat="1" ht="25.5" hidden="1" customHeight="1">
      <c r="A123" s="27">
        <v>6045</v>
      </c>
      <c r="B123" s="71" t="s">
        <v>45</v>
      </c>
      <c r="C123" s="27" t="s">
        <v>14</v>
      </c>
      <c r="D123" s="35" t="s">
        <v>128</v>
      </c>
      <c r="E123" s="161" t="s">
        <v>10</v>
      </c>
      <c r="G123" s="36">
        <f>+(0.7*0.7*0.1)</f>
        <v>4.8999999999999995E-2</v>
      </c>
      <c r="H123" s="38">
        <v>296.51</v>
      </c>
      <c r="I123" s="38">
        <f>ROUND(G123*H123,2)</f>
        <v>14.53</v>
      </c>
      <c r="J123" s="161"/>
    </row>
    <row r="124" spans="1:10" s="34" customFormat="1" ht="12.75" hidden="1" customHeight="1">
      <c r="A124" s="27"/>
      <c r="C124" s="27"/>
      <c r="D124" s="35"/>
      <c r="E124" s="161"/>
      <c r="G124" s="36"/>
      <c r="H124" s="38"/>
      <c r="I124" s="38"/>
      <c r="J124" s="161"/>
    </row>
    <row r="125" spans="1:10" s="34" customFormat="1" ht="12.75" hidden="1" customHeight="1">
      <c r="A125" s="25" t="s">
        <v>140</v>
      </c>
      <c r="B125" s="39" t="s">
        <v>9</v>
      </c>
      <c r="C125" s="40" t="s">
        <v>14</v>
      </c>
      <c r="D125" s="41" t="s">
        <v>143</v>
      </c>
      <c r="E125" s="185" t="s">
        <v>8</v>
      </c>
      <c r="F125" s="30">
        <v>1</v>
      </c>
      <c r="G125" s="31"/>
      <c r="H125" s="32">
        <f>SUM(I126)</f>
        <v>33.14</v>
      </c>
      <c r="I125" s="33">
        <f>H125*F125</f>
        <v>33.14</v>
      </c>
      <c r="J125" s="161"/>
    </row>
    <row r="126" spans="1:10" s="34" customFormat="1" ht="12.75" hidden="1" customHeight="1">
      <c r="A126" s="27">
        <v>88316</v>
      </c>
      <c r="B126" s="71" t="s">
        <v>45</v>
      </c>
      <c r="C126" s="27" t="s">
        <v>14</v>
      </c>
      <c r="D126" s="35" t="s">
        <v>34</v>
      </c>
      <c r="E126" s="161" t="s">
        <v>25</v>
      </c>
      <c r="G126" s="36">
        <v>2</v>
      </c>
      <c r="H126" s="38">
        <v>16.57</v>
      </c>
      <c r="I126" s="38">
        <f>ROUND(G126*H126,2)</f>
        <v>33.14</v>
      </c>
      <c r="J126" s="161"/>
    </row>
    <row r="127" spans="1:10" s="34" customFormat="1" ht="12.75" hidden="1" customHeight="1">
      <c r="A127" s="27"/>
      <c r="B127" s="42"/>
      <c r="C127" s="27"/>
      <c r="D127" s="35"/>
      <c r="E127" s="161"/>
      <c r="G127" s="36"/>
      <c r="H127" s="38"/>
      <c r="I127" s="38"/>
      <c r="J127" s="161"/>
    </row>
    <row r="128" spans="1:10" s="34" customFormat="1" hidden="1">
      <c r="A128" s="25" t="s">
        <v>141</v>
      </c>
      <c r="B128" s="39" t="s">
        <v>9</v>
      </c>
      <c r="C128" s="40" t="s">
        <v>14</v>
      </c>
      <c r="D128" s="41" t="s">
        <v>144</v>
      </c>
      <c r="E128" s="185" t="s">
        <v>8</v>
      </c>
      <c r="F128" s="30">
        <v>1</v>
      </c>
      <c r="G128" s="31"/>
      <c r="H128" s="32">
        <f>SUM(I129)</f>
        <v>6.63</v>
      </c>
      <c r="I128" s="33">
        <f>H128*F128</f>
        <v>6.63</v>
      </c>
      <c r="J128" s="161"/>
    </row>
    <row r="129" spans="1:10" s="34" customFormat="1" hidden="1">
      <c r="A129" s="27">
        <v>88316</v>
      </c>
      <c r="B129" s="71" t="s">
        <v>45</v>
      </c>
      <c r="C129" s="27" t="s">
        <v>14</v>
      </c>
      <c r="D129" s="35" t="s">
        <v>34</v>
      </c>
      <c r="E129" s="161" t="s">
        <v>25</v>
      </c>
      <c r="G129" s="36">
        <v>0.4</v>
      </c>
      <c r="H129" s="38">
        <v>16.57</v>
      </c>
      <c r="I129" s="38">
        <f>ROUND(G129*H129,2)</f>
        <v>6.63</v>
      </c>
      <c r="J129" s="161"/>
    </row>
    <row r="130" spans="1:10" s="34" customFormat="1" hidden="1">
      <c r="A130" s="27"/>
      <c r="B130" s="42"/>
      <c r="C130" s="27"/>
      <c r="D130" s="35"/>
      <c r="E130" s="161"/>
      <c r="G130" s="36"/>
      <c r="H130" s="38"/>
      <c r="I130" s="38"/>
      <c r="J130" s="161"/>
    </row>
    <row r="131" spans="1:10" s="34" customFormat="1" ht="25.5" hidden="1" customHeight="1">
      <c r="A131" s="25" t="s">
        <v>142</v>
      </c>
      <c r="B131" s="39" t="s">
        <v>9</v>
      </c>
      <c r="C131" s="40" t="s">
        <v>14</v>
      </c>
      <c r="D131" s="41" t="s">
        <v>145</v>
      </c>
      <c r="E131" s="185" t="s">
        <v>8</v>
      </c>
      <c r="F131" s="30">
        <v>1</v>
      </c>
      <c r="G131" s="31"/>
      <c r="H131" s="32">
        <f>SUM(I132:I134)</f>
        <v>18.87</v>
      </c>
      <c r="I131" s="33">
        <f>H131*F131</f>
        <v>18.87</v>
      </c>
      <c r="J131" s="161"/>
    </row>
    <row r="132" spans="1:10" s="34" customFormat="1" ht="12.75" hidden="1" customHeight="1">
      <c r="A132" s="27">
        <v>88309</v>
      </c>
      <c r="B132" s="71" t="s">
        <v>45</v>
      </c>
      <c r="C132" s="27" t="s">
        <v>14</v>
      </c>
      <c r="D132" s="35" t="s">
        <v>53</v>
      </c>
      <c r="E132" s="161" t="s">
        <v>25</v>
      </c>
      <c r="G132" s="36">
        <v>0.4</v>
      </c>
      <c r="H132" s="38">
        <v>20.82</v>
      </c>
      <c r="I132" s="38">
        <f>ROUND(G132*H132,2)</f>
        <v>8.33</v>
      </c>
      <c r="J132" s="161"/>
    </row>
    <row r="133" spans="1:10" s="34" customFormat="1" ht="12.75" hidden="1" customHeight="1">
      <c r="A133" s="27">
        <v>88316</v>
      </c>
      <c r="B133" s="71" t="s">
        <v>45</v>
      </c>
      <c r="C133" s="27" t="s">
        <v>14</v>
      </c>
      <c r="D133" s="35" t="s">
        <v>34</v>
      </c>
      <c r="E133" s="161" t="s">
        <v>25</v>
      </c>
      <c r="G133" s="36">
        <v>0.2</v>
      </c>
      <c r="H133" s="38">
        <v>16.57</v>
      </c>
      <c r="I133" s="38">
        <f>ROUND(G133*H133,2)</f>
        <v>3.31</v>
      </c>
      <c r="J133" s="161"/>
    </row>
    <row r="134" spans="1:10" s="34" customFormat="1" ht="12.75" hidden="1" customHeight="1">
      <c r="A134" s="27" t="s">
        <v>146</v>
      </c>
      <c r="B134" s="42" t="s">
        <v>9</v>
      </c>
      <c r="C134" s="27" t="s">
        <v>15</v>
      </c>
      <c r="D134" s="35" t="s">
        <v>147</v>
      </c>
      <c r="E134" s="161" t="s">
        <v>44</v>
      </c>
      <c r="G134" s="36">
        <v>0.3</v>
      </c>
      <c r="H134" s="38">
        <v>24.11</v>
      </c>
      <c r="I134" s="38">
        <f>ROUND(G134*H134,2)</f>
        <v>7.23</v>
      </c>
      <c r="J134" s="161"/>
    </row>
    <row r="135" spans="1:10" s="34" customFormat="1" ht="12.75" hidden="1" customHeight="1">
      <c r="A135" s="27"/>
      <c r="C135" s="27"/>
      <c r="D135" s="35"/>
      <c r="E135" s="161"/>
      <c r="H135" s="38"/>
      <c r="I135" s="38"/>
      <c r="J135" s="161"/>
    </row>
    <row r="136" spans="1:10" s="34" customFormat="1" ht="12.75" hidden="1" customHeight="1">
      <c r="A136" s="25" t="s">
        <v>148</v>
      </c>
      <c r="B136" s="39" t="s">
        <v>55</v>
      </c>
      <c r="C136" s="40" t="s">
        <v>14</v>
      </c>
      <c r="D136" s="41" t="s">
        <v>153</v>
      </c>
      <c r="E136" s="185" t="s">
        <v>8</v>
      </c>
      <c r="F136" s="30">
        <v>1</v>
      </c>
      <c r="G136" s="31"/>
      <c r="H136" s="32">
        <f>SUM(I137:I140)</f>
        <v>183.07</v>
      </c>
      <c r="I136" s="33">
        <f>ROUND(H136*F136,2)</f>
        <v>183.07</v>
      </c>
      <c r="J136" s="161"/>
    </row>
    <row r="137" spans="1:10" s="34" customFormat="1" ht="12.75" hidden="1" customHeight="1">
      <c r="A137" s="27" t="s">
        <v>151</v>
      </c>
      <c r="B137" s="42" t="s">
        <v>9</v>
      </c>
      <c r="C137" s="27" t="s">
        <v>15</v>
      </c>
      <c r="D137" s="35" t="s">
        <v>152</v>
      </c>
      <c r="E137" s="161" t="s">
        <v>8</v>
      </c>
      <c r="G137" s="36">
        <v>1</v>
      </c>
      <c r="H137" s="38">
        <v>144.78</v>
      </c>
      <c r="I137" s="38">
        <f>ROUND(G137*H137,2)</f>
        <v>144.78</v>
      </c>
      <c r="J137" s="161"/>
    </row>
    <row r="138" spans="1:10" s="34" customFormat="1" ht="25.5" hidden="1" customHeight="1">
      <c r="A138" s="27" t="s">
        <v>622</v>
      </c>
      <c r="B138" s="71" t="s">
        <v>45</v>
      </c>
      <c r="C138" s="27" t="s">
        <v>14</v>
      </c>
      <c r="D138" s="35" t="s">
        <v>27</v>
      </c>
      <c r="E138" s="161" t="s">
        <v>12</v>
      </c>
      <c r="G138" s="36">
        <v>0.15</v>
      </c>
      <c r="H138" s="38">
        <v>124.02</v>
      </c>
      <c r="I138" s="38">
        <f>ROUND(G138*H138,2)</f>
        <v>18.600000000000001</v>
      </c>
      <c r="J138" s="161"/>
    </row>
    <row r="139" spans="1:10" s="34" customFormat="1" ht="12.75" hidden="1" customHeight="1">
      <c r="A139" s="27">
        <v>88317</v>
      </c>
      <c r="B139" s="71" t="s">
        <v>45</v>
      </c>
      <c r="C139" s="27" t="s">
        <v>14</v>
      </c>
      <c r="D139" s="35" t="s">
        <v>149</v>
      </c>
      <c r="E139" s="161" t="s">
        <v>25</v>
      </c>
      <c r="G139" s="36">
        <v>0.8</v>
      </c>
      <c r="H139" s="38">
        <v>18.8</v>
      </c>
      <c r="I139" s="38">
        <f>ROUND(G139*H139,2)</f>
        <v>15.04</v>
      </c>
      <c r="J139" s="161"/>
    </row>
    <row r="140" spans="1:10" s="34" customFormat="1" ht="29.25" hidden="1" customHeight="1">
      <c r="A140" s="27">
        <v>88240</v>
      </c>
      <c r="B140" s="71" t="s">
        <v>45</v>
      </c>
      <c r="C140" s="27" t="s">
        <v>14</v>
      </c>
      <c r="D140" s="35" t="s">
        <v>150</v>
      </c>
      <c r="E140" s="161" t="s">
        <v>25</v>
      </c>
      <c r="G140" s="36">
        <v>0.4</v>
      </c>
      <c r="H140" s="38">
        <v>11.63</v>
      </c>
      <c r="I140" s="38">
        <f>ROUND(G140*H140,2)</f>
        <v>4.6500000000000004</v>
      </c>
      <c r="J140" s="161"/>
    </row>
    <row r="141" spans="1:10" s="34" customFormat="1" ht="12.75" hidden="1" customHeight="1">
      <c r="A141" s="27"/>
      <c r="B141" s="42"/>
      <c r="C141" s="27"/>
      <c r="D141" s="35"/>
      <c r="E141" s="161"/>
      <c r="G141" s="36"/>
      <c r="H141" s="38"/>
      <c r="I141" s="38"/>
      <c r="J141" s="161"/>
    </row>
    <row r="142" spans="1:10" s="34" customFormat="1" ht="12.75" hidden="1" customHeight="1">
      <c r="A142" s="25" t="s">
        <v>155</v>
      </c>
      <c r="B142" s="39" t="s">
        <v>9</v>
      </c>
      <c r="C142" s="40" t="s">
        <v>14</v>
      </c>
      <c r="D142" s="41" t="s">
        <v>156</v>
      </c>
      <c r="E142" s="185" t="s">
        <v>71</v>
      </c>
      <c r="F142" s="30">
        <v>1</v>
      </c>
      <c r="G142" s="31"/>
      <c r="H142" s="32">
        <f>SUM(I143:I156)</f>
        <v>222.88946000000001</v>
      </c>
      <c r="I142" s="33">
        <f>ROUND(H142*F142,2)</f>
        <v>222.89</v>
      </c>
      <c r="J142" s="161"/>
    </row>
    <row r="143" spans="1:10" s="34" customFormat="1" ht="25.5" hidden="1" customHeight="1">
      <c r="A143" s="27">
        <v>88316</v>
      </c>
      <c r="B143" s="71" t="s">
        <v>45</v>
      </c>
      <c r="C143" s="27" t="s">
        <v>14</v>
      </c>
      <c r="D143" s="35" t="s">
        <v>34</v>
      </c>
      <c r="E143" s="161" t="s">
        <v>25</v>
      </c>
      <c r="G143" s="36">
        <v>2.5</v>
      </c>
      <c r="H143" s="38">
        <v>12.94</v>
      </c>
      <c r="I143" s="37">
        <f>ROUND(G143*H143,2)</f>
        <v>32.35</v>
      </c>
      <c r="J143" s="161"/>
    </row>
    <row r="144" spans="1:10" s="34" customFormat="1" ht="25.5" hidden="1" customHeight="1">
      <c r="A144" s="27">
        <v>88267</v>
      </c>
      <c r="B144" s="71" t="s">
        <v>45</v>
      </c>
      <c r="C144" s="27" t="s">
        <v>14</v>
      </c>
      <c r="D144" s="35" t="s">
        <v>157</v>
      </c>
      <c r="E144" s="161" t="s">
        <v>25</v>
      </c>
      <c r="G144" s="36">
        <v>3</v>
      </c>
      <c r="H144" s="38">
        <v>17.170000000000002</v>
      </c>
      <c r="I144" s="38">
        <f>ROUND(G144*H144,2)</f>
        <v>51.51</v>
      </c>
      <c r="J144" s="161"/>
    </row>
    <row r="145" spans="1:10" s="34" customFormat="1" ht="25.5" hidden="1" customHeight="1">
      <c r="A145" s="27">
        <v>88248</v>
      </c>
      <c r="B145" s="71" t="s">
        <v>45</v>
      </c>
      <c r="C145" s="27" t="s">
        <v>14</v>
      </c>
      <c r="D145" s="35" t="s">
        <v>158</v>
      </c>
      <c r="E145" s="161" t="s">
        <v>25</v>
      </c>
      <c r="G145" s="36">
        <v>3</v>
      </c>
      <c r="H145" s="38">
        <v>13.54</v>
      </c>
      <c r="I145" s="38">
        <f>ROUND(G145*H145,2)</f>
        <v>40.619999999999997</v>
      </c>
      <c r="J145" s="161"/>
    </row>
    <row r="146" spans="1:10" s="34" customFormat="1" ht="29.25" hidden="1" customHeight="1">
      <c r="A146" s="27">
        <v>1379</v>
      </c>
      <c r="B146" s="71" t="s">
        <v>45</v>
      </c>
      <c r="C146" s="27" t="s">
        <v>15</v>
      </c>
      <c r="D146" s="35" t="str">
        <f>IF(A146=0," ",VLOOKUP(A146,InsumosSINAPI!$A$6:$I$9354,2,0))</f>
        <v>CIMENTO PORTLAND COMPOSTO CP II-32</v>
      </c>
      <c r="E146" s="161" t="str">
        <f>IF(A146=0," ",VLOOKUP(A146,InsumosSINAPI!$A$6:$I$9354,3,0))</f>
        <v xml:space="preserve">KG    </v>
      </c>
      <c r="G146" s="36">
        <v>2.5</v>
      </c>
      <c r="H146" s="72" t="str">
        <f>IF(A146=0," ",VLOOKUP(A146,InsumosSINAPI!$A$6:$I$9354,5,0))</f>
        <v>0,60</v>
      </c>
      <c r="I146" s="38">
        <f t="shared" ref="I146:I156" si="5">G146*H146</f>
        <v>1.5</v>
      </c>
      <c r="J146" s="161"/>
    </row>
    <row r="147" spans="1:10" s="34" customFormat="1" ht="29.25" hidden="1" customHeight="1">
      <c r="A147" s="27">
        <v>3869</v>
      </c>
      <c r="B147" s="71" t="s">
        <v>45</v>
      </c>
      <c r="C147" s="27" t="s">
        <v>15</v>
      </c>
      <c r="D147" s="35" t="str">
        <f>IF(A147=0," ",VLOOKUP(A147,InsumosSINAPI!$A$6:$I$9354,2,0))</f>
        <v>LUVA DE REDUCAO SOLDAVEL, PVC, 32 MM X 25 MM, PARA AGUA FRIA PREDIAL</v>
      </c>
      <c r="E147" s="161" t="str">
        <f>IF(A147=0," ",VLOOKUP(A147,InsumosSINAPI!$A$6:$I$9354,3,0))</f>
        <v xml:space="preserve">UN    </v>
      </c>
      <c r="G147" s="36">
        <v>1</v>
      </c>
      <c r="H147" s="72" t="str">
        <f>IF(A147=0," ",VLOOKUP(A147,InsumosSINAPI!$A$6:$I$9354,5,0))</f>
        <v>4,68</v>
      </c>
      <c r="I147" s="38">
        <f t="shared" si="5"/>
        <v>4.68</v>
      </c>
      <c r="J147" s="161"/>
    </row>
    <row r="148" spans="1:10" s="34" customFormat="1" ht="12.75" hidden="1" customHeight="1">
      <c r="A148" s="27">
        <v>7140</v>
      </c>
      <c r="B148" s="71" t="s">
        <v>45</v>
      </c>
      <c r="C148" s="27" t="s">
        <v>15</v>
      </c>
      <c r="D148" s="35" t="str">
        <f>IF(A148=0," ",VLOOKUP(A148,InsumosSINAPI!$A$6:$I$9354,2,0))</f>
        <v>TE SOLDAVEL, PVC, 90 GRAUS, 32 MM, PARA AGUA FRIA PREDIAL (NBR 5648)</v>
      </c>
      <c r="E148" s="161" t="str">
        <f>IF(A148=0," ",VLOOKUP(A148,InsumosSINAPI!$A$6:$I$9354,3,0))</f>
        <v xml:space="preserve">UN    </v>
      </c>
      <c r="G148" s="36">
        <v>1</v>
      </c>
      <c r="H148" s="72" t="str">
        <f>IF(A148=0," ",VLOOKUP(A148,InsumosSINAPI!$A$6:$I$9354,5,0))</f>
        <v>5,25</v>
      </c>
      <c r="I148" s="38">
        <f t="shared" si="5"/>
        <v>5.25</v>
      </c>
      <c r="J148" s="161"/>
    </row>
    <row r="149" spans="1:10" s="34" customFormat="1" ht="12.75" hidden="1" customHeight="1">
      <c r="A149" s="27">
        <v>3536</v>
      </c>
      <c r="B149" s="71" t="s">
        <v>45</v>
      </c>
      <c r="C149" s="27" t="s">
        <v>15</v>
      </c>
      <c r="D149" s="35" t="str">
        <f>IF(A149=0," ",VLOOKUP(A149,InsumosSINAPI!$A$6:$I$9354,2,0))</f>
        <v>JOELHO PVC, SOLDAVEL, 90 GRAUS, 32 MM, PARA AGUA FRIA PREDIAL</v>
      </c>
      <c r="E149" s="161" t="str">
        <f>IF(A149=0," ",VLOOKUP(A149,InsumosSINAPI!$A$6:$I$9354,3,0))</f>
        <v xml:space="preserve">UN    </v>
      </c>
      <c r="G149" s="36">
        <v>4</v>
      </c>
      <c r="H149" s="72" t="str">
        <f>IF(A149=0," ",VLOOKUP(A149,InsumosSINAPI!$A$6:$I$9354,5,0))</f>
        <v>2,78</v>
      </c>
      <c r="I149" s="38">
        <f t="shared" si="5"/>
        <v>11.12</v>
      </c>
      <c r="J149" s="161"/>
    </row>
    <row r="150" spans="1:10" s="34" customFormat="1" ht="12.75" hidden="1" customHeight="1">
      <c r="A150" s="27">
        <v>3529</v>
      </c>
      <c r="B150" s="71" t="s">
        <v>45</v>
      </c>
      <c r="C150" s="27" t="s">
        <v>15</v>
      </c>
      <c r="D150" s="35" t="str">
        <f>IF(A150=0," ",VLOOKUP(A150,InsumosSINAPI!$A$6:$I$9354,2,0))</f>
        <v>JOELHO PVC, SOLDAVEL, 90 GRAUS, 25 MM, PARA AGUA FRIA PREDIAL</v>
      </c>
      <c r="E150" s="161" t="str">
        <f>IF(A150=0," ",VLOOKUP(A150,InsumosSINAPI!$A$6:$I$9354,3,0))</f>
        <v xml:space="preserve">UN    </v>
      </c>
      <c r="G150" s="36">
        <v>2</v>
      </c>
      <c r="H150" s="72" t="str">
        <f>IF(A150=0," ",VLOOKUP(A150,InsumosSINAPI!$A$6:$I$9354,5,0))</f>
        <v>0,93</v>
      </c>
      <c r="I150" s="38">
        <f t="shared" si="5"/>
        <v>1.86</v>
      </c>
      <c r="J150" s="161"/>
    </row>
    <row r="151" spans="1:10" s="34" customFormat="1" ht="12.75" hidden="1" customHeight="1">
      <c r="A151" s="27">
        <v>3903</v>
      </c>
      <c r="B151" s="71" t="s">
        <v>45</v>
      </c>
      <c r="C151" s="27" t="s">
        <v>15</v>
      </c>
      <c r="D151" s="35" t="str">
        <f>IF(A151=0," ",VLOOKUP(A151,InsumosSINAPI!$A$6:$I$9354,2,0))</f>
        <v>LUVA PVC SOLDAVEL, 32 MM, PARA AGUA FRIA PREDIAL</v>
      </c>
      <c r="E151" s="161" t="str">
        <f>IF(A151=0," ",VLOOKUP(A151,InsumosSINAPI!$A$6:$I$9354,3,0))</f>
        <v xml:space="preserve">UN    </v>
      </c>
      <c r="G151" s="36">
        <v>2</v>
      </c>
      <c r="H151" s="72" t="str">
        <f>IF(A151=0," ",VLOOKUP(A151,InsumosSINAPI!$A$6:$I$9354,5,0))</f>
        <v>2,45</v>
      </c>
      <c r="I151" s="38">
        <f t="shared" si="5"/>
        <v>4.9000000000000004</v>
      </c>
      <c r="J151" s="161"/>
    </row>
    <row r="152" spans="1:10" s="34" customFormat="1" ht="12.75" hidden="1" customHeight="1">
      <c r="A152" s="27">
        <v>3482</v>
      </c>
      <c r="B152" s="71" t="s">
        <v>45</v>
      </c>
      <c r="C152" s="27" t="s">
        <v>15</v>
      </c>
      <c r="D152" s="35" t="str">
        <f>IF(A152=0," ",VLOOKUP(A152,InsumosSINAPI!$A$6:$I$9354,2,0))</f>
        <v>JOELHO PVC, ROSCAVEL, 90 GRAUS, 1", PARA AGUA FRIA PREDIAL</v>
      </c>
      <c r="E152" s="161" t="str">
        <f>IF(A152=0," ",VLOOKUP(A152,InsumosSINAPI!$A$6:$I$9354,3,0))</f>
        <v xml:space="preserve">UN    </v>
      </c>
      <c r="G152" s="36">
        <v>1</v>
      </c>
      <c r="H152" s="72" t="str">
        <f>IF(A152=0," ",VLOOKUP(A152,InsumosSINAPI!$A$6:$I$9354,5,0))</f>
        <v>7,86</v>
      </c>
      <c r="I152" s="38">
        <f t="shared" si="5"/>
        <v>7.86</v>
      </c>
      <c r="J152" s="161"/>
    </row>
    <row r="153" spans="1:10" s="34" customFormat="1" ht="29.25" hidden="1" customHeight="1">
      <c r="A153" s="27">
        <v>9868</v>
      </c>
      <c r="B153" s="71" t="s">
        <v>45</v>
      </c>
      <c r="C153" s="27" t="s">
        <v>15</v>
      </c>
      <c r="D153" s="35" t="str">
        <f>IF(A153=0," ",VLOOKUP(A153,InsumosSINAPI!$A$6:$I$9354,2,0))</f>
        <v>TUBO PVC, SOLDAVEL, DN 25 MM, AGUA FRIA (NBR-5648)</v>
      </c>
      <c r="E153" s="161" t="str">
        <f>IF(A153=0," ",VLOOKUP(A153,InsumosSINAPI!$A$6:$I$9354,3,0))</f>
        <v xml:space="preserve">M     </v>
      </c>
      <c r="G153" s="36">
        <v>1.2</v>
      </c>
      <c r="H153" s="72" t="str">
        <f>IF(A153=0," ",VLOOKUP(A153,InsumosSINAPI!$A$6:$I$9354,5,0))</f>
        <v>4,72</v>
      </c>
      <c r="I153" s="38">
        <f t="shared" si="5"/>
        <v>5.6639999999999997</v>
      </c>
      <c r="J153" s="161"/>
    </row>
    <row r="154" spans="1:10" s="34" customFormat="1" ht="29.25" hidden="1" customHeight="1">
      <c r="A154" s="27">
        <v>9869</v>
      </c>
      <c r="B154" s="71" t="s">
        <v>45</v>
      </c>
      <c r="C154" s="27" t="s">
        <v>15</v>
      </c>
      <c r="D154" s="35" t="str">
        <f>IF(A154=0," ",VLOOKUP(A154,InsumosSINAPI!$A$6:$I$9354,2,0))</f>
        <v>TUBO PVC, SOLDAVEL, DN 32 MM, AGUA FRIA (NBR-5648)</v>
      </c>
      <c r="E154" s="161" t="str">
        <f>IF(A154=0," ",VLOOKUP(A154,InsumosSINAPI!$A$6:$I$9354,3,0))</f>
        <v xml:space="preserve">M     </v>
      </c>
      <c r="G154" s="36">
        <v>5</v>
      </c>
      <c r="H154" s="72" t="str">
        <f>IF(A154=0," ",VLOOKUP(A154,InsumosSINAPI!$A$6:$I$9354,5,0))</f>
        <v>10,60</v>
      </c>
      <c r="I154" s="38">
        <f t="shared" si="5"/>
        <v>53</v>
      </c>
      <c r="J154" s="161"/>
    </row>
    <row r="155" spans="1:10" s="34" customFormat="1" ht="12.75" hidden="1" customHeight="1">
      <c r="A155" s="169">
        <v>367</v>
      </c>
      <c r="B155" s="71" t="s">
        <v>45</v>
      </c>
      <c r="C155" s="27" t="s">
        <v>15</v>
      </c>
      <c r="D155" s="35" t="str">
        <f>IF(A155=0," ",VLOOKUP(A155,InsumosSINAPI!$A$6:$I$9354,2,0))</f>
        <v>AREIA GROSSA - POSTO JAZIDA/FORNECEDOR (RETIRADO NA JAZIDA, SEM TRANSPORTE)</v>
      </c>
      <c r="E155" s="161" t="str">
        <f>IF(A155=0," ",VLOOKUP(A155,InsumosSINAPI!$A$6:$I$9354,3,0))</f>
        <v xml:space="preserve">M3    </v>
      </c>
      <c r="G155" s="36">
        <v>3.5000000000000001E-3</v>
      </c>
      <c r="H155" s="72" t="str">
        <f>IF(A155=0," ",VLOOKUP(A155,InsumosSINAPI!$A$6:$I$9354,5,0))</f>
        <v>121,56</v>
      </c>
      <c r="I155" s="38">
        <f t="shared" si="5"/>
        <v>0.42546</v>
      </c>
      <c r="J155" s="161"/>
    </row>
    <row r="156" spans="1:10" s="34" customFormat="1" ht="12.75" hidden="1" customHeight="1">
      <c r="A156" s="27">
        <v>1106</v>
      </c>
      <c r="B156" s="71" t="s">
        <v>45</v>
      </c>
      <c r="C156" s="27" t="s">
        <v>15</v>
      </c>
      <c r="D156" s="35" t="str">
        <f>IF(A156=0," ",VLOOKUP(A156,InsumosSINAPI!$A$6:$I$9354,2,0))</f>
        <v>CAL HIDRATADA CH-I PARA ARGAMASSAS</v>
      </c>
      <c r="E156" s="161" t="str">
        <f>IF(A156=0," ",VLOOKUP(A156,InsumosSINAPI!$A$6:$I$9354,3,0))</f>
        <v xml:space="preserve">KG    </v>
      </c>
      <c r="G156" s="36">
        <v>2.5</v>
      </c>
      <c r="H156" s="72" t="str">
        <f>IF(A156=0," ",VLOOKUP(A156,InsumosSINAPI!$A$6:$I$9354,5,0))</f>
        <v>0,86</v>
      </c>
      <c r="I156" s="38">
        <f t="shared" si="5"/>
        <v>2.15</v>
      </c>
      <c r="J156" s="161"/>
    </row>
    <row r="157" spans="1:10" s="55" customFormat="1" ht="15" hidden="1" customHeight="1">
      <c r="A157" s="50"/>
      <c r="B157" s="51"/>
      <c r="C157" s="50"/>
      <c r="D157" s="51"/>
      <c r="E157" s="189"/>
      <c r="F157" s="51"/>
      <c r="G157" s="52"/>
      <c r="H157" s="53"/>
      <c r="I157" s="54"/>
      <c r="J157" s="161"/>
    </row>
    <row r="158" spans="1:10" s="34" customFormat="1" ht="38.25" hidden="1" customHeight="1">
      <c r="A158" s="25" t="s">
        <v>159</v>
      </c>
      <c r="B158" s="39" t="s">
        <v>9</v>
      </c>
      <c r="C158" s="40" t="s">
        <v>14</v>
      </c>
      <c r="D158" s="41" t="s">
        <v>160</v>
      </c>
      <c r="E158" s="185" t="s">
        <v>8</v>
      </c>
      <c r="F158" s="30">
        <v>1</v>
      </c>
      <c r="G158" s="31"/>
      <c r="H158" s="32">
        <f>SUM(I159:I161)</f>
        <v>9.0443500000000014</v>
      </c>
      <c r="I158" s="33">
        <f>ROUND(H158*F158,2)</f>
        <v>9.0399999999999991</v>
      </c>
      <c r="J158" s="161"/>
    </row>
    <row r="159" spans="1:10" s="34" customFormat="1" ht="29.25" hidden="1" customHeight="1">
      <c r="A159" s="27">
        <v>88256</v>
      </c>
      <c r="B159" s="71" t="s">
        <v>45</v>
      </c>
      <c r="C159" s="27" t="s">
        <v>14</v>
      </c>
      <c r="D159" s="35" t="s">
        <v>161</v>
      </c>
      <c r="E159" s="161" t="s">
        <v>25</v>
      </c>
      <c r="G159" s="36">
        <v>0.23</v>
      </c>
      <c r="H159" s="38">
        <v>15.05</v>
      </c>
      <c r="I159" s="38">
        <f>G159*H159</f>
        <v>3.4615000000000005</v>
      </c>
      <c r="J159" s="161"/>
    </row>
    <row r="160" spans="1:10" s="34" customFormat="1" ht="12.75" hidden="1" customHeight="1">
      <c r="A160" s="27">
        <v>88316</v>
      </c>
      <c r="B160" s="71" t="s">
        <v>45</v>
      </c>
      <c r="C160" s="27" t="s">
        <v>14</v>
      </c>
      <c r="D160" s="35" t="s">
        <v>34</v>
      </c>
      <c r="E160" s="161" t="s">
        <v>25</v>
      </c>
      <c r="G160" s="36">
        <v>0.23</v>
      </c>
      <c r="H160" s="38">
        <f>+$I$524</f>
        <v>16.37</v>
      </c>
      <c r="I160" s="38">
        <f>G160*H160</f>
        <v>3.7651000000000003</v>
      </c>
      <c r="J160" s="161"/>
    </row>
    <row r="161" spans="1:10" s="34" customFormat="1" ht="12.75" hidden="1" customHeight="1">
      <c r="A161" s="27" t="s">
        <v>162</v>
      </c>
      <c r="B161" s="42" t="s">
        <v>9</v>
      </c>
      <c r="C161" s="27" t="s">
        <v>15</v>
      </c>
      <c r="D161" s="35" t="s">
        <v>163</v>
      </c>
      <c r="E161" s="161" t="s">
        <v>11</v>
      </c>
      <c r="G161" s="36">
        <v>0.66100000000000003</v>
      </c>
      <c r="H161" s="38">
        <v>2.75</v>
      </c>
      <c r="I161" s="38">
        <f>G161*H161</f>
        <v>1.8177500000000002</v>
      </c>
      <c r="J161" s="161"/>
    </row>
    <row r="162" spans="1:10" s="34" customFormat="1" ht="12.75" hidden="1" customHeight="1">
      <c r="A162" s="27"/>
      <c r="B162" s="42"/>
      <c r="C162" s="27"/>
      <c r="D162" s="35"/>
      <c r="E162" s="161"/>
      <c r="G162" s="36"/>
      <c r="H162" s="38"/>
      <c r="I162" s="38"/>
      <c r="J162" s="161"/>
    </row>
    <row r="163" spans="1:10" s="34" customFormat="1" ht="12.75" hidden="1" customHeight="1">
      <c r="A163" s="25" t="s">
        <v>164</v>
      </c>
      <c r="B163" s="39" t="s">
        <v>9</v>
      </c>
      <c r="C163" s="40" t="s">
        <v>14</v>
      </c>
      <c r="D163" s="41" t="s">
        <v>165</v>
      </c>
      <c r="E163" s="185" t="s">
        <v>8</v>
      </c>
      <c r="F163" s="30">
        <v>1</v>
      </c>
      <c r="G163" s="31"/>
      <c r="H163" s="32">
        <f>SUM(I164:I168)</f>
        <v>37.259099999999997</v>
      </c>
      <c r="I163" s="33">
        <f>ROUND(H163*F163,2)</f>
        <v>37.26</v>
      </c>
      <c r="J163" s="161"/>
    </row>
    <row r="164" spans="1:10" s="34" customFormat="1" ht="29.25" hidden="1" customHeight="1">
      <c r="A164" s="27">
        <v>88256</v>
      </c>
      <c r="B164" s="71" t="s">
        <v>45</v>
      </c>
      <c r="C164" s="27" t="s">
        <v>14</v>
      </c>
      <c r="D164" s="35" t="s">
        <v>161</v>
      </c>
      <c r="E164" s="161" t="s">
        <v>25</v>
      </c>
      <c r="G164" s="36">
        <v>0.36</v>
      </c>
      <c r="H164" s="38">
        <v>15.38</v>
      </c>
      <c r="I164" s="38">
        <f>G164*H164</f>
        <v>5.5368000000000004</v>
      </c>
      <c r="J164" s="161"/>
    </row>
    <row r="165" spans="1:10" s="34" customFormat="1" ht="12.75" hidden="1" customHeight="1">
      <c r="A165" s="27">
        <v>88316</v>
      </c>
      <c r="B165" s="71" t="s">
        <v>45</v>
      </c>
      <c r="C165" s="27" t="s">
        <v>14</v>
      </c>
      <c r="D165" s="35" t="s">
        <v>34</v>
      </c>
      <c r="E165" s="161" t="s">
        <v>25</v>
      </c>
      <c r="G165" s="36">
        <v>0.24</v>
      </c>
      <c r="H165" s="38">
        <f>+$I$524</f>
        <v>16.37</v>
      </c>
      <c r="I165" s="38">
        <f>G165*H165</f>
        <v>3.9288000000000003</v>
      </c>
      <c r="J165" s="161"/>
    </row>
    <row r="166" spans="1:10" s="34" customFormat="1" ht="12.75" hidden="1" customHeight="1">
      <c r="A166" s="27">
        <v>1380</v>
      </c>
      <c r="B166" s="71" t="s">
        <v>45</v>
      </c>
      <c r="C166" s="27" t="s">
        <v>15</v>
      </c>
      <c r="D166" s="35" t="s">
        <v>166</v>
      </c>
      <c r="E166" s="161" t="s">
        <v>11</v>
      </c>
      <c r="G166" s="36">
        <v>0.25</v>
      </c>
      <c r="H166" s="38">
        <v>2.58</v>
      </c>
      <c r="I166" s="38">
        <f>G166*H166</f>
        <v>0.64500000000000002</v>
      </c>
      <c r="J166" s="161"/>
    </row>
    <row r="167" spans="1:10" s="34" customFormat="1" ht="12.75" hidden="1" customHeight="1">
      <c r="A167" s="27" t="s">
        <v>167</v>
      </c>
      <c r="B167" s="42" t="s">
        <v>9</v>
      </c>
      <c r="C167" s="27" t="s">
        <v>15</v>
      </c>
      <c r="D167" s="35" t="s">
        <v>168</v>
      </c>
      <c r="E167" s="161" t="s">
        <v>8</v>
      </c>
      <c r="G167" s="36">
        <v>1.05</v>
      </c>
      <c r="H167" s="38">
        <v>23.07</v>
      </c>
      <c r="I167" s="38">
        <f>G167*H167</f>
        <v>24.223500000000001</v>
      </c>
      <c r="J167" s="161"/>
    </row>
    <row r="168" spans="1:10" s="34" customFormat="1" ht="12.75" hidden="1" customHeight="1">
      <c r="A168" s="27" t="s">
        <v>169</v>
      </c>
      <c r="B168" s="42" t="s">
        <v>9</v>
      </c>
      <c r="C168" s="27" t="s">
        <v>15</v>
      </c>
      <c r="D168" s="35" t="s">
        <v>170</v>
      </c>
      <c r="E168" s="161" t="s">
        <v>11</v>
      </c>
      <c r="G168" s="36">
        <v>4.5</v>
      </c>
      <c r="H168" s="38">
        <v>0.65</v>
      </c>
      <c r="I168" s="38">
        <f>G168*H168</f>
        <v>2.9250000000000003</v>
      </c>
      <c r="J168" s="161"/>
    </row>
    <row r="169" spans="1:10" s="34" customFormat="1" ht="12.75" hidden="1" customHeight="1">
      <c r="A169" s="27"/>
      <c r="B169" s="42"/>
      <c r="C169" s="27"/>
      <c r="D169" s="35"/>
      <c r="E169" s="161"/>
      <c r="G169" s="36"/>
      <c r="H169" s="38"/>
      <c r="I169" s="38"/>
      <c r="J169" s="161"/>
    </row>
    <row r="170" spans="1:10" s="34" customFormat="1" ht="25.5" hidden="1" customHeight="1">
      <c r="A170" s="25">
        <v>9106</v>
      </c>
      <c r="B170" s="39" t="s">
        <v>110</v>
      </c>
      <c r="C170" s="40" t="s">
        <v>14</v>
      </c>
      <c r="D170" s="41" t="s">
        <v>172</v>
      </c>
      <c r="E170" s="185" t="s">
        <v>43</v>
      </c>
      <c r="F170" s="30">
        <v>1</v>
      </c>
      <c r="G170" s="31"/>
      <c r="H170" s="32">
        <f>SUM(I171:I176)</f>
        <v>19.282499999999999</v>
      </c>
      <c r="I170" s="33">
        <f>ROUND(H170*F170,2)</f>
        <v>19.28</v>
      </c>
      <c r="J170" s="161"/>
    </row>
    <row r="171" spans="1:10" s="34" customFormat="1" ht="25.5" hidden="1" customHeight="1">
      <c r="A171" s="27">
        <v>2422</v>
      </c>
      <c r="B171" s="71" t="s">
        <v>110</v>
      </c>
      <c r="C171" s="27" t="s">
        <v>15</v>
      </c>
      <c r="D171" s="35" t="s">
        <v>174</v>
      </c>
      <c r="E171" s="161" t="s">
        <v>12</v>
      </c>
      <c r="G171" s="36">
        <v>1</v>
      </c>
      <c r="H171" s="38">
        <v>5.3</v>
      </c>
      <c r="I171" s="38">
        <f>G171*H171</f>
        <v>5.3</v>
      </c>
      <c r="J171" s="161"/>
    </row>
    <row r="172" spans="1:10" s="34" customFormat="1" ht="12.75" hidden="1" customHeight="1">
      <c r="A172" s="27">
        <v>3292</v>
      </c>
      <c r="B172" s="42" t="s">
        <v>110</v>
      </c>
      <c r="C172" s="27" t="s">
        <v>15</v>
      </c>
      <c r="D172" s="35" t="s">
        <v>173</v>
      </c>
      <c r="E172" s="161" t="s">
        <v>43</v>
      </c>
      <c r="G172" s="36">
        <v>1</v>
      </c>
      <c r="H172" s="38">
        <v>3.49</v>
      </c>
      <c r="I172" s="38">
        <f>G172*H172</f>
        <v>3.49</v>
      </c>
      <c r="J172" s="161"/>
    </row>
    <row r="173" spans="1:10" s="34" customFormat="1" ht="25.5" hidden="1" customHeight="1">
      <c r="A173" s="27">
        <v>398</v>
      </c>
      <c r="B173" s="71" t="s">
        <v>110</v>
      </c>
      <c r="C173" s="27" t="s">
        <v>15</v>
      </c>
      <c r="D173" s="35" t="s">
        <v>175</v>
      </c>
      <c r="E173" s="161" t="s">
        <v>43</v>
      </c>
      <c r="G173" s="36">
        <v>1</v>
      </c>
      <c r="H173" s="38">
        <v>2</v>
      </c>
      <c r="I173" s="38">
        <f>G173*H173</f>
        <v>2</v>
      </c>
      <c r="J173" s="161"/>
    </row>
    <row r="174" spans="1:10" s="34" customFormat="1" ht="12.75" hidden="1" customHeight="1">
      <c r="A174" s="27">
        <v>4342</v>
      </c>
      <c r="B174" s="42" t="s">
        <v>110</v>
      </c>
      <c r="C174" s="27" t="s">
        <v>15</v>
      </c>
      <c r="D174" s="35" t="s">
        <v>176</v>
      </c>
      <c r="E174" s="161" t="s">
        <v>43</v>
      </c>
      <c r="G174" s="36">
        <v>3</v>
      </c>
      <c r="H174" s="38">
        <v>0.09</v>
      </c>
      <c r="I174" s="38">
        <f>G174*H174</f>
        <v>0.27</v>
      </c>
      <c r="J174" s="161"/>
    </row>
    <row r="175" spans="1:10" s="34" customFormat="1" ht="25.5" hidden="1" customHeight="1">
      <c r="A175" s="27">
        <v>88267</v>
      </c>
      <c r="B175" s="71" t="s">
        <v>45</v>
      </c>
      <c r="C175" s="27" t="s">
        <v>14</v>
      </c>
      <c r="D175" s="35" t="s">
        <v>157</v>
      </c>
      <c r="E175" s="161" t="s">
        <v>25</v>
      </c>
      <c r="G175" s="36">
        <v>0.25</v>
      </c>
      <c r="H175" s="38">
        <v>16.510000000000002</v>
      </c>
      <c r="I175" s="38">
        <f>ROUND(G175*H175,2)</f>
        <v>4.13</v>
      </c>
      <c r="J175" s="161"/>
    </row>
    <row r="176" spans="1:10" s="34" customFormat="1" ht="12.75" hidden="1" customHeight="1">
      <c r="A176" s="27">
        <v>88316</v>
      </c>
      <c r="B176" s="71" t="s">
        <v>45</v>
      </c>
      <c r="C176" s="27" t="s">
        <v>14</v>
      </c>
      <c r="D176" s="35" t="s">
        <v>34</v>
      </c>
      <c r="E176" s="161" t="s">
        <v>25</v>
      </c>
      <c r="G176" s="36">
        <v>0.25</v>
      </c>
      <c r="H176" s="38">
        <f>+$I$524</f>
        <v>16.37</v>
      </c>
      <c r="I176" s="38">
        <f>G176*H176</f>
        <v>4.0925000000000002</v>
      </c>
      <c r="J176" s="161"/>
    </row>
    <row r="177" spans="1:10" s="34" customFormat="1" ht="12.75" hidden="1" customHeight="1">
      <c r="B177" s="42"/>
      <c r="C177" s="27"/>
      <c r="D177" s="35"/>
      <c r="E177" s="161"/>
      <c r="G177" s="36"/>
      <c r="H177" s="38"/>
      <c r="I177" s="38"/>
      <c r="J177" s="161"/>
    </row>
    <row r="178" spans="1:10" s="34" customFormat="1" ht="25.5" hidden="1" customHeight="1">
      <c r="A178" s="25" t="s">
        <v>177</v>
      </c>
      <c r="B178" s="39" t="s">
        <v>36</v>
      </c>
      <c r="C178" s="40" t="s">
        <v>14</v>
      </c>
      <c r="D178" s="41" t="s">
        <v>178</v>
      </c>
      <c r="E178" s="185" t="s">
        <v>43</v>
      </c>
      <c r="F178" s="30">
        <v>1</v>
      </c>
      <c r="G178" s="31"/>
      <c r="H178" s="32">
        <f>SUM(I179:I184)</f>
        <v>23.526320000000002</v>
      </c>
      <c r="I178" s="33">
        <f>ROUND(H178*F178,2)</f>
        <v>23.53</v>
      </c>
      <c r="J178" s="161"/>
    </row>
    <row r="179" spans="1:10" s="34" customFormat="1" ht="12.75" hidden="1" customHeight="1">
      <c r="A179" s="27" t="s">
        <v>179</v>
      </c>
      <c r="B179" s="42" t="s">
        <v>9</v>
      </c>
      <c r="C179" s="27" t="s">
        <v>15</v>
      </c>
      <c r="D179" s="35" t="s">
        <v>180</v>
      </c>
      <c r="E179" s="161" t="s">
        <v>33</v>
      </c>
      <c r="G179" s="36">
        <v>2</v>
      </c>
      <c r="H179" s="36">
        <v>3.88</v>
      </c>
      <c r="I179" s="38">
        <f>G179*H179</f>
        <v>7.76</v>
      </c>
      <c r="J179" s="161"/>
    </row>
    <row r="180" spans="1:10" s="34" customFormat="1" ht="25.5" hidden="1" customHeight="1">
      <c r="A180" s="27" t="s">
        <v>181</v>
      </c>
      <c r="B180" s="71" t="s">
        <v>9</v>
      </c>
      <c r="C180" s="27" t="s">
        <v>15</v>
      </c>
      <c r="D180" s="35" t="s">
        <v>182</v>
      </c>
      <c r="E180" s="161" t="s">
        <v>12</v>
      </c>
      <c r="G180" s="36">
        <v>0.4</v>
      </c>
      <c r="H180" s="36">
        <v>10.040800000000001</v>
      </c>
      <c r="I180" s="38">
        <f>G180*H180</f>
        <v>4.0163200000000003</v>
      </c>
      <c r="J180" s="161"/>
    </row>
    <row r="181" spans="1:10" s="34" customFormat="1" ht="38.25" hidden="1" customHeight="1">
      <c r="A181" s="27">
        <v>394</v>
      </c>
      <c r="B181" s="71" t="s">
        <v>45</v>
      </c>
      <c r="C181" s="27" t="s">
        <v>15</v>
      </c>
      <c r="D181" s="35" t="s">
        <v>183</v>
      </c>
      <c r="E181" s="161" t="s">
        <v>33</v>
      </c>
      <c r="G181" s="36">
        <v>2</v>
      </c>
      <c r="H181" s="38">
        <v>1.36</v>
      </c>
      <c r="I181" s="38">
        <f>G181*H181</f>
        <v>2.72</v>
      </c>
      <c r="J181" s="161"/>
    </row>
    <row r="182" spans="1:10" s="34" customFormat="1" ht="12.75" hidden="1" customHeight="1">
      <c r="A182" s="27" t="s">
        <v>184</v>
      </c>
      <c r="B182" s="42" t="s">
        <v>9</v>
      </c>
      <c r="C182" s="27" t="s">
        <v>15</v>
      </c>
      <c r="D182" s="35" t="s">
        <v>185</v>
      </c>
      <c r="E182" s="161" t="s">
        <v>12</v>
      </c>
      <c r="G182" s="36">
        <v>2</v>
      </c>
      <c r="H182" s="38">
        <v>2.7</v>
      </c>
      <c r="I182" s="38">
        <f>G182*H182</f>
        <v>5.4</v>
      </c>
      <c r="J182" s="161"/>
    </row>
    <row r="183" spans="1:10" s="34" customFormat="1" ht="12.75" hidden="1" customHeight="1">
      <c r="A183" s="27" t="s">
        <v>187</v>
      </c>
      <c r="B183" s="42" t="s">
        <v>9</v>
      </c>
      <c r="C183" s="27" t="s">
        <v>15</v>
      </c>
      <c r="D183" s="35" t="s">
        <v>186</v>
      </c>
      <c r="E183" s="161" t="s">
        <v>33</v>
      </c>
      <c r="G183" s="36">
        <v>2</v>
      </c>
      <c r="H183" s="36">
        <v>0.24</v>
      </c>
      <c r="I183" s="38">
        <f>G183*H183</f>
        <v>0.48</v>
      </c>
      <c r="J183" s="161"/>
    </row>
    <row r="184" spans="1:10" s="34" customFormat="1" ht="12.75" hidden="1" customHeight="1">
      <c r="A184" s="27">
        <v>88276</v>
      </c>
      <c r="B184" s="71" t="s">
        <v>45</v>
      </c>
      <c r="C184" s="27" t="s">
        <v>14</v>
      </c>
      <c r="D184" s="35" t="s">
        <v>35</v>
      </c>
      <c r="E184" s="161" t="s">
        <v>25</v>
      </c>
      <c r="G184" s="34">
        <v>0.15</v>
      </c>
      <c r="H184" s="37">
        <v>21.03</v>
      </c>
      <c r="I184" s="37">
        <f>ROUND(G184*H184,2)</f>
        <v>3.15</v>
      </c>
      <c r="J184" s="161"/>
    </row>
    <row r="185" spans="1:10" s="34" customFormat="1" ht="12.75" hidden="1" customHeight="1">
      <c r="A185" s="27"/>
      <c r="B185" s="42"/>
      <c r="C185" s="27"/>
      <c r="D185" s="35"/>
      <c r="E185" s="161"/>
      <c r="G185" s="36"/>
      <c r="H185" s="38"/>
      <c r="I185" s="38"/>
      <c r="J185" s="161"/>
    </row>
    <row r="186" spans="1:10" s="34" customFormat="1" ht="25.5" hidden="1" customHeight="1">
      <c r="A186" s="25" t="s">
        <v>188</v>
      </c>
      <c r="B186" s="39" t="s">
        <v>36</v>
      </c>
      <c r="C186" s="40" t="s">
        <v>14</v>
      </c>
      <c r="D186" s="41" t="s">
        <v>189</v>
      </c>
      <c r="E186" s="185" t="s">
        <v>43</v>
      </c>
      <c r="F186" s="30">
        <v>1</v>
      </c>
      <c r="G186" s="31"/>
      <c r="H186" s="32">
        <f>SUM(I187:I192)</f>
        <v>27.598560000000003</v>
      </c>
      <c r="I186" s="33">
        <f>ROUND(H186*F186,2)</f>
        <v>27.6</v>
      </c>
      <c r="J186" s="161"/>
    </row>
    <row r="187" spans="1:10" s="34" customFormat="1" ht="12.75" hidden="1" customHeight="1">
      <c r="A187" s="27" t="s">
        <v>179</v>
      </c>
      <c r="B187" s="42" t="s">
        <v>9</v>
      </c>
      <c r="C187" s="27" t="s">
        <v>15</v>
      </c>
      <c r="D187" s="35" t="s">
        <v>180</v>
      </c>
      <c r="E187" s="161" t="s">
        <v>33</v>
      </c>
      <c r="G187" s="36">
        <v>2</v>
      </c>
      <c r="H187" s="36">
        <v>3.88</v>
      </c>
      <c r="I187" s="38">
        <f>G187*H187</f>
        <v>7.76</v>
      </c>
      <c r="J187" s="161"/>
    </row>
    <row r="188" spans="1:10" s="34" customFormat="1" ht="25.5" hidden="1" customHeight="1">
      <c r="A188" s="27" t="s">
        <v>181</v>
      </c>
      <c r="B188" s="71" t="s">
        <v>9</v>
      </c>
      <c r="C188" s="27" t="s">
        <v>15</v>
      </c>
      <c r="D188" s="35" t="s">
        <v>182</v>
      </c>
      <c r="E188" s="161" t="s">
        <v>12</v>
      </c>
      <c r="G188" s="36">
        <v>0.7</v>
      </c>
      <c r="H188" s="36">
        <v>10.040800000000001</v>
      </c>
      <c r="I188" s="38">
        <f>G188*H188</f>
        <v>7.0285599999999997</v>
      </c>
      <c r="J188" s="161"/>
    </row>
    <row r="189" spans="1:10" s="34" customFormat="1" ht="38.25" hidden="1" customHeight="1">
      <c r="A189" s="27">
        <v>394</v>
      </c>
      <c r="B189" s="71" t="s">
        <v>45</v>
      </c>
      <c r="C189" s="27" t="s">
        <v>15</v>
      </c>
      <c r="D189" s="35" t="s">
        <v>183</v>
      </c>
      <c r="E189" s="161" t="s">
        <v>33</v>
      </c>
      <c r="G189" s="36">
        <v>2</v>
      </c>
      <c r="H189" s="38">
        <v>1.36</v>
      </c>
      <c r="I189" s="38">
        <f>G189*H189</f>
        <v>2.72</v>
      </c>
      <c r="J189" s="161"/>
    </row>
    <row r="190" spans="1:10" s="34" customFormat="1" ht="12.75" hidden="1" customHeight="1">
      <c r="A190" s="27" t="s">
        <v>184</v>
      </c>
      <c r="B190" s="42" t="s">
        <v>9</v>
      </c>
      <c r="C190" s="27" t="s">
        <v>15</v>
      </c>
      <c r="D190" s="35" t="s">
        <v>185</v>
      </c>
      <c r="E190" s="161" t="s">
        <v>12</v>
      </c>
      <c r="G190" s="36">
        <v>2</v>
      </c>
      <c r="H190" s="38">
        <v>2.7</v>
      </c>
      <c r="I190" s="38">
        <f>G190*H190</f>
        <v>5.4</v>
      </c>
      <c r="J190" s="161"/>
    </row>
    <row r="191" spans="1:10" s="34" customFormat="1" ht="12.75" hidden="1" customHeight="1">
      <c r="A191" s="27" t="s">
        <v>187</v>
      </c>
      <c r="B191" s="42" t="s">
        <v>9</v>
      </c>
      <c r="C191" s="27" t="s">
        <v>15</v>
      </c>
      <c r="D191" s="35" t="s">
        <v>186</v>
      </c>
      <c r="E191" s="161" t="s">
        <v>33</v>
      </c>
      <c r="G191" s="36">
        <v>2</v>
      </c>
      <c r="H191" s="36">
        <v>0.24</v>
      </c>
      <c r="I191" s="38">
        <f>G191*H191</f>
        <v>0.48</v>
      </c>
      <c r="J191" s="161"/>
    </row>
    <row r="192" spans="1:10" s="34" customFormat="1" ht="12.75" hidden="1" customHeight="1">
      <c r="A192" s="27">
        <v>88276</v>
      </c>
      <c r="B192" s="71" t="s">
        <v>45</v>
      </c>
      <c r="C192" s="27" t="s">
        <v>14</v>
      </c>
      <c r="D192" s="35" t="s">
        <v>35</v>
      </c>
      <c r="E192" s="161" t="s">
        <v>25</v>
      </c>
      <c r="G192" s="34">
        <v>0.2</v>
      </c>
      <c r="H192" s="37">
        <v>21.03</v>
      </c>
      <c r="I192" s="37">
        <f>ROUND(G192*H192,2)</f>
        <v>4.21</v>
      </c>
      <c r="J192" s="161"/>
    </row>
    <row r="193" spans="1:10" s="34" customFormat="1" ht="12.75" hidden="1" customHeight="1">
      <c r="A193" s="25"/>
      <c r="B193" s="39"/>
      <c r="C193" s="40"/>
      <c r="D193" s="41"/>
      <c r="E193" s="185"/>
      <c r="F193" s="30"/>
      <c r="G193" s="31"/>
      <c r="H193" s="32"/>
      <c r="I193" s="33"/>
      <c r="J193" s="161"/>
    </row>
    <row r="194" spans="1:10" s="34" customFormat="1" ht="12.75" hidden="1" customHeight="1">
      <c r="A194" s="25" t="s">
        <v>190</v>
      </c>
      <c r="B194" s="39" t="s">
        <v>9</v>
      </c>
      <c r="C194" s="40" t="s">
        <v>14</v>
      </c>
      <c r="D194" s="41" t="s">
        <v>191</v>
      </c>
      <c r="E194" s="185" t="s">
        <v>12</v>
      </c>
      <c r="F194" s="30">
        <v>1</v>
      </c>
      <c r="G194" s="31"/>
      <c r="H194" s="32">
        <f>SUM(I195:I198)</f>
        <v>54.599999999999994</v>
      </c>
      <c r="I194" s="33">
        <f>ROUND(H194*F194,2)</f>
        <v>54.6</v>
      </c>
      <c r="J194" s="161"/>
    </row>
    <row r="195" spans="1:10" s="34" customFormat="1" ht="12.75" hidden="1" customHeight="1">
      <c r="A195" s="27">
        <v>9863</v>
      </c>
      <c r="B195" s="71" t="s">
        <v>45</v>
      </c>
      <c r="C195" s="27" t="s">
        <v>15</v>
      </c>
      <c r="D195" s="35" t="s">
        <v>192</v>
      </c>
      <c r="E195" s="161" t="s">
        <v>12</v>
      </c>
      <c r="G195" s="36">
        <v>1.01</v>
      </c>
      <c r="H195" s="38">
        <v>39.08</v>
      </c>
      <c r="I195" s="38">
        <f>ROUND(G195*H195,2)</f>
        <v>39.47</v>
      </c>
      <c r="J195" s="161"/>
    </row>
    <row r="196" spans="1:10" s="34" customFormat="1" ht="12.75" hidden="1" customHeight="1">
      <c r="A196" s="27" t="s">
        <v>193</v>
      </c>
      <c r="B196" s="42" t="s">
        <v>9</v>
      </c>
      <c r="C196" s="27"/>
      <c r="D196" s="35" t="s">
        <v>194</v>
      </c>
      <c r="E196" s="161" t="s">
        <v>12</v>
      </c>
      <c r="G196" s="36">
        <v>1.2</v>
      </c>
      <c r="H196" s="38">
        <v>0.38</v>
      </c>
      <c r="I196" s="38">
        <f>ROUND(G196*H196,2)</f>
        <v>0.46</v>
      </c>
      <c r="J196" s="161"/>
    </row>
    <row r="197" spans="1:10" s="34" customFormat="1" ht="25.5" hidden="1" customHeight="1">
      <c r="A197" s="27">
        <v>88267</v>
      </c>
      <c r="B197" s="71" t="s">
        <v>45</v>
      </c>
      <c r="C197" s="27" t="s">
        <v>14</v>
      </c>
      <c r="D197" s="35" t="s">
        <v>157</v>
      </c>
      <c r="E197" s="161" t="s">
        <v>25</v>
      </c>
      <c r="G197" s="36">
        <v>0.49</v>
      </c>
      <c r="H197" s="38">
        <v>16.510000000000002</v>
      </c>
      <c r="I197" s="38">
        <f>ROUND(G197*H197,2)</f>
        <v>8.09</v>
      </c>
      <c r="J197" s="161"/>
    </row>
    <row r="198" spans="1:10" s="34" customFormat="1" ht="25.5" hidden="1" customHeight="1">
      <c r="A198" s="27">
        <v>88248</v>
      </c>
      <c r="B198" s="71" t="s">
        <v>45</v>
      </c>
      <c r="C198" s="27" t="s">
        <v>14</v>
      </c>
      <c r="D198" s="35" t="s">
        <v>158</v>
      </c>
      <c r="E198" s="161" t="s">
        <v>25</v>
      </c>
      <c r="G198" s="36">
        <v>0.49</v>
      </c>
      <c r="H198" s="38">
        <v>13.42</v>
      </c>
      <c r="I198" s="38">
        <f>ROUND(G198*H198,2)</f>
        <v>6.58</v>
      </c>
      <c r="J198" s="161"/>
    </row>
    <row r="199" spans="1:10" s="34" customFormat="1" ht="12.75" hidden="1" customHeight="1">
      <c r="A199" s="27"/>
      <c r="B199" s="42"/>
      <c r="C199" s="27"/>
      <c r="D199" s="35"/>
      <c r="E199" s="161"/>
      <c r="G199" s="36"/>
      <c r="H199" s="36"/>
      <c r="I199" s="38"/>
      <c r="J199" s="161"/>
    </row>
    <row r="200" spans="1:10" s="34" customFormat="1" ht="12.75" hidden="1" customHeight="1">
      <c r="A200" s="25" t="s">
        <v>196</v>
      </c>
      <c r="B200" s="39" t="s">
        <v>36</v>
      </c>
      <c r="C200" s="40" t="s">
        <v>14</v>
      </c>
      <c r="D200" s="41" t="s">
        <v>197</v>
      </c>
      <c r="E200" s="185" t="s">
        <v>43</v>
      </c>
      <c r="F200" s="30">
        <v>1</v>
      </c>
      <c r="G200" s="31"/>
      <c r="H200" s="32">
        <f>SUM(I201:I204)</f>
        <v>202.82999999999998</v>
      </c>
      <c r="I200" s="33">
        <f>ROUND(H200*F200,2)</f>
        <v>202.83</v>
      </c>
      <c r="J200" s="161"/>
    </row>
    <row r="201" spans="1:10" s="34" customFormat="1" ht="12.75" hidden="1" customHeight="1">
      <c r="A201" s="27">
        <v>7550</v>
      </c>
      <c r="B201" s="42" t="s">
        <v>110</v>
      </c>
      <c r="C201" s="27" t="s">
        <v>15</v>
      </c>
      <c r="D201" s="35" t="s">
        <v>197</v>
      </c>
      <c r="E201" s="161" t="s">
        <v>33</v>
      </c>
      <c r="G201" s="36">
        <v>1</v>
      </c>
      <c r="H201" s="38">
        <v>180</v>
      </c>
      <c r="I201" s="38">
        <f>ROUND(G201*H201,2)</f>
        <v>180</v>
      </c>
      <c r="J201" s="161"/>
    </row>
    <row r="202" spans="1:10" s="34" customFormat="1" ht="12.75" hidden="1" customHeight="1">
      <c r="A202" s="27">
        <v>88316</v>
      </c>
      <c r="B202" s="71" t="s">
        <v>45</v>
      </c>
      <c r="C202" s="27" t="s">
        <v>14</v>
      </c>
      <c r="D202" s="35" t="s">
        <v>34</v>
      </c>
      <c r="E202" s="161" t="s">
        <v>25</v>
      </c>
      <c r="G202" s="36">
        <v>0.5</v>
      </c>
      <c r="H202" s="38">
        <f>+$I$524</f>
        <v>16.37</v>
      </c>
      <c r="I202" s="38">
        <f>ROUND(G202*H202,2)</f>
        <v>8.19</v>
      </c>
      <c r="J202" s="161"/>
    </row>
    <row r="203" spans="1:10" s="34" customFormat="1" ht="12.75" hidden="1" customHeight="1">
      <c r="A203" s="27">
        <v>88309</v>
      </c>
      <c r="B203" s="71" t="s">
        <v>45</v>
      </c>
      <c r="C203" s="27" t="s">
        <v>14</v>
      </c>
      <c r="D203" s="35" t="s">
        <v>53</v>
      </c>
      <c r="E203" s="161" t="s">
        <v>25</v>
      </c>
      <c r="G203" s="36">
        <v>0.5</v>
      </c>
      <c r="H203" s="38">
        <f>+$I$534</f>
        <v>21.76</v>
      </c>
      <c r="I203" s="38">
        <f>ROUND(G203*H203,2)</f>
        <v>10.88</v>
      </c>
      <c r="J203" s="161"/>
    </row>
    <row r="204" spans="1:10" s="34" customFormat="1" ht="12.75" hidden="1" customHeight="1">
      <c r="A204" s="27">
        <v>38120</v>
      </c>
      <c r="B204" s="71" t="s">
        <v>45</v>
      </c>
      <c r="C204" s="27" t="s">
        <v>15</v>
      </c>
      <c r="D204" s="35" t="s">
        <v>198</v>
      </c>
      <c r="E204" s="161" t="s">
        <v>11</v>
      </c>
      <c r="G204" s="36">
        <v>0.05</v>
      </c>
      <c r="H204" s="38">
        <v>75.22</v>
      </c>
      <c r="I204" s="38">
        <f>ROUND(G204*H204,2)</f>
        <v>3.76</v>
      </c>
      <c r="J204" s="161"/>
    </row>
    <row r="205" spans="1:10" s="34" customFormat="1" ht="12.75" hidden="1" customHeight="1">
      <c r="A205" s="27"/>
      <c r="B205" s="42"/>
      <c r="C205" s="27"/>
      <c r="D205" s="35"/>
      <c r="E205" s="161"/>
      <c r="G205" s="36"/>
      <c r="H205" s="36"/>
      <c r="I205" s="38"/>
      <c r="J205" s="161"/>
    </row>
    <row r="206" spans="1:10" s="34" customFormat="1" ht="25.5" hidden="1" customHeight="1">
      <c r="A206" s="29" t="s">
        <v>199</v>
      </c>
      <c r="B206" s="39" t="s">
        <v>9</v>
      </c>
      <c r="C206" s="29" t="s">
        <v>14</v>
      </c>
      <c r="D206" s="28" t="s">
        <v>200</v>
      </c>
      <c r="E206" s="188" t="s">
        <v>8</v>
      </c>
      <c r="F206" s="30">
        <v>1</v>
      </c>
      <c r="G206" s="31"/>
      <c r="H206" s="32">
        <f>SUM(I207:I210)</f>
        <v>16.03</v>
      </c>
      <c r="I206" s="33">
        <f>ROUND(H206*F206,2)</f>
        <v>16.03</v>
      </c>
      <c r="J206" s="161"/>
    </row>
    <row r="207" spans="1:10" s="34" customFormat="1" ht="12.75" hidden="1" customHeight="1">
      <c r="A207" s="44">
        <v>88310</v>
      </c>
      <c r="B207" s="71" t="s">
        <v>45</v>
      </c>
      <c r="C207" s="44" t="s">
        <v>14</v>
      </c>
      <c r="D207" s="45" t="s">
        <v>24</v>
      </c>
      <c r="E207" s="186" t="s">
        <v>25</v>
      </c>
      <c r="F207" s="42"/>
      <c r="G207" s="47">
        <v>0.35</v>
      </c>
      <c r="H207" s="240">
        <v>21.9</v>
      </c>
      <c r="I207" s="37">
        <f>ROUND(G207*H207,2)</f>
        <v>7.67</v>
      </c>
      <c r="J207" s="161"/>
    </row>
    <row r="208" spans="1:10" s="34" customFormat="1" ht="25.5" hidden="1" customHeight="1">
      <c r="A208" s="44">
        <v>88243</v>
      </c>
      <c r="B208" s="71" t="s">
        <v>45</v>
      </c>
      <c r="C208" s="44" t="s">
        <v>14</v>
      </c>
      <c r="D208" s="45" t="s">
        <v>26</v>
      </c>
      <c r="E208" s="186" t="s">
        <v>25</v>
      </c>
      <c r="F208" s="42"/>
      <c r="G208" s="47">
        <v>0.25</v>
      </c>
      <c r="H208" s="240">
        <v>18.510000000000002</v>
      </c>
      <c r="I208" s="37">
        <f>ROUND(G208*H208,2)</f>
        <v>4.63</v>
      </c>
      <c r="J208" s="161"/>
    </row>
    <row r="209" spans="1:10" s="34" customFormat="1" ht="25.5" hidden="1" customHeight="1">
      <c r="A209" s="27">
        <v>3767</v>
      </c>
      <c r="B209" s="71" t="s">
        <v>45</v>
      </c>
      <c r="C209" s="27" t="s">
        <v>15</v>
      </c>
      <c r="D209" s="35" t="str">
        <f>IF(A209=0," ",VLOOKUP(A209,InsumosSINAPI!$A$6:$I$9354,2,0))</f>
        <v>LIXA EM FOLHA PARA PAREDE OU MADEIRA, NUMERO 120, COR VERMELHA</v>
      </c>
      <c r="E209" s="161" t="str">
        <f>IF(A209=0," ",VLOOKUP(A209,InsumosSINAPI!$A$6:$I$9354,3,0))</f>
        <v xml:space="preserve">UN    </v>
      </c>
      <c r="G209" s="36">
        <v>0.5</v>
      </c>
      <c r="H209" s="72" t="str">
        <f>IF(A209=0," ",VLOOKUP(A209,InsumosSINAPI!$A$6:$I$9354,5,0))</f>
        <v>0,75</v>
      </c>
      <c r="I209" s="38">
        <f>ROUND(G209*H209,2)</f>
        <v>0.38</v>
      </c>
      <c r="J209" s="161"/>
    </row>
    <row r="210" spans="1:10" s="34" customFormat="1" ht="12.75" hidden="1" customHeight="1">
      <c r="A210" s="44" t="s">
        <v>202</v>
      </c>
      <c r="B210" s="42" t="s">
        <v>9</v>
      </c>
      <c r="C210" s="27" t="s">
        <v>15</v>
      </c>
      <c r="D210" s="35" t="s">
        <v>203</v>
      </c>
      <c r="E210" s="161" t="s">
        <v>11</v>
      </c>
      <c r="G210" s="36">
        <v>0.7</v>
      </c>
      <c r="H210" s="38">
        <v>4.78</v>
      </c>
      <c r="I210" s="38">
        <f>ROUND(G210*H210,2)</f>
        <v>3.35</v>
      </c>
      <c r="J210" s="161"/>
    </row>
    <row r="211" spans="1:10" s="34" customFormat="1" ht="12.75" hidden="1" customHeight="1">
      <c r="A211" s="27"/>
      <c r="B211" s="42"/>
      <c r="C211" s="27"/>
      <c r="D211" s="35"/>
      <c r="E211" s="161"/>
      <c r="G211" s="36"/>
      <c r="H211" s="36"/>
      <c r="I211" s="38"/>
      <c r="J211" s="161"/>
    </row>
    <row r="212" spans="1:10" s="34" customFormat="1" ht="12.75" hidden="1" customHeight="1">
      <c r="A212" s="27"/>
      <c r="B212" s="42"/>
      <c r="C212" s="27"/>
      <c r="D212" s="35"/>
      <c r="E212" s="161"/>
      <c r="G212" s="36"/>
      <c r="H212" s="36"/>
      <c r="I212" s="38"/>
      <c r="J212" s="161"/>
    </row>
    <row r="213" spans="1:10" s="34" customFormat="1" ht="38.25" hidden="1" customHeight="1">
      <c r="A213" s="29" t="s">
        <v>204</v>
      </c>
      <c r="B213" s="29" t="s">
        <v>9</v>
      </c>
      <c r="C213" s="29" t="s">
        <v>14</v>
      </c>
      <c r="D213" s="28" t="s">
        <v>205</v>
      </c>
      <c r="E213" s="190" t="s">
        <v>12</v>
      </c>
      <c r="F213" s="30">
        <v>1</v>
      </c>
      <c r="G213" s="31"/>
      <c r="H213" s="32">
        <f>SUM(I214:I218)</f>
        <v>18.68</v>
      </c>
      <c r="I213" s="33">
        <f>ROUND(H213*F213,2)</f>
        <v>18.68</v>
      </c>
      <c r="J213" s="161"/>
    </row>
    <row r="214" spans="1:10" s="34" customFormat="1" ht="12.75" hidden="1" customHeight="1">
      <c r="A214" s="27">
        <v>88316</v>
      </c>
      <c r="B214" s="71" t="s">
        <v>45</v>
      </c>
      <c r="C214" s="27" t="s">
        <v>14</v>
      </c>
      <c r="D214" s="35" t="s">
        <v>34</v>
      </c>
      <c r="E214" s="161" t="s">
        <v>25</v>
      </c>
      <c r="G214" s="36">
        <v>0.60599999999999998</v>
      </c>
      <c r="H214" s="38">
        <f>+$I$524</f>
        <v>16.37</v>
      </c>
      <c r="I214" s="38">
        <f>ROUND(G214*H214,2)</f>
        <v>9.92</v>
      </c>
      <c r="J214" s="161"/>
    </row>
    <row r="215" spans="1:10" s="34" customFormat="1" ht="12.75" hidden="1" customHeight="1">
      <c r="A215" s="27">
        <v>88309</v>
      </c>
      <c r="B215" s="71" t="s">
        <v>45</v>
      </c>
      <c r="C215" s="27" t="s">
        <v>14</v>
      </c>
      <c r="D215" s="35" t="s">
        <v>53</v>
      </c>
      <c r="E215" s="161" t="s">
        <v>25</v>
      </c>
      <c r="G215" s="36">
        <v>0.155</v>
      </c>
      <c r="H215" s="38">
        <f>+$I$534</f>
        <v>21.76</v>
      </c>
      <c r="I215" s="38">
        <f>ROUND(G215*H215,2)</f>
        <v>3.37</v>
      </c>
      <c r="J215" s="161"/>
    </row>
    <row r="216" spans="1:10" s="34" customFormat="1" ht="12.75" hidden="1" customHeight="1">
      <c r="A216" s="27" t="s">
        <v>206</v>
      </c>
      <c r="B216" s="42" t="s">
        <v>9</v>
      </c>
      <c r="C216" s="27" t="s">
        <v>15</v>
      </c>
      <c r="D216" s="35" t="s">
        <v>207</v>
      </c>
      <c r="E216" s="161" t="s">
        <v>12</v>
      </c>
      <c r="G216" s="36">
        <v>1.05</v>
      </c>
      <c r="H216" s="36">
        <v>5</v>
      </c>
      <c r="I216" s="38">
        <f>ROUND(G216*H216,2)</f>
        <v>5.25</v>
      </c>
      <c r="J216" s="161"/>
    </row>
    <row r="217" spans="1:10" s="34" customFormat="1" ht="12.75" hidden="1" customHeight="1">
      <c r="A217" s="27">
        <v>1107</v>
      </c>
      <c r="B217" s="71" t="s">
        <v>45</v>
      </c>
      <c r="C217" s="27" t="s">
        <v>15</v>
      </c>
      <c r="D217" s="35" t="s">
        <v>208</v>
      </c>
      <c r="E217" s="161" t="s">
        <v>11</v>
      </c>
      <c r="G217" s="36">
        <v>7.0000000000000001E-3</v>
      </c>
      <c r="H217" s="36">
        <v>0.85</v>
      </c>
      <c r="I217" s="38">
        <f>ROUND(G217*H217,2)</f>
        <v>0.01</v>
      </c>
      <c r="J217" s="161"/>
    </row>
    <row r="218" spans="1:10" s="34" customFormat="1" ht="12.75" hidden="1" customHeight="1">
      <c r="A218" s="27" t="s">
        <v>107</v>
      </c>
      <c r="B218" s="42" t="s">
        <v>9</v>
      </c>
      <c r="C218" s="44" t="s">
        <v>15</v>
      </c>
      <c r="D218" s="45" t="s">
        <v>108</v>
      </c>
      <c r="E218" s="187" t="s">
        <v>10</v>
      </c>
      <c r="G218" s="36">
        <v>2.8999999999999998E-3</v>
      </c>
      <c r="H218" s="43">
        <v>46</v>
      </c>
      <c r="I218" s="38">
        <f>ROUND(G218*H218,2)</f>
        <v>0.13</v>
      </c>
      <c r="J218" s="161"/>
    </row>
    <row r="219" spans="1:10" s="34" customFormat="1" ht="12.75" hidden="1" customHeight="1">
      <c r="A219" s="27"/>
      <c r="B219" s="42"/>
      <c r="C219" s="27"/>
      <c r="D219" s="35"/>
      <c r="E219" s="161"/>
      <c r="G219" s="36"/>
      <c r="H219" s="36"/>
      <c r="I219" s="38"/>
      <c r="J219" s="161"/>
    </row>
    <row r="220" spans="1:10" s="34" customFormat="1" ht="12.75" hidden="1" customHeight="1">
      <c r="A220" s="27"/>
      <c r="B220" s="42"/>
      <c r="C220" s="27"/>
      <c r="D220" s="35"/>
      <c r="E220" s="161"/>
      <c r="G220" s="36"/>
      <c r="H220" s="36"/>
      <c r="I220" s="38"/>
      <c r="J220" s="161"/>
    </row>
    <row r="221" spans="1:10" s="34" customFormat="1" ht="25.5" hidden="1" customHeight="1">
      <c r="A221" s="25" t="s">
        <v>209</v>
      </c>
      <c r="B221" s="39" t="s">
        <v>55</v>
      </c>
      <c r="C221" s="40" t="s">
        <v>14</v>
      </c>
      <c r="D221" s="41" t="s">
        <v>210</v>
      </c>
      <c r="E221" s="185" t="s">
        <v>43</v>
      </c>
      <c r="F221" s="30">
        <v>1</v>
      </c>
      <c r="G221" s="31"/>
      <c r="H221" s="32">
        <f>SUM(I222:I226)</f>
        <v>132.07999999999998</v>
      </c>
      <c r="I221" s="33">
        <f>ROUND(H221*F221,2)</f>
        <v>132.08000000000001</v>
      </c>
      <c r="J221" s="161"/>
    </row>
    <row r="222" spans="1:10" s="34" customFormat="1" ht="25.5" hidden="1" customHeight="1">
      <c r="A222" s="64">
        <v>88248</v>
      </c>
      <c r="B222" s="71" t="s">
        <v>45</v>
      </c>
      <c r="C222" s="44" t="s">
        <v>14</v>
      </c>
      <c r="D222" s="65" t="s">
        <v>158</v>
      </c>
      <c r="E222" s="191" t="s">
        <v>25</v>
      </c>
      <c r="F222" s="66"/>
      <c r="G222" s="36">
        <v>2</v>
      </c>
      <c r="H222" s="68">
        <v>13.54</v>
      </c>
      <c r="I222" s="38">
        <f>ROUND(G222*H222,2)</f>
        <v>27.08</v>
      </c>
      <c r="J222" s="161"/>
    </row>
    <row r="223" spans="1:10" s="34" customFormat="1" ht="25.5" hidden="1" customHeight="1">
      <c r="A223" s="64">
        <v>88267</v>
      </c>
      <c r="B223" s="71" t="s">
        <v>45</v>
      </c>
      <c r="C223" s="44" t="s">
        <v>14</v>
      </c>
      <c r="D223" s="65" t="s">
        <v>157</v>
      </c>
      <c r="E223" s="191" t="s">
        <v>25</v>
      </c>
      <c r="F223" s="66"/>
      <c r="G223" s="36">
        <v>2.1</v>
      </c>
      <c r="H223" s="68">
        <v>17.170000000000002</v>
      </c>
      <c r="I223" s="38">
        <f>ROUND(G223*H223,2)</f>
        <v>36.06</v>
      </c>
      <c r="J223" s="161"/>
    </row>
    <row r="224" spans="1:10" s="34" customFormat="1" ht="25.5" hidden="1" customHeight="1">
      <c r="A224" s="64">
        <v>142</v>
      </c>
      <c r="B224" s="71" t="s">
        <v>45</v>
      </c>
      <c r="C224" s="44" t="s">
        <v>15</v>
      </c>
      <c r="D224" s="35" t="str">
        <f>IF(A224=0," ",VLOOKUP(A224,InsumosSINAPI!$A$6:$I$9354,2,0))</f>
        <v>SELANTE ELASTICO MONOCOMPONENTE A BASE DE POLIURETANO (PU) PARA JUNTAS DIVERSAS</v>
      </c>
      <c r="E224" s="161" t="str">
        <f>IF(A224=0," ",VLOOKUP(A224,InsumosSINAPI!$A$6:$I$9354,3,0))</f>
        <v xml:space="preserve">310ML </v>
      </c>
      <c r="F224" s="66"/>
      <c r="G224" s="36">
        <v>0.32</v>
      </c>
      <c r="H224" s="72" t="str">
        <f>IF(A224=0," ",VLOOKUP(A224,InsumosSINAPI!$A$6:$I$9354,5,0))</f>
        <v>38,94</v>
      </c>
      <c r="I224" s="38">
        <f>ROUND(G224*H224,2)</f>
        <v>12.46</v>
      </c>
      <c r="J224" s="161"/>
    </row>
    <row r="225" spans="1:44" s="34" customFormat="1" ht="12.75" hidden="1" customHeight="1">
      <c r="A225" s="64">
        <v>1380</v>
      </c>
      <c r="B225" s="71" t="s">
        <v>45</v>
      </c>
      <c r="C225" s="44" t="s">
        <v>15</v>
      </c>
      <c r="D225" s="35" t="str">
        <f>IF(A225=0," ",VLOOKUP(A225,InsumosSINAPI!$A$6:$I$9354,2,0))</f>
        <v>CIMENTO BRANCO</v>
      </c>
      <c r="E225" s="161" t="str">
        <f>IF(A225=0," ",VLOOKUP(A225,InsumosSINAPI!$A$6:$I$9354,3,0))</f>
        <v xml:space="preserve">KG    </v>
      </c>
      <c r="F225" s="66"/>
      <c r="G225" s="36">
        <v>0.2</v>
      </c>
      <c r="H225" s="72" t="str">
        <f>IF(A225=0," ",VLOOKUP(A225,InsumosSINAPI!$A$6:$I$9354,5,0))</f>
        <v>1,88</v>
      </c>
      <c r="I225" s="38">
        <f>ROUND(G225*H225,2)</f>
        <v>0.38</v>
      </c>
      <c r="J225" s="161"/>
    </row>
    <row r="226" spans="1:44" s="34" customFormat="1" ht="38.25" hidden="1" customHeight="1">
      <c r="A226" s="64">
        <v>4384</v>
      </c>
      <c r="B226" s="71" t="s">
        <v>45</v>
      </c>
      <c r="C226" s="44" t="s">
        <v>15</v>
      </c>
      <c r="D226" s="35" t="str">
        <f>IF(A226=0," ",VLOOKUP(A226,InsumosSINAPI!$A$6:$I$9354,2,0))</f>
        <v>PARAFUSO NIQUELADO COM ACABAMENTO CROMADO PARA FIXAR PECA SANITARIA, INCLUI PORCA CEGA, ARRUELA E BUCHA DE NYLON TAMANHO S-10</v>
      </c>
      <c r="E226" s="161" t="str">
        <f>IF(A226=0," ",VLOOKUP(A226,InsumosSINAPI!$A$6:$I$9354,3,0))</f>
        <v xml:space="preserve">UN    </v>
      </c>
      <c r="F226" s="66"/>
      <c r="G226" s="36">
        <v>2</v>
      </c>
      <c r="H226" s="72" t="str">
        <f>IF(A226=0," ",VLOOKUP(A226,InsumosSINAPI!$A$6:$I$9354,5,0))</f>
        <v>28,05</v>
      </c>
      <c r="I226" s="38">
        <f>ROUND(G226*H226,2)</f>
        <v>56.1</v>
      </c>
      <c r="J226" s="161"/>
    </row>
    <row r="227" spans="1:44" s="34" customFormat="1" ht="12.75" hidden="1" customHeight="1">
      <c r="A227" s="64"/>
      <c r="B227" s="42"/>
      <c r="C227" s="44"/>
      <c r="D227" s="65"/>
      <c r="E227" s="65"/>
      <c r="F227" s="66"/>
      <c r="G227" s="36"/>
      <c r="H227" s="67"/>
      <c r="I227" s="37"/>
      <c r="J227" s="161"/>
    </row>
    <row r="228" spans="1:44" s="34" customFormat="1" ht="25.5" hidden="1" customHeight="1">
      <c r="A228" s="29" t="s">
        <v>211</v>
      </c>
      <c r="B228" s="39" t="s">
        <v>9</v>
      </c>
      <c r="C228" s="29" t="s">
        <v>14</v>
      </c>
      <c r="D228" s="28" t="s">
        <v>212</v>
      </c>
      <c r="E228" s="188" t="s">
        <v>8</v>
      </c>
      <c r="F228" s="30">
        <v>1</v>
      </c>
      <c r="G228" s="31"/>
      <c r="H228" s="32">
        <f>SUM(I229:I232)</f>
        <v>11.55</v>
      </c>
      <c r="I228" s="33">
        <f>ROUND(H228*F228,2)</f>
        <v>11.55</v>
      </c>
      <c r="J228" s="161"/>
    </row>
    <row r="229" spans="1:44" s="34" customFormat="1" ht="12.75" hidden="1" customHeight="1">
      <c r="A229" s="44">
        <v>88310</v>
      </c>
      <c r="B229" s="71" t="s">
        <v>45</v>
      </c>
      <c r="C229" s="44" t="s">
        <v>14</v>
      </c>
      <c r="D229" s="45" t="s">
        <v>24</v>
      </c>
      <c r="E229" s="186" t="s">
        <v>25</v>
      </c>
      <c r="F229" s="42"/>
      <c r="G229" s="47">
        <v>0.3</v>
      </c>
      <c r="H229" s="37">
        <v>16.77</v>
      </c>
      <c r="I229" s="37">
        <f>ROUND(G229*H229,2)</f>
        <v>5.03</v>
      </c>
      <c r="J229" s="161"/>
    </row>
    <row r="230" spans="1:44" s="34" customFormat="1" ht="25.5" hidden="1" customHeight="1">
      <c r="A230" s="44">
        <v>88243</v>
      </c>
      <c r="B230" s="71" t="s">
        <v>45</v>
      </c>
      <c r="C230" s="44" t="s">
        <v>14</v>
      </c>
      <c r="D230" s="45" t="s">
        <v>26</v>
      </c>
      <c r="E230" s="186" t="s">
        <v>25</v>
      </c>
      <c r="F230" s="42"/>
      <c r="G230" s="47">
        <v>0.2</v>
      </c>
      <c r="H230" s="37">
        <v>13.54</v>
      </c>
      <c r="I230" s="37">
        <f>ROUND(G230*H230,2)</f>
        <v>2.71</v>
      </c>
      <c r="J230" s="161"/>
    </row>
    <row r="231" spans="1:44" s="34" customFormat="1" ht="25.5" hidden="1" customHeight="1">
      <c r="A231" s="27">
        <v>3767</v>
      </c>
      <c r="B231" s="71" t="s">
        <v>45</v>
      </c>
      <c r="C231" s="27" t="s">
        <v>15</v>
      </c>
      <c r="D231" s="35" t="s">
        <v>201</v>
      </c>
      <c r="E231" s="161" t="s">
        <v>8</v>
      </c>
      <c r="G231" s="36">
        <v>0.4</v>
      </c>
      <c r="H231" s="38">
        <v>0.32</v>
      </c>
      <c r="I231" s="38">
        <f>ROUND(G231*H231,2)</f>
        <v>0.13</v>
      </c>
      <c r="J231" s="161"/>
    </row>
    <row r="232" spans="1:44" s="34" customFormat="1" ht="12.75" hidden="1" customHeight="1">
      <c r="A232" s="44" t="s">
        <v>213</v>
      </c>
      <c r="B232" s="42" t="s">
        <v>9</v>
      </c>
      <c r="C232" s="27" t="s">
        <v>15</v>
      </c>
      <c r="D232" s="35" t="s">
        <v>214</v>
      </c>
      <c r="E232" s="161" t="s">
        <v>11</v>
      </c>
      <c r="G232" s="36">
        <v>0.7</v>
      </c>
      <c r="H232" s="38">
        <v>5.26</v>
      </c>
      <c r="I232" s="38">
        <f>ROUND(G232*H232,2)</f>
        <v>3.68</v>
      </c>
      <c r="J232" s="161"/>
    </row>
    <row r="233" spans="1:44" s="55" customFormat="1" ht="15" hidden="1" customHeight="1">
      <c r="A233" s="64"/>
      <c r="B233" s="42"/>
      <c r="C233" s="27"/>
      <c r="D233" s="65"/>
      <c r="E233" s="65"/>
      <c r="F233" s="34"/>
      <c r="G233" s="36"/>
      <c r="H233" s="36"/>
      <c r="I233" s="38"/>
      <c r="J233" s="161"/>
    </row>
    <row r="234" spans="1:44" s="56" customFormat="1" ht="25.5">
      <c r="A234" s="25" t="s">
        <v>217</v>
      </c>
      <c r="B234" s="39" t="s">
        <v>9</v>
      </c>
      <c r="C234" s="40" t="s">
        <v>14</v>
      </c>
      <c r="D234" s="41" t="s">
        <v>218</v>
      </c>
      <c r="E234" s="185" t="s">
        <v>10</v>
      </c>
      <c r="F234" s="30">
        <v>1</v>
      </c>
      <c r="G234" s="31"/>
      <c r="H234" s="32">
        <f>SUM(I235)</f>
        <v>28.81</v>
      </c>
      <c r="I234" s="33">
        <f>ROUND(H234*F234,2)</f>
        <v>28.81</v>
      </c>
      <c r="J234" s="161" t="s">
        <v>7383</v>
      </c>
      <c r="K234" s="58"/>
      <c r="L234" s="59"/>
      <c r="R234" s="60"/>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2"/>
    </row>
    <row r="235" spans="1:44" s="56" customFormat="1" ht="15">
      <c r="A235" s="27" t="s">
        <v>219</v>
      </c>
      <c r="B235" s="42" t="s">
        <v>9</v>
      </c>
      <c r="C235" s="27" t="s">
        <v>15</v>
      </c>
      <c r="D235" s="35" t="s">
        <v>220</v>
      </c>
      <c r="E235" s="161" t="s">
        <v>25</v>
      </c>
      <c r="F235" s="34"/>
      <c r="G235" s="36">
        <v>0.22220000000000001</v>
      </c>
      <c r="H235" s="243">
        <v>129.66</v>
      </c>
      <c r="I235" s="37">
        <f>ROUND(G235*H235,2)</f>
        <v>28.81</v>
      </c>
      <c r="J235" s="161" t="s">
        <v>7383</v>
      </c>
      <c r="K235" s="58"/>
      <c r="L235" s="59"/>
      <c r="R235" s="60"/>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2"/>
    </row>
    <row r="236" spans="1:44" s="56" customFormat="1" ht="15">
      <c r="A236" s="27"/>
      <c r="B236" s="42"/>
      <c r="C236" s="27"/>
      <c r="D236" s="35"/>
      <c r="E236" s="161"/>
      <c r="F236" s="34"/>
      <c r="G236" s="36"/>
      <c r="H236" s="36"/>
      <c r="I236" s="37"/>
      <c r="J236" s="161" t="s">
        <v>7383</v>
      </c>
      <c r="K236" s="58"/>
      <c r="L236" s="59"/>
      <c r="R236" s="60"/>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2"/>
    </row>
    <row r="237" spans="1:44" s="56" customFormat="1" ht="15" hidden="1" customHeight="1">
      <c r="A237" s="25" t="s">
        <v>223</v>
      </c>
      <c r="B237" s="39" t="s">
        <v>55</v>
      </c>
      <c r="C237" s="40" t="s">
        <v>14</v>
      </c>
      <c r="D237" s="41" t="s">
        <v>221</v>
      </c>
      <c r="E237" s="185" t="s">
        <v>222</v>
      </c>
      <c r="F237" s="30">
        <v>1</v>
      </c>
      <c r="G237" s="31"/>
      <c r="H237" s="32">
        <f>SUM(I238:I238)</f>
        <v>3.01</v>
      </c>
      <c r="I237" s="33">
        <f>F237*H237</f>
        <v>3.01</v>
      </c>
      <c r="J237" s="161"/>
      <c r="K237" s="58"/>
      <c r="L237" s="59"/>
      <c r="R237" s="60"/>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2"/>
    </row>
    <row r="238" spans="1:44" s="56" customFormat="1" ht="15" hidden="1" customHeight="1">
      <c r="A238" s="27">
        <v>4222</v>
      </c>
      <c r="B238" s="71" t="s">
        <v>45</v>
      </c>
      <c r="C238" s="27" t="s">
        <v>15</v>
      </c>
      <c r="D238" s="35" t="str">
        <f>IF(A238=0," ",VLOOKUP(A238,InsumosSINAPI!$A$6:$I$9354,2,0))</f>
        <v>GASOLINA COMUM</v>
      </c>
      <c r="E238" s="161" t="str">
        <f>IF(A238=0," ",VLOOKUP(A238,InsumosSINAPI!$A$6:$I$9354,3,0))</f>
        <v xml:space="preserve">L     </v>
      </c>
      <c r="F238" s="34"/>
      <c r="G238" s="36">
        <v>0.4</v>
      </c>
      <c r="H238" s="72" t="str">
        <f>IF(A238=0," ",VLOOKUP(A238,InsumosSINAPI!$A$6:$I$9354,5,0))</f>
        <v>7,52</v>
      </c>
      <c r="I238" s="37">
        <f>ROUND(G238*H238,2)</f>
        <v>3.01</v>
      </c>
      <c r="J238" s="161"/>
      <c r="K238" s="58"/>
      <c r="L238" s="59"/>
      <c r="R238" s="60"/>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2"/>
    </row>
    <row r="239" spans="1:44" s="56" customFormat="1" ht="15" hidden="1" customHeight="1">
      <c r="A239" s="27"/>
      <c r="B239" s="42"/>
      <c r="C239" s="27"/>
      <c r="D239" s="35"/>
      <c r="E239" s="161"/>
      <c r="F239" s="34"/>
      <c r="G239" s="36"/>
      <c r="H239" s="36"/>
      <c r="I239" s="37"/>
      <c r="J239" s="161"/>
      <c r="K239" s="58"/>
      <c r="L239" s="59"/>
      <c r="R239" s="60"/>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2"/>
    </row>
    <row r="240" spans="1:44" s="56" customFormat="1" ht="15" hidden="1" customHeight="1">
      <c r="A240" s="25" t="s">
        <v>224</v>
      </c>
      <c r="B240" s="39" t="s">
        <v>9</v>
      </c>
      <c r="C240" s="40" t="s">
        <v>14</v>
      </c>
      <c r="D240" s="41" t="s">
        <v>225</v>
      </c>
      <c r="E240" s="185" t="s">
        <v>8</v>
      </c>
      <c r="F240" s="30">
        <v>1</v>
      </c>
      <c r="G240" s="31"/>
      <c r="H240" s="32">
        <f>SUM(I241)</f>
        <v>3.16</v>
      </c>
      <c r="I240" s="33">
        <f>ROUND(H240*F240,2)</f>
        <v>3.16</v>
      </c>
      <c r="J240" s="161"/>
      <c r="K240" s="58"/>
      <c r="L240" s="59"/>
      <c r="R240" s="60"/>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2"/>
    </row>
    <row r="241" spans="1:44" s="34" customFormat="1" ht="12.75" hidden="1" customHeight="1">
      <c r="A241" s="27">
        <v>88316</v>
      </c>
      <c r="B241" s="71" t="s">
        <v>45</v>
      </c>
      <c r="C241" s="27" t="s">
        <v>14</v>
      </c>
      <c r="D241" s="35" t="s">
        <v>34</v>
      </c>
      <c r="E241" s="161" t="s">
        <v>25</v>
      </c>
      <c r="G241" s="36">
        <v>0.2</v>
      </c>
      <c r="H241" s="38">
        <v>15.79</v>
      </c>
      <c r="I241" s="38">
        <f>ROUND(G241*H241,2)</f>
        <v>3.16</v>
      </c>
      <c r="J241" s="161"/>
    </row>
    <row r="242" spans="1:44" s="56" customFormat="1" ht="15" hidden="1" customHeight="1">
      <c r="A242" s="27"/>
      <c r="B242" s="42"/>
      <c r="C242" s="27"/>
      <c r="D242" s="35"/>
      <c r="E242" s="161"/>
      <c r="F242" s="34"/>
      <c r="G242" s="36"/>
      <c r="H242" s="36"/>
      <c r="I242" s="37"/>
      <c r="J242" s="161"/>
      <c r="K242" s="58"/>
      <c r="L242" s="59"/>
      <c r="R242" s="60"/>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2"/>
    </row>
    <row r="243" spans="1:44" s="56" customFormat="1" ht="15" hidden="1" customHeight="1">
      <c r="A243" s="25" t="s">
        <v>226</v>
      </c>
      <c r="B243" s="39" t="s">
        <v>9</v>
      </c>
      <c r="C243" s="40" t="s">
        <v>14</v>
      </c>
      <c r="D243" s="41" t="s">
        <v>227</v>
      </c>
      <c r="E243" s="185" t="s">
        <v>33</v>
      </c>
      <c r="F243" s="30">
        <v>1</v>
      </c>
      <c r="G243" s="31"/>
      <c r="H243" s="32">
        <f>SUM(I244)</f>
        <v>392.88</v>
      </c>
      <c r="I243" s="33">
        <f>ROUND(H243*F243,2)</f>
        <v>392.88</v>
      </c>
      <c r="J243" s="161"/>
      <c r="K243" s="58"/>
      <c r="L243" s="59"/>
      <c r="R243" s="60"/>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2"/>
    </row>
    <row r="244" spans="1:44" s="34" customFormat="1" ht="12.75" hidden="1" customHeight="1">
      <c r="A244" s="27">
        <v>88316</v>
      </c>
      <c r="B244" s="71" t="s">
        <v>45</v>
      </c>
      <c r="C244" s="27" t="s">
        <v>14</v>
      </c>
      <c r="D244" s="35" t="s">
        <v>34</v>
      </c>
      <c r="E244" s="161" t="s">
        <v>25</v>
      </c>
      <c r="G244" s="36">
        <v>24</v>
      </c>
      <c r="H244" s="38">
        <f>+$I$524</f>
        <v>16.37</v>
      </c>
      <c r="I244" s="38">
        <f>ROUND(G244*H244,2)</f>
        <v>392.88</v>
      </c>
      <c r="J244" s="161"/>
    </row>
    <row r="245" spans="1:44" s="34" customFormat="1" ht="12.75" hidden="1" customHeight="1">
      <c r="A245" s="27"/>
      <c r="B245" s="42"/>
      <c r="C245" s="27"/>
      <c r="D245" s="35"/>
      <c r="E245" s="161"/>
      <c r="G245" s="36"/>
      <c r="H245" s="38"/>
      <c r="I245" s="38"/>
      <c r="J245" s="161"/>
    </row>
    <row r="246" spans="1:44" s="56" customFormat="1" ht="25.5" hidden="1" customHeight="1">
      <c r="A246" s="25" t="s">
        <v>228</v>
      </c>
      <c r="B246" s="39" t="s">
        <v>9</v>
      </c>
      <c r="C246" s="40" t="s">
        <v>14</v>
      </c>
      <c r="D246" s="41" t="s">
        <v>229</v>
      </c>
      <c r="E246" s="185" t="s">
        <v>8</v>
      </c>
      <c r="F246" s="30">
        <v>1</v>
      </c>
      <c r="G246" s="31"/>
      <c r="H246" s="32">
        <f>SUM(I247:I248)</f>
        <v>3.7300000000000004</v>
      </c>
      <c r="I246" s="33">
        <f>ROUND(H246*F246,2)</f>
        <v>3.73</v>
      </c>
      <c r="J246" s="161"/>
      <c r="K246" s="58"/>
      <c r="L246" s="59"/>
      <c r="R246" s="60"/>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2"/>
    </row>
    <row r="247" spans="1:44" s="34" customFormat="1" ht="12.75" hidden="1" customHeight="1">
      <c r="A247" s="27">
        <v>88316</v>
      </c>
      <c r="B247" s="71" t="s">
        <v>45</v>
      </c>
      <c r="C247" s="27" t="s">
        <v>14</v>
      </c>
      <c r="D247" s="35" t="s">
        <v>34</v>
      </c>
      <c r="E247" s="161" t="s">
        <v>25</v>
      </c>
      <c r="G247" s="36">
        <v>0.25</v>
      </c>
      <c r="H247" s="38">
        <v>12.94</v>
      </c>
      <c r="I247" s="38">
        <f>ROUND(G247*H247,2)</f>
        <v>3.24</v>
      </c>
      <c r="J247" s="161"/>
    </row>
    <row r="248" spans="1:44" s="56" customFormat="1" ht="15" hidden="1" customHeight="1">
      <c r="A248" s="27">
        <v>88323</v>
      </c>
      <c r="B248" s="71" t="s">
        <v>45</v>
      </c>
      <c r="C248" s="27" t="s">
        <v>14</v>
      </c>
      <c r="D248" s="35" t="s">
        <v>230</v>
      </c>
      <c r="E248" s="161" t="s">
        <v>25</v>
      </c>
      <c r="F248" s="34"/>
      <c r="G248" s="36">
        <v>2.5000000000000001E-2</v>
      </c>
      <c r="H248" s="38">
        <v>19.5</v>
      </c>
      <c r="I248" s="38">
        <f>ROUND(G248*H248,2)</f>
        <v>0.49</v>
      </c>
      <c r="J248" s="161"/>
      <c r="K248" s="58"/>
      <c r="L248" s="59"/>
      <c r="R248" s="60"/>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2"/>
    </row>
    <row r="249" spans="1:44" s="56" customFormat="1" ht="15" hidden="1" customHeight="1">
      <c r="A249" s="27"/>
      <c r="B249" s="42"/>
      <c r="C249" s="27"/>
      <c r="D249" s="35"/>
      <c r="E249" s="161"/>
      <c r="F249" s="34"/>
      <c r="G249" s="36"/>
      <c r="H249" s="38"/>
      <c r="I249" s="38"/>
      <c r="J249" s="161"/>
      <c r="K249" s="58"/>
      <c r="L249" s="59"/>
      <c r="R249" s="60"/>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2"/>
    </row>
    <row r="250" spans="1:44" s="56" customFormat="1" ht="25.5" hidden="1" customHeight="1">
      <c r="A250" s="25" t="s">
        <v>231</v>
      </c>
      <c r="B250" s="39" t="s">
        <v>9</v>
      </c>
      <c r="C250" s="40" t="s">
        <v>14</v>
      </c>
      <c r="D250" s="41" t="s">
        <v>232</v>
      </c>
      <c r="E250" s="185" t="s">
        <v>33</v>
      </c>
      <c r="F250" s="30">
        <v>1</v>
      </c>
      <c r="G250" s="31"/>
      <c r="H250" s="32">
        <f>SUM(I251:I266)</f>
        <v>333.36</v>
      </c>
      <c r="I250" s="33">
        <f>ROUND(H250*F250,2)</f>
        <v>333.36</v>
      </c>
      <c r="J250" s="161"/>
      <c r="K250" s="58"/>
      <c r="L250" s="59"/>
      <c r="R250" s="60"/>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2"/>
    </row>
    <row r="251" spans="1:44" s="34" customFormat="1" ht="12.75" hidden="1" customHeight="1">
      <c r="A251" s="27">
        <v>88316</v>
      </c>
      <c r="B251" s="71" t="s">
        <v>45</v>
      </c>
      <c r="C251" s="27" t="s">
        <v>14</v>
      </c>
      <c r="D251" s="35" t="s">
        <v>34</v>
      </c>
      <c r="E251" s="161" t="s">
        <v>25</v>
      </c>
      <c r="G251" s="36">
        <v>1.4</v>
      </c>
      <c r="H251" s="38">
        <f>+$I$524</f>
        <v>16.37</v>
      </c>
      <c r="I251" s="38">
        <f>ROUND(G251*H251,2)</f>
        <v>22.92</v>
      </c>
      <c r="J251" s="161"/>
    </row>
    <row r="252" spans="1:44" s="34" customFormat="1" ht="25.5" hidden="1" customHeight="1">
      <c r="A252" s="27">
        <v>88261</v>
      </c>
      <c r="B252" s="71" t="s">
        <v>45</v>
      </c>
      <c r="C252" s="27" t="s">
        <v>14</v>
      </c>
      <c r="D252" s="35" t="s">
        <v>115</v>
      </c>
      <c r="E252" s="161" t="s">
        <v>25</v>
      </c>
      <c r="G252" s="36">
        <v>3.75</v>
      </c>
      <c r="H252" s="38">
        <v>15.96</v>
      </c>
      <c r="I252" s="38">
        <f t="shared" ref="I252:I266" si="6">ROUND(G252*H252,2)</f>
        <v>59.85</v>
      </c>
      <c r="J252" s="161"/>
    </row>
    <row r="253" spans="1:44" s="34" customFormat="1" ht="12.75" hidden="1" customHeight="1">
      <c r="A253" s="27">
        <v>88309</v>
      </c>
      <c r="B253" s="71" t="s">
        <v>45</v>
      </c>
      <c r="C253" s="27" t="s">
        <v>14</v>
      </c>
      <c r="D253" s="35" t="s">
        <v>53</v>
      </c>
      <c r="E253" s="161" t="s">
        <v>25</v>
      </c>
      <c r="G253" s="36">
        <v>1.4</v>
      </c>
      <c r="H253" s="38">
        <f>+$I$534</f>
        <v>21.76</v>
      </c>
      <c r="I253" s="38">
        <f t="shared" si="6"/>
        <v>30.46</v>
      </c>
      <c r="J253" s="161"/>
    </row>
    <row r="254" spans="1:44" s="34" customFormat="1" ht="25.5" hidden="1" customHeight="1">
      <c r="A254" s="27">
        <v>88239</v>
      </c>
      <c r="B254" s="71" t="s">
        <v>45</v>
      </c>
      <c r="C254" s="27" t="s">
        <v>14</v>
      </c>
      <c r="D254" s="35" t="s">
        <v>114</v>
      </c>
      <c r="E254" s="161" t="s">
        <v>25</v>
      </c>
      <c r="G254" s="36">
        <v>3.75</v>
      </c>
      <c r="H254" s="38">
        <v>13.14</v>
      </c>
      <c r="I254" s="38">
        <f t="shared" si="6"/>
        <v>49.28</v>
      </c>
      <c r="J254" s="161"/>
    </row>
    <row r="255" spans="1:44" s="34" customFormat="1" ht="12.75" hidden="1" customHeight="1">
      <c r="A255" s="27" t="s">
        <v>233</v>
      </c>
      <c r="B255" s="42" t="s">
        <v>9</v>
      </c>
      <c r="C255" s="27" t="s">
        <v>15</v>
      </c>
      <c r="D255" s="35" t="s">
        <v>234</v>
      </c>
      <c r="E255" s="161" t="s">
        <v>33</v>
      </c>
      <c r="G255" s="36">
        <v>4</v>
      </c>
      <c r="H255" s="38">
        <v>2.04</v>
      </c>
      <c r="I255" s="38">
        <f t="shared" si="6"/>
        <v>8.16</v>
      </c>
      <c r="J255" s="161"/>
    </row>
    <row r="256" spans="1:44" s="34" customFormat="1" ht="12.75" hidden="1" customHeight="1">
      <c r="A256" s="27" t="s">
        <v>235</v>
      </c>
      <c r="B256" s="42" t="s">
        <v>9</v>
      </c>
      <c r="C256" s="27" t="s">
        <v>15</v>
      </c>
      <c r="D256" s="35" t="s">
        <v>236</v>
      </c>
      <c r="E256" s="161" t="s">
        <v>12</v>
      </c>
      <c r="G256" s="36">
        <v>5.0999999999999996</v>
      </c>
      <c r="H256" s="38">
        <v>1.65</v>
      </c>
      <c r="I256" s="38">
        <f t="shared" si="6"/>
        <v>8.42</v>
      </c>
      <c r="J256" s="161"/>
    </row>
    <row r="257" spans="1:44" s="34" customFormat="1" ht="12.75" hidden="1" customHeight="1">
      <c r="A257" s="27" t="s">
        <v>237</v>
      </c>
      <c r="B257" s="42" t="s">
        <v>9</v>
      </c>
      <c r="C257" s="27" t="s">
        <v>15</v>
      </c>
      <c r="D257" s="35" t="s">
        <v>238</v>
      </c>
      <c r="E257" s="161" t="s">
        <v>12</v>
      </c>
      <c r="G257" s="36">
        <v>5.0999999999999996</v>
      </c>
      <c r="H257" s="38">
        <v>10.54</v>
      </c>
      <c r="I257" s="38">
        <f t="shared" si="6"/>
        <v>53.75</v>
      </c>
      <c r="J257" s="161"/>
    </row>
    <row r="258" spans="1:44" s="34" customFormat="1" ht="12.75" hidden="1" customHeight="1">
      <c r="A258" s="27" t="s">
        <v>239</v>
      </c>
      <c r="B258" s="42" t="s">
        <v>9</v>
      </c>
      <c r="C258" s="27" t="s">
        <v>15</v>
      </c>
      <c r="D258" s="35" t="s">
        <v>240</v>
      </c>
      <c r="E258" s="161" t="s">
        <v>33</v>
      </c>
      <c r="G258" s="36">
        <v>1</v>
      </c>
      <c r="H258" s="38">
        <v>82.59</v>
      </c>
      <c r="I258" s="38">
        <f t="shared" si="6"/>
        <v>82.59</v>
      </c>
      <c r="J258" s="161"/>
    </row>
    <row r="259" spans="1:44" s="34" customFormat="1" ht="12.75" hidden="1" customHeight="1">
      <c r="A259" s="27" t="s">
        <v>241</v>
      </c>
      <c r="B259" s="42" t="s">
        <v>9</v>
      </c>
      <c r="C259" s="27" t="s">
        <v>15</v>
      </c>
      <c r="D259" s="35" t="s">
        <v>242</v>
      </c>
      <c r="E259" s="161" t="s">
        <v>33</v>
      </c>
      <c r="G259" s="36">
        <v>2</v>
      </c>
      <c r="H259" s="38">
        <v>2.5</v>
      </c>
      <c r="I259" s="38">
        <f t="shared" si="6"/>
        <v>5</v>
      </c>
      <c r="J259" s="161"/>
    </row>
    <row r="260" spans="1:44" s="34" customFormat="1" ht="12.75" hidden="1" customHeight="1">
      <c r="A260" s="27" t="s">
        <v>243</v>
      </c>
      <c r="B260" s="42" t="s">
        <v>9</v>
      </c>
      <c r="C260" s="27" t="s">
        <v>15</v>
      </c>
      <c r="D260" s="35" t="s">
        <v>244</v>
      </c>
      <c r="E260" s="161" t="s">
        <v>11</v>
      </c>
      <c r="G260" s="36">
        <v>0.25</v>
      </c>
      <c r="H260" s="38">
        <v>9.4</v>
      </c>
      <c r="I260" s="38">
        <f t="shared" si="6"/>
        <v>2.35</v>
      </c>
      <c r="J260" s="161"/>
    </row>
    <row r="261" spans="1:44" s="34" customFormat="1" ht="12.75" hidden="1" customHeight="1">
      <c r="A261" s="27">
        <v>1379</v>
      </c>
      <c r="B261" s="71" t="s">
        <v>45</v>
      </c>
      <c r="C261" s="27" t="s">
        <v>15</v>
      </c>
      <c r="D261" s="35" t="s">
        <v>104</v>
      </c>
      <c r="E261" s="161" t="s">
        <v>11</v>
      </c>
      <c r="G261" s="36">
        <v>1.72</v>
      </c>
      <c r="H261" s="38">
        <v>0.4</v>
      </c>
      <c r="I261" s="38">
        <f t="shared" si="6"/>
        <v>0.69</v>
      </c>
      <c r="J261" s="161"/>
    </row>
    <row r="262" spans="1:44" s="34" customFormat="1" ht="12.75" hidden="1" customHeight="1">
      <c r="A262" s="27" t="s">
        <v>245</v>
      </c>
      <c r="B262" s="42" t="s">
        <v>9</v>
      </c>
      <c r="C262" s="27" t="s">
        <v>15</v>
      </c>
      <c r="D262" s="35" t="s">
        <v>246</v>
      </c>
      <c r="E262" s="161" t="s">
        <v>12</v>
      </c>
      <c r="G262" s="36">
        <v>0.8</v>
      </c>
      <c r="H262" s="38">
        <v>3</v>
      </c>
      <c r="I262" s="38">
        <f t="shared" si="6"/>
        <v>2.4</v>
      </c>
      <c r="J262" s="161"/>
    </row>
    <row r="263" spans="1:44" s="34" customFormat="1" ht="12.75" hidden="1" customHeight="1">
      <c r="A263" s="27" t="s">
        <v>107</v>
      </c>
      <c r="B263" s="42" t="s">
        <v>9</v>
      </c>
      <c r="C263" s="27" t="s">
        <v>15</v>
      </c>
      <c r="D263" s="35" t="s">
        <v>108</v>
      </c>
      <c r="E263" s="161" t="s">
        <v>10</v>
      </c>
      <c r="G263" s="36">
        <v>3.5000000000000001E-3</v>
      </c>
      <c r="H263" s="38">
        <v>46</v>
      </c>
      <c r="I263" s="38">
        <f t="shared" si="6"/>
        <v>0.16</v>
      </c>
      <c r="J263" s="161"/>
    </row>
    <row r="264" spans="1:44" s="34" customFormat="1" ht="12.75" hidden="1" customHeight="1">
      <c r="A264" s="27" t="s">
        <v>247</v>
      </c>
      <c r="B264" s="42" t="s">
        <v>9</v>
      </c>
      <c r="C264" s="27" t="s">
        <v>15</v>
      </c>
      <c r="D264" s="35" t="s">
        <v>248</v>
      </c>
      <c r="E264" s="161" t="s">
        <v>33</v>
      </c>
      <c r="G264" s="36">
        <v>6</v>
      </c>
      <c r="H264" s="38">
        <v>0.65</v>
      </c>
      <c r="I264" s="38">
        <f t="shared" si="6"/>
        <v>3.9</v>
      </c>
      <c r="J264" s="161"/>
    </row>
    <row r="265" spans="1:44" s="34" customFormat="1" ht="12.75" hidden="1" customHeight="1">
      <c r="A265" s="27" t="s">
        <v>249</v>
      </c>
      <c r="B265" s="42" t="s">
        <v>9</v>
      </c>
      <c r="C265" s="27" t="s">
        <v>15</v>
      </c>
      <c r="D265" s="35" t="s">
        <v>250</v>
      </c>
      <c r="E265" s="161" t="s">
        <v>33</v>
      </c>
      <c r="G265" s="36">
        <v>8</v>
      </c>
      <c r="H265" s="38">
        <v>0.27</v>
      </c>
      <c r="I265" s="38">
        <f t="shared" si="6"/>
        <v>2.16</v>
      </c>
      <c r="J265" s="161"/>
    </row>
    <row r="266" spans="1:44" s="34" customFormat="1" ht="12.75" hidden="1" customHeight="1">
      <c r="A266" s="27" t="s">
        <v>251</v>
      </c>
      <c r="B266" s="42" t="s">
        <v>9</v>
      </c>
      <c r="C266" s="27" t="s">
        <v>15</v>
      </c>
      <c r="D266" s="35" t="s">
        <v>252</v>
      </c>
      <c r="E266" s="161" t="s">
        <v>11</v>
      </c>
      <c r="G266" s="36">
        <v>1.72</v>
      </c>
      <c r="H266" s="38">
        <v>0.74</v>
      </c>
      <c r="I266" s="38">
        <f t="shared" si="6"/>
        <v>1.27</v>
      </c>
      <c r="J266" s="161"/>
    </row>
    <row r="267" spans="1:44" s="56" customFormat="1" ht="15" hidden="1" customHeight="1">
      <c r="A267" s="27"/>
      <c r="B267" s="42"/>
      <c r="C267" s="27"/>
      <c r="D267" s="35"/>
      <c r="E267" s="161"/>
      <c r="F267" s="34"/>
      <c r="G267" s="36"/>
      <c r="H267" s="38"/>
      <c r="I267" s="38"/>
      <c r="J267" s="161"/>
      <c r="K267" s="58"/>
      <c r="L267" s="59"/>
      <c r="R267" s="60"/>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2"/>
    </row>
    <row r="268" spans="1:44" s="56" customFormat="1" ht="25.5" hidden="1" customHeight="1">
      <c r="A268" s="25" t="s">
        <v>253</v>
      </c>
      <c r="B268" s="39" t="s">
        <v>9</v>
      </c>
      <c r="C268" s="40" t="s">
        <v>14</v>
      </c>
      <c r="D268" s="41" t="s">
        <v>254</v>
      </c>
      <c r="E268" s="185" t="s">
        <v>8</v>
      </c>
      <c r="F268" s="30">
        <v>1</v>
      </c>
      <c r="G268" s="31"/>
      <c r="H268" s="32">
        <f>SUM(I269:I273)</f>
        <v>51.54</v>
      </c>
      <c r="I268" s="33">
        <f>ROUND(H268*F268,2)</f>
        <v>51.54</v>
      </c>
      <c r="J268" s="161"/>
      <c r="K268" s="58"/>
      <c r="L268" s="59"/>
      <c r="R268" s="60"/>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2"/>
    </row>
    <row r="269" spans="1:44" s="56" customFormat="1" ht="15" hidden="1" customHeight="1">
      <c r="A269" s="27" t="s">
        <v>255</v>
      </c>
      <c r="B269" s="42" t="s">
        <v>9</v>
      </c>
      <c r="C269" s="27" t="s">
        <v>15</v>
      </c>
      <c r="D269" s="35" t="s">
        <v>258</v>
      </c>
      <c r="E269" s="161" t="s">
        <v>33</v>
      </c>
      <c r="F269" s="34"/>
      <c r="G269" s="36">
        <v>1.42</v>
      </c>
      <c r="H269" s="38">
        <v>1</v>
      </c>
      <c r="I269" s="38">
        <f>ROUND(G269*H269,2)</f>
        <v>1.42</v>
      </c>
      <c r="J269" s="161"/>
      <c r="K269" s="58"/>
      <c r="L269" s="59"/>
      <c r="R269" s="60"/>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2"/>
    </row>
    <row r="270" spans="1:44" s="56" customFormat="1" ht="24" hidden="1" customHeight="1">
      <c r="A270" s="27" t="s">
        <v>256</v>
      </c>
      <c r="B270" s="71" t="s">
        <v>9</v>
      </c>
      <c r="C270" s="27" t="s">
        <v>15</v>
      </c>
      <c r="D270" s="35" t="s">
        <v>259</v>
      </c>
      <c r="E270" s="161" t="s">
        <v>8</v>
      </c>
      <c r="F270" s="34"/>
      <c r="G270" s="36">
        <v>1.1499999999999999</v>
      </c>
      <c r="H270" s="72">
        <v>36.31</v>
      </c>
      <c r="I270" s="37">
        <f>ROUND(G270*H270,2)</f>
        <v>41.76</v>
      </c>
      <c r="J270" s="161"/>
      <c r="K270" s="58"/>
      <c r="L270" s="59"/>
      <c r="R270" s="60"/>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2"/>
    </row>
    <row r="271" spans="1:44" s="56" customFormat="1" ht="15" hidden="1" customHeight="1">
      <c r="A271" s="27" t="s">
        <v>257</v>
      </c>
      <c r="B271" s="42" t="s">
        <v>9</v>
      </c>
      <c r="C271" s="27" t="s">
        <v>15</v>
      </c>
      <c r="D271" s="35" t="s">
        <v>260</v>
      </c>
      <c r="E271" s="161" t="s">
        <v>33</v>
      </c>
      <c r="F271" s="34"/>
      <c r="G271" s="36">
        <v>1.42</v>
      </c>
      <c r="H271" s="38">
        <v>0.5</v>
      </c>
      <c r="I271" s="38">
        <f>ROUND(G271*H271,2)</f>
        <v>0.71</v>
      </c>
      <c r="J271" s="161"/>
      <c r="K271" s="58"/>
      <c r="L271" s="59"/>
      <c r="R271" s="60"/>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2"/>
    </row>
    <row r="272" spans="1:44" s="56" customFormat="1" ht="15" hidden="1" customHeight="1">
      <c r="A272" s="27">
        <v>88323</v>
      </c>
      <c r="B272" s="71" t="s">
        <v>45</v>
      </c>
      <c r="C272" s="27" t="s">
        <v>14</v>
      </c>
      <c r="D272" s="35" t="s">
        <v>230</v>
      </c>
      <c r="E272" s="161" t="s">
        <v>25</v>
      </c>
      <c r="F272" s="34"/>
      <c r="G272" s="36">
        <v>0.22</v>
      </c>
      <c r="H272" s="38">
        <v>19.5</v>
      </c>
      <c r="I272" s="38">
        <f>ROUND(G272*H272,2)</f>
        <v>4.29</v>
      </c>
      <c r="J272" s="161"/>
      <c r="K272" s="58"/>
      <c r="L272" s="59"/>
      <c r="R272" s="60"/>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2"/>
    </row>
    <row r="273" spans="1:44" s="34" customFormat="1" ht="25.5" hidden="1" customHeight="1">
      <c r="A273" s="44">
        <v>88243</v>
      </c>
      <c r="B273" s="71" t="s">
        <v>45</v>
      </c>
      <c r="C273" s="44" t="s">
        <v>14</v>
      </c>
      <c r="D273" s="45" t="s">
        <v>26</v>
      </c>
      <c r="E273" s="186" t="s">
        <v>25</v>
      </c>
      <c r="F273" s="42"/>
      <c r="G273" s="47">
        <v>0.22</v>
      </c>
      <c r="H273" s="37">
        <v>15.29</v>
      </c>
      <c r="I273" s="37">
        <f>ROUND(G273*H273,2)</f>
        <v>3.36</v>
      </c>
      <c r="J273" s="161"/>
    </row>
    <row r="274" spans="1:44" s="56" customFormat="1" ht="15" hidden="1" customHeight="1">
      <c r="A274" s="27"/>
      <c r="B274" s="42"/>
      <c r="C274" s="27"/>
      <c r="D274" s="35"/>
      <c r="E274" s="161"/>
      <c r="F274" s="34"/>
      <c r="G274" s="36"/>
      <c r="H274" s="38"/>
      <c r="I274" s="38"/>
      <c r="J274" s="161"/>
      <c r="K274" s="58"/>
      <c r="L274" s="59"/>
      <c r="R274" s="60"/>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2"/>
    </row>
    <row r="275" spans="1:44" s="56" customFormat="1" ht="15" hidden="1" customHeight="1">
      <c r="B275" s="42"/>
      <c r="C275" s="42"/>
      <c r="D275" s="42"/>
      <c r="E275" s="187"/>
      <c r="F275" s="42"/>
      <c r="G275" s="58"/>
      <c r="H275" s="58"/>
      <c r="I275" s="58"/>
      <c r="J275" s="161"/>
      <c r="K275" s="58"/>
      <c r="L275" s="59"/>
      <c r="R275" s="60"/>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2"/>
    </row>
    <row r="276" spans="1:44" s="56" customFormat="1" ht="38.25" hidden="1">
      <c r="A276" s="29" t="s">
        <v>261</v>
      </c>
      <c r="B276" s="29" t="s">
        <v>110</v>
      </c>
      <c r="C276" s="29" t="s">
        <v>14</v>
      </c>
      <c r="D276" s="28" t="s">
        <v>368</v>
      </c>
      <c r="E276" s="188" t="s">
        <v>33</v>
      </c>
      <c r="F276" s="30">
        <v>1</v>
      </c>
      <c r="G276" s="31"/>
      <c r="H276" s="32">
        <f>SUM(I277:I281)</f>
        <v>159.01</v>
      </c>
      <c r="I276" s="33">
        <f>ROUND(H276*F276,2)</f>
        <v>159.01</v>
      </c>
      <c r="J276" s="161"/>
      <c r="K276" s="58"/>
      <c r="L276" s="59"/>
      <c r="R276" s="60"/>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2"/>
    </row>
    <row r="277" spans="1:44" s="56" customFormat="1" ht="25.5" hidden="1">
      <c r="A277" s="27">
        <v>38779</v>
      </c>
      <c r="B277" s="71" t="s">
        <v>45</v>
      </c>
      <c r="C277" s="27" t="s">
        <v>15</v>
      </c>
      <c r="D277" s="35" t="str">
        <f>IF(A277=0," ",VLOOKUP(A277,InsumosSINAPI!$A$6:$I$9354,2,0))</f>
        <v>LAMPADA FLUORESCENTE TUBULAR T8 DE 32/36 W, BIVOLT</v>
      </c>
      <c r="E277" s="161" t="str">
        <f>IF(A277=0," ",VLOOKUP(A277,InsumosSINAPI!$A$6:$I$9354,3,0))</f>
        <v xml:space="preserve">UN    </v>
      </c>
      <c r="F277" s="34"/>
      <c r="G277" s="36">
        <v>2</v>
      </c>
      <c r="H277" s="72" t="str">
        <f>IF(A277=0," ",VLOOKUP(A277,InsumosSINAPI!$A$6:$I$9354,5,0))</f>
        <v>9,25</v>
      </c>
      <c r="I277" s="37">
        <f>ROUND(G277*H277,2)</f>
        <v>18.5</v>
      </c>
      <c r="J277" s="161"/>
      <c r="K277" s="58"/>
      <c r="L277" s="59"/>
      <c r="R277" s="60"/>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2"/>
    </row>
    <row r="278" spans="1:44" s="56" customFormat="1" ht="25.5" hidden="1">
      <c r="A278" s="27" t="s">
        <v>262</v>
      </c>
      <c r="B278" s="71" t="s">
        <v>110</v>
      </c>
      <c r="C278" s="27" t="s">
        <v>15</v>
      </c>
      <c r="D278" s="35" t="s">
        <v>263</v>
      </c>
      <c r="E278" s="161" t="s">
        <v>33</v>
      </c>
      <c r="F278" s="34"/>
      <c r="G278" s="36">
        <v>1</v>
      </c>
      <c r="H278" s="36">
        <v>30</v>
      </c>
      <c r="I278" s="37">
        <f>ROUND(G278*H278,2)</f>
        <v>30</v>
      </c>
      <c r="J278" s="161"/>
      <c r="K278" s="58"/>
      <c r="L278" s="59"/>
      <c r="R278" s="60"/>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2"/>
    </row>
    <row r="279" spans="1:44" s="56" customFormat="1" ht="25.5" hidden="1">
      <c r="A279" s="27" t="s">
        <v>264</v>
      </c>
      <c r="B279" s="71" t="s">
        <v>110</v>
      </c>
      <c r="C279" s="27" t="s">
        <v>15</v>
      </c>
      <c r="D279" s="35" t="s">
        <v>265</v>
      </c>
      <c r="E279" s="161" t="s">
        <v>33</v>
      </c>
      <c r="F279" s="34"/>
      <c r="G279" s="36">
        <v>1</v>
      </c>
      <c r="H279" s="36">
        <v>80.209999999999994</v>
      </c>
      <c r="I279" s="37">
        <f>ROUND(G279*H279,2)</f>
        <v>80.209999999999994</v>
      </c>
      <c r="J279" s="161"/>
      <c r="K279" s="58"/>
      <c r="L279" s="59"/>
      <c r="R279" s="60"/>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2"/>
    </row>
    <row r="280" spans="1:44" s="56" customFormat="1" ht="15" hidden="1">
      <c r="A280" s="27">
        <v>88264</v>
      </c>
      <c r="B280" s="71" t="s">
        <v>45</v>
      </c>
      <c r="C280" s="27" t="s">
        <v>14</v>
      </c>
      <c r="D280" s="35" t="s">
        <v>65</v>
      </c>
      <c r="E280" s="161" t="s">
        <v>25</v>
      </c>
      <c r="F280" s="34"/>
      <c r="G280" s="36">
        <v>1</v>
      </c>
      <c r="H280" s="37">
        <v>17.36</v>
      </c>
      <c r="I280" s="37">
        <f>ROUND(G280*H280,2)</f>
        <v>17.36</v>
      </c>
      <c r="J280" s="161"/>
      <c r="K280" s="58"/>
      <c r="L280" s="59"/>
      <c r="R280" s="60"/>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2"/>
    </row>
    <row r="281" spans="1:44" s="56" customFormat="1" ht="15" hidden="1">
      <c r="A281" s="27">
        <v>88316</v>
      </c>
      <c r="B281" s="71" t="s">
        <v>45</v>
      </c>
      <c r="C281" s="27" t="s">
        <v>14</v>
      </c>
      <c r="D281" s="35" t="s">
        <v>34</v>
      </c>
      <c r="E281" s="161" t="s">
        <v>25</v>
      </c>
      <c r="F281" s="34"/>
      <c r="G281" s="36">
        <v>1</v>
      </c>
      <c r="H281" s="38">
        <v>12.94</v>
      </c>
      <c r="I281" s="37">
        <f>ROUND(G281*H281,2)</f>
        <v>12.94</v>
      </c>
      <c r="J281" s="161"/>
      <c r="K281" s="58"/>
      <c r="L281" s="59"/>
      <c r="R281" s="60"/>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2"/>
    </row>
    <row r="282" spans="1:44" s="56" customFormat="1" ht="15" hidden="1">
      <c r="A282" s="27"/>
      <c r="B282" s="42"/>
      <c r="C282" s="27"/>
      <c r="D282" s="35"/>
      <c r="E282" s="161"/>
      <c r="F282" s="34"/>
      <c r="G282" s="36"/>
      <c r="H282" s="36"/>
      <c r="I282" s="37"/>
      <c r="J282" s="161"/>
      <c r="K282" s="58"/>
      <c r="L282" s="59"/>
      <c r="R282" s="60"/>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2"/>
    </row>
    <row r="283" spans="1:44" s="56" customFormat="1" ht="15" hidden="1">
      <c r="A283" s="29" t="s">
        <v>266</v>
      </c>
      <c r="B283" s="39" t="s">
        <v>9</v>
      </c>
      <c r="C283" s="27" t="s">
        <v>14</v>
      </c>
      <c r="D283" s="28" t="s">
        <v>267</v>
      </c>
      <c r="E283" s="188" t="s">
        <v>8</v>
      </c>
      <c r="F283" s="30">
        <v>1</v>
      </c>
      <c r="G283" s="31"/>
      <c r="H283" s="32">
        <f>SUM(I284:I285)</f>
        <v>21.64</v>
      </c>
      <c r="I283" s="33">
        <f>ROUND(H283*F283,2)</f>
        <v>21.64</v>
      </c>
      <c r="J283" s="161"/>
      <c r="K283" s="58"/>
      <c r="L283" s="59"/>
      <c r="R283" s="60"/>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2"/>
    </row>
    <row r="284" spans="1:44" s="34" customFormat="1" hidden="1">
      <c r="A284" s="27">
        <v>88316</v>
      </c>
      <c r="B284" s="71" t="s">
        <v>45</v>
      </c>
      <c r="C284" s="27" t="s">
        <v>14</v>
      </c>
      <c r="D284" s="35" t="s">
        <v>34</v>
      </c>
      <c r="E284" s="161" t="s">
        <v>25</v>
      </c>
      <c r="G284" s="36">
        <v>1</v>
      </c>
      <c r="H284" s="38">
        <v>12.94</v>
      </c>
      <c r="I284" s="38">
        <f>ROUND(G284*H284,2)</f>
        <v>12.94</v>
      </c>
      <c r="J284" s="161"/>
    </row>
    <row r="285" spans="1:44" s="34" customFormat="1" hidden="1">
      <c r="A285" s="27">
        <v>88273</v>
      </c>
      <c r="B285" s="71" t="s">
        <v>45</v>
      </c>
      <c r="C285" s="27" t="s">
        <v>14</v>
      </c>
      <c r="D285" s="35" t="s">
        <v>268</v>
      </c>
      <c r="E285" s="161" t="s">
        <v>25</v>
      </c>
      <c r="G285" s="34">
        <v>0.5</v>
      </c>
      <c r="H285" s="37">
        <v>17.399999999999999</v>
      </c>
      <c r="I285" s="37">
        <f>ROUND(G285*H285,2)</f>
        <v>8.6999999999999993</v>
      </c>
      <c r="J285" s="161"/>
    </row>
    <row r="286" spans="1:44" s="56" customFormat="1" ht="15" hidden="1">
      <c r="A286" s="27"/>
      <c r="B286" s="42"/>
      <c r="C286" s="27"/>
      <c r="D286" s="35"/>
      <c r="E286" s="161"/>
      <c r="F286" s="34"/>
      <c r="G286" s="36"/>
      <c r="H286" s="36"/>
      <c r="I286" s="37"/>
      <c r="J286" s="161"/>
      <c r="K286" s="58"/>
      <c r="L286" s="59"/>
      <c r="R286" s="60"/>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2"/>
    </row>
    <row r="287" spans="1:44" s="56" customFormat="1" ht="15" hidden="1">
      <c r="A287" s="29" t="s">
        <v>269</v>
      </c>
      <c r="B287" s="39" t="s">
        <v>9</v>
      </c>
      <c r="C287" s="27" t="s">
        <v>14</v>
      </c>
      <c r="D287" s="28" t="s">
        <v>270</v>
      </c>
      <c r="E287" s="188" t="s">
        <v>8</v>
      </c>
      <c r="F287" s="30">
        <v>1</v>
      </c>
      <c r="G287" s="31"/>
      <c r="H287" s="32">
        <f>SUM(I288:I289)</f>
        <v>5.2600000000000007</v>
      </c>
      <c r="I287" s="33">
        <f>ROUND(H287*F287,2)</f>
        <v>5.26</v>
      </c>
      <c r="J287" s="161"/>
      <c r="K287" s="58"/>
      <c r="L287" s="59"/>
      <c r="R287" s="60"/>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2"/>
    </row>
    <row r="288" spans="1:44" s="34" customFormat="1" ht="25.5" hidden="1">
      <c r="A288" s="27">
        <v>88239</v>
      </c>
      <c r="B288" s="71" t="s">
        <v>45</v>
      </c>
      <c r="C288" s="27" t="s">
        <v>14</v>
      </c>
      <c r="D288" s="35" t="s">
        <v>114</v>
      </c>
      <c r="E288" s="161" t="s">
        <v>25</v>
      </c>
      <c r="G288" s="36">
        <v>0.3</v>
      </c>
      <c r="H288" s="38">
        <v>15.62</v>
      </c>
      <c r="I288" s="43">
        <f>ROUND(G288*H288,2)</f>
        <v>4.6900000000000004</v>
      </c>
      <c r="J288" s="161"/>
    </row>
    <row r="289" spans="1:44" s="34" customFormat="1" ht="25.5" hidden="1">
      <c r="A289" s="27">
        <v>88261</v>
      </c>
      <c r="B289" s="71" t="s">
        <v>45</v>
      </c>
      <c r="C289" s="27" t="s">
        <v>14</v>
      </c>
      <c r="D289" s="35" t="s">
        <v>115</v>
      </c>
      <c r="E289" s="161" t="s">
        <v>25</v>
      </c>
      <c r="G289" s="36">
        <v>0.03</v>
      </c>
      <c r="H289" s="38">
        <v>19.04</v>
      </c>
      <c r="I289" s="43">
        <f>ROUND(G289*H289,2)</f>
        <v>0.56999999999999995</v>
      </c>
      <c r="J289" s="161"/>
    </row>
    <row r="290" spans="1:44" s="56" customFormat="1" ht="15" hidden="1">
      <c r="A290" s="27"/>
      <c r="B290" s="42"/>
      <c r="C290" s="27"/>
      <c r="D290" s="35"/>
      <c r="E290" s="161"/>
      <c r="F290" s="34"/>
      <c r="G290" s="36"/>
      <c r="H290" s="36"/>
      <c r="I290" s="37"/>
      <c r="J290" s="161"/>
      <c r="K290" s="58"/>
      <c r="L290" s="59"/>
      <c r="R290" s="60"/>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2"/>
    </row>
    <row r="291" spans="1:44" s="34" customFormat="1" ht="25.5" hidden="1" customHeight="1">
      <c r="A291" s="25" t="s">
        <v>271</v>
      </c>
      <c r="B291" s="39" t="s">
        <v>36</v>
      </c>
      <c r="C291" s="40" t="s">
        <v>14</v>
      </c>
      <c r="D291" s="41" t="s">
        <v>272</v>
      </c>
      <c r="E291" s="185" t="s">
        <v>12</v>
      </c>
      <c r="F291" s="30">
        <v>1</v>
      </c>
      <c r="G291" s="31"/>
      <c r="H291" s="32">
        <f>SUM(I292:I295)</f>
        <v>5.5600000000000005</v>
      </c>
      <c r="I291" s="33">
        <f>H291*F291</f>
        <v>5.5600000000000005</v>
      </c>
      <c r="J291" s="161"/>
    </row>
    <row r="292" spans="1:44" s="56" customFormat="1" ht="15" hidden="1" customHeight="1">
      <c r="A292" s="88">
        <v>7356</v>
      </c>
      <c r="B292" s="71" t="s">
        <v>45</v>
      </c>
      <c r="C292" s="57" t="s">
        <v>15</v>
      </c>
      <c r="D292" s="42" t="s">
        <v>273</v>
      </c>
      <c r="E292" s="161" t="s">
        <v>44</v>
      </c>
      <c r="G292" s="70">
        <v>0.03</v>
      </c>
      <c r="H292" s="38">
        <v>17.350000000000001</v>
      </c>
      <c r="I292" s="43">
        <f>ROUND(G292*H292,2)</f>
        <v>0.52</v>
      </c>
      <c r="J292" s="161"/>
      <c r="K292" s="58"/>
      <c r="L292" s="59"/>
      <c r="R292" s="60"/>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2"/>
    </row>
    <row r="293" spans="1:44" s="56" customFormat="1" ht="15" hidden="1" customHeight="1">
      <c r="A293" s="27">
        <v>12815</v>
      </c>
      <c r="B293" s="71" t="s">
        <v>45</v>
      </c>
      <c r="C293" s="57" t="s">
        <v>15</v>
      </c>
      <c r="D293" s="42" t="s">
        <v>274</v>
      </c>
      <c r="E293" s="161" t="s">
        <v>33</v>
      </c>
      <c r="G293" s="70">
        <v>0.02</v>
      </c>
      <c r="H293" s="38">
        <v>4.51</v>
      </c>
      <c r="I293" s="43">
        <f>ROUND(G293*H293,2)</f>
        <v>0.09</v>
      </c>
      <c r="J293" s="161"/>
      <c r="K293" s="58"/>
      <c r="L293" s="59"/>
      <c r="R293" s="60"/>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2"/>
    </row>
    <row r="294" spans="1:44" s="56" customFormat="1" ht="15" hidden="1" customHeight="1">
      <c r="A294" s="88">
        <v>88310</v>
      </c>
      <c r="B294" s="71" t="s">
        <v>45</v>
      </c>
      <c r="C294" s="57" t="s">
        <v>14</v>
      </c>
      <c r="D294" s="42" t="s">
        <v>24</v>
      </c>
      <c r="E294" s="161" t="s">
        <v>25</v>
      </c>
      <c r="G294" s="70">
        <v>0.1</v>
      </c>
      <c r="H294" s="38">
        <v>16.77</v>
      </c>
      <c r="I294" s="43">
        <f>ROUND(G294*H294,2)</f>
        <v>1.68</v>
      </c>
      <c r="J294" s="161"/>
      <c r="K294" s="58"/>
      <c r="L294" s="59"/>
      <c r="R294" s="60"/>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2"/>
    </row>
    <row r="295" spans="1:44" s="56" customFormat="1" ht="15" hidden="1" customHeight="1">
      <c r="A295" s="88">
        <v>88316</v>
      </c>
      <c r="B295" s="71" t="s">
        <v>45</v>
      </c>
      <c r="C295" s="57" t="s">
        <v>14</v>
      </c>
      <c r="D295" s="42" t="s">
        <v>34</v>
      </c>
      <c r="E295" s="161" t="s">
        <v>25</v>
      </c>
      <c r="G295" s="70">
        <v>0.2</v>
      </c>
      <c r="H295" s="38">
        <f>+$I$524</f>
        <v>16.37</v>
      </c>
      <c r="I295" s="43">
        <f>ROUND(G295*H295,2)</f>
        <v>3.27</v>
      </c>
      <c r="J295" s="161"/>
      <c r="K295" s="58"/>
      <c r="L295" s="59"/>
      <c r="R295" s="60"/>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2"/>
    </row>
    <row r="296" spans="1:44" s="56" customFormat="1" ht="15" hidden="1" customHeight="1">
      <c r="A296" s="27"/>
      <c r="B296" s="42"/>
      <c r="C296" s="27"/>
      <c r="D296" s="35"/>
      <c r="E296" s="161"/>
      <c r="F296" s="34"/>
      <c r="G296" s="36"/>
      <c r="H296" s="36"/>
      <c r="I296" s="37"/>
      <c r="J296" s="161"/>
      <c r="K296" s="58"/>
      <c r="L296" s="59"/>
      <c r="R296" s="60"/>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2"/>
    </row>
    <row r="297" spans="1:44" s="34" customFormat="1" ht="25.5" hidden="1">
      <c r="A297" s="25" t="s">
        <v>275</v>
      </c>
      <c r="B297" s="39" t="s">
        <v>110</v>
      </c>
      <c r="C297" s="40" t="s">
        <v>14</v>
      </c>
      <c r="D297" s="41" t="s">
        <v>276</v>
      </c>
      <c r="E297" s="185" t="s">
        <v>8</v>
      </c>
      <c r="F297" s="30">
        <v>1</v>
      </c>
      <c r="G297" s="31"/>
      <c r="H297" s="32">
        <f>SUM(I298)</f>
        <v>6.55</v>
      </c>
      <c r="I297" s="33">
        <f>H297*F297</f>
        <v>6.55</v>
      </c>
      <c r="J297" s="161"/>
    </row>
    <row r="298" spans="1:44" s="56" customFormat="1" ht="15" hidden="1">
      <c r="A298" s="88">
        <v>88316</v>
      </c>
      <c r="B298" s="71" t="s">
        <v>45</v>
      </c>
      <c r="C298" s="57" t="s">
        <v>14</v>
      </c>
      <c r="D298" s="42" t="s">
        <v>34</v>
      </c>
      <c r="E298" s="161" t="s">
        <v>25</v>
      </c>
      <c r="G298" s="70">
        <v>0.4</v>
      </c>
      <c r="H298" s="38">
        <f>+$I$524</f>
        <v>16.37</v>
      </c>
      <c r="I298" s="43">
        <f>ROUND(G298*H298,2)</f>
        <v>6.55</v>
      </c>
      <c r="J298" s="161"/>
      <c r="K298" s="58"/>
      <c r="L298" s="59"/>
      <c r="R298" s="60"/>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2"/>
    </row>
    <row r="299" spans="1:44" s="56" customFormat="1" ht="15" hidden="1">
      <c r="A299" s="27"/>
      <c r="B299" s="42"/>
      <c r="C299" s="27"/>
      <c r="D299" s="35"/>
      <c r="E299" s="161"/>
      <c r="F299" s="34"/>
      <c r="G299" s="36"/>
      <c r="H299" s="36"/>
      <c r="I299" s="37"/>
      <c r="J299" s="161"/>
      <c r="K299" s="58"/>
      <c r="L299" s="59"/>
      <c r="R299" s="60"/>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2"/>
    </row>
    <row r="300" spans="1:44" s="56" customFormat="1" ht="25.5" hidden="1">
      <c r="A300" s="29" t="s">
        <v>277</v>
      </c>
      <c r="B300" s="29" t="s">
        <v>9</v>
      </c>
      <c r="C300" s="29" t="s">
        <v>14</v>
      </c>
      <c r="D300" s="28" t="s">
        <v>281</v>
      </c>
      <c r="E300" s="188" t="s">
        <v>8</v>
      </c>
      <c r="F300" s="30">
        <v>1</v>
      </c>
      <c r="G300" s="31"/>
      <c r="H300" s="32">
        <f>SUM(I301)</f>
        <v>42.31</v>
      </c>
      <c r="I300" s="33">
        <f>ROUND(H300*F300,2)</f>
        <v>42.31</v>
      </c>
      <c r="J300" s="161"/>
      <c r="K300" s="58"/>
      <c r="L300" s="59"/>
      <c r="R300" s="60"/>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2"/>
    </row>
    <row r="301" spans="1:44" s="56" customFormat="1" ht="15" hidden="1">
      <c r="A301" s="27" t="s">
        <v>282</v>
      </c>
      <c r="B301" s="27" t="s">
        <v>9</v>
      </c>
      <c r="C301" s="27" t="s">
        <v>15</v>
      </c>
      <c r="D301" s="35" t="s">
        <v>283</v>
      </c>
      <c r="E301" s="161" t="s">
        <v>8</v>
      </c>
      <c r="F301" s="34"/>
      <c r="G301" s="36">
        <v>1</v>
      </c>
      <c r="H301" s="36">
        <v>42.31</v>
      </c>
      <c r="I301" s="37">
        <f>ROUND(G301*H301,2)</f>
        <v>42.31</v>
      </c>
      <c r="J301" s="161"/>
      <c r="K301" s="58"/>
      <c r="L301" s="59"/>
      <c r="R301" s="60"/>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2"/>
    </row>
    <row r="302" spans="1:44" s="56" customFormat="1" ht="15" hidden="1">
      <c r="A302" s="27"/>
      <c r="B302" s="42"/>
      <c r="C302" s="27"/>
      <c r="D302" s="35"/>
      <c r="E302" s="161"/>
      <c r="F302" s="34"/>
      <c r="G302" s="36"/>
      <c r="H302" s="36"/>
      <c r="I302" s="37"/>
      <c r="J302" s="161"/>
      <c r="K302" s="58"/>
      <c r="L302" s="59"/>
      <c r="R302" s="60"/>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2"/>
    </row>
    <row r="303" spans="1:44" s="56" customFormat="1" ht="25.5" hidden="1">
      <c r="A303" s="25" t="s">
        <v>278</v>
      </c>
      <c r="B303" s="39" t="s">
        <v>110</v>
      </c>
      <c r="C303" s="40" t="s">
        <v>14</v>
      </c>
      <c r="D303" s="41" t="s">
        <v>284</v>
      </c>
      <c r="E303" s="185" t="s">
        <v>12</v>
      </c>
      <c r="F303" s="30">
        <v>1</v>
      </c>
      <c r="G303" s="31"/>
      <c r="H303" s="32">
        <f>SUM(I304)</f>
        <v>23.6</v>
      </c>
      <c r="I303" s="33">
        <f>ROUND(H303*F303,2)</f>
        <v>23.6</v>
      </c>
      <c r="J303" s="161"/>
      <c r="K303" s="58"/>
      <c r="L303" s="59"/>
      <c r="R303" s="60"/>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2"/>
    </row>
    <row r="304" spans="1:44" s="56" customFormat="1" ht="25.5" hidden="1">
      <c r="A304" s="27" t="s">
        <v>285</v>
      </c>
      <c r="B304" s="71" t="s">
        <v>110</v>
      </c>
      <c r="C304" s="27" t="s">
        <v>14</v>
      </c>
      <c r="D304" s="35" t="s">
        <v>284</v>
      </c>
      <c r="E304" s="161" t="s">
        <v>12</v>
      </c>
      <c r="F304" s="34"/>
      <c r="G304" s="36">
        <v>1</v>
      </c>
      <c r="H304" s="36">
        <v>23.6</v>
      </c>
      <c r="I304" s="72">
        <f>ROUND(G304*H304,2)</f>
        <v>23.6</v>
      </c>
      <c r="J304" s="161"/>
      <c r="K304" s="58"/>
      <c r="L304" s="59"/>
      <c r="R304" s="60"/>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2"/>
    </row>
    <row r="305" spans="1:44" s="56" customFormat="1" ht="15" hidden="1">
      <c r="A305" s="27"/>
      <c r="B305" s="42"/>
      <c r="C305" s="27"/>
      <c r="D305" s="35"/>
      <c r="E305" s="161"/>
      <c r="F305" s="34"/>
      <c r="G305" s="36"/>
      <c r="H305" s="36"/>
      <c r="I305" s="37"/>
      <c r="J305" s="161"/>
      <c r="K305" s="58"/>
      <c r="L305" s="59"/>
      <c r="R305" s="60"/>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2"/>
    </row>
    <row r="306" spans="1:44" s="56" customFormat="1" ht="38.25" hidden="1" customHeight="1">
      <c r="A306" s="29" t="s">
        <v>280</v>
      </c>
      <c r="B306" s="29" t="s">
        <v>110</v>
      </c>
      <c r="C306" s="29" t="s">
        <v>14</v>
      </c>
      <c r="D306" s="28" t="s">
        <v>286</v>
      </c>
      <c r="E306" s="188" t="s">
        <v>33</v>
      </c>
      <c r="F306" s="30">
        <v>1</v>
      </c>
      <c r="G306" s="31"/>
      <c r="H306" s="32">
        <f>SUM(I307:I311)</f>
        <v>126.42</v>
      </c>
      <c r="I306" s="33">
        <f>ROUND(H306*F306,2)</f>
        <v>126.42</v>
      </c>
      <c r="J306" s="161"/>
      <c r="K306" s="58"/>
      <c r="L306" s="59"/>
      <c r="R306" s="60"/>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2"/>
    </row>
    <row r="307" spans="1:44" s="56" customFormat="1" ht="25.5" hidden="1">
      <c r="A307" s="27">
        <v>38778</v>
      </c>
      <c r="B307" s="71" t="s">
        <v>45</v>
      </c>
      <c r="C307" s="27" t="s">
        <v>15</v>
      </c>
      <c r="D307" s="35" t="str">
        <f>IF(A307=0," ",VLOOKUP(A307,InsumosSINAPI!$A$6:$I$9354,2,0))</f>
        <v>LAMPADA FLUORESCENTE TUBULAR T8 DE 16/18 W, BIVOLT</v>
      </c>
      <c r="E307" s="161" t="str">
        <f>IF(A307=0," ",VLOOKUP(A307,InsumosSINAPI!$A$6:$I$9354,3,0))</f>
        <v xml:space="preserve">UN    </v>
      </c>
      <c r="F307" s="34"/>
      <c r="G307" s="36">
        <v>2</v>
      </c>
      <c r="H307" s="72">
        <v>5.6</v>
      </c>
      <c r="I307" s="37">
        <f>ROUND(G307*H307,2)</f>
        <v>11.2</v>
      </c>
      <c r="J307" s="161"/>
      <c r="K307" s="58"/>
      <c r="L307" s="59"/>
      <c r="R307" s="60"/>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2"/>
    </row>
    <row r="308" spans="1:44" s="56" customFormat="1" ht="15" hidden="1" customHeight="1">
      <c r="A308" s="27" t="s">
        <v>287</v>
      </c>
      <c r="B308" s="42" t="s">
        <v>110</v>
      </c>
      <c r="C308" s="27" t="s">
        <v>15</v>
      </c>
      <c r="D308" s="35" t="s">
        <v>288</v>
      </c>
      <c r="E308" s="161" t="s">
        <v>33</v>
      </c>
      <c r="F308" s="34"/>
      <c r="G308" s="36">
        <v>1</v>
      </c>
      <c r="H308" s="36">
        <v>29.1</v>
      </c>
      <c r="I308" s="37">
        <f>ROUND(G308*H308,2)</f>
        <v>29.1</v>
      </c>
      <c r="J308" s="161"/>
      <c r="K308" s="58"/>
      <c r="L308" s="59"/>
      <c r="R308" s="60"/>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2"/>
    </row>
    <row r="309" spans="1:44" s="56" customFormat="1" ht="25.5" hidden="1" customHeight="1">
      <c r="A309" s="27" t="s">
        <v>289</v>
      </c>
      <c r="B309" s="42" t="s">
        <v>110</v>
      </c>
      <c r="C309" s="27" t="s">
        <v>15</v>
      </c>
      <c r="D309" s="35" t="s">
        <v>290</v>
      </c>
      <c r="E309" s="161" t="s">
        <v>33</v>
      </c>
      <c r="F309" s="34"/>
      <c r="G309" s="36">
        <v>1</v>
      </c>
      <c r="H309" s="36">
        <v>55.82</v>
      </c>
      <c r="I309" s="37">
        <f>ROUND(G309*H309,2)</f>
        <v>55.82</v>
      </c>
      <c r="J309" s="161"/>
      <c r="K309" s="58"/>
      <c r="L309" s="59"/>
      <c r="R309" s="60"/>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2"/>
    </row>
    <row r="310" spans="1:44" s="56" customFormat="1" ht="15" hidden="1" customHeight="1">
      <c r="A310" s="27">
        <v>88264</v>
      </c>
      <c r="B310" s="71" t="s">
        <v>45</v>
      </c>
      <c r="C310" s="27" t="s">
        <v>14</v>
      </c>
      <c r="D310" s="35" t="s">
        <v>65</v>
      </c>
      <c r="E310" s="161" t="s">
        <v>25</v>
      </c>
      <c r="F310" s="34"/>
      <c r="G310" s="36">
        <v>1</v>
      </c>
      <c r="H310" s="37">
        <v>17.36</v>
      </c>
      <c r="I310" s="37">
        <f>ROUND(G310*H310,2)</f>
        <v>17.36</v>
      </c>
      <c r="J310" s="161"/>
      <c r="K310" s="58"/>
      <c r="L310" s="59"/>
      <c r="R310" s="60"/>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2"/>
    </row>
    <row r="311" spans="1:44" s="56" customFormat="1" ht="15" hidden="1" customHeight="1">
      <c r="A311" s="27">
        <v>88316</v>
      </c>
      <c r="B311" s="42" t="s">
        <v>45</v>
      </c>
      <c r="C311" s="27" t="s">
        <v>14</v>
      </c>
      <c r="D311" s="35" t="s">
        <v>34</v>
      </c>
      <c r="E311" s="161" t="s">
        <v>25</v>
      </c>
      <c r="F311" s="34"/>
      <c r="G311" s="36">
        <v>1</v>
      </c>
      <c r="H311" s="37">
        <v>12.94</v>
      </c>
      <c r="I311" s="37">
        <f>ROUND(G311*H311,2)</f>
        <v>12.94</v>
      </c>
      <c r="J311" s="161"/>
      <c r="K311" s="58"/>
      <c r="L311" s="59"/>
      <c r="R311" s="60"/>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2"/>
    </row>
    <row r="312" spans="1:44" s="56" customFormat="1" ht="15" hidden="1" customHeight="1">
      <c r="A312" s="27"/>
      <c r="B312" s="42"/>
      <c r="C312" s="27"/>
      <c r="D312" s="35"/>
      <c r="E312" s="161"/>
      <c r="F312" s="34"/>
      <c r="G312" s="36"/>
      <c r="H312" s="37"/>
      <c r="I312" s="37"/>
      <c r="J312" s="161"/>
      <c r="K312" s="58"/>
      <c r="L312" s="59"/>
      <c r="R312" s="60"/>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2"/>
    </row>
    <row r="313" spans="1:44" s="56" customFormat="1" ht="38.25" hidden="1" customHeight="1">
      <c r="A313" s="29" t="s">
        <v>279</v>
      </c>
      <c r="B313" s="29" t="s">
        <v>110</v>
      </c>
      <c r="C313" s="29" t="s">
        <v>14</v>
      </c>
      <c r="D313" s="28" t="s">
        <v>291</v>
      </c>
      <c r="E313" s="188" t="s">
        <v>33</v>
      </c>
      <c r="F313" s="30">
        <v>1</v>
      </c>
      <c r="G313" s="31"/>
      <c r="H313" s="33">
        <f>SUM(I314:I317)</f>
        <v>90.62</v>
      </c>
      <c r="I313" s="33">
        <f>ROUND(H313*F313,2)</f>
        <v>90.62</v>
      </c>
      <c r="J313" s="161"/>
      <c r="K313" s="58"/>
      <c r="L313" s="59"/>
      <c r="R313" s="60"/>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2"/>
    </row>
    <row r="314" spans="1:44" s="56" customFormat="1" ht="25.5" hidden="1" customHeight="1">
      <c r="A314" s="27">
        <v>38191</v>
      </c>
      <c r="B314" s="71" t="s">
        <v>45</v>
      </c>
      <c r="C314" s="27" t="s">
        <v>15</v>
      </c>
      <c r="D314" s="35" t="str">
        <f>IF(A314=0," ",VLOOKUP(A314,InsumosSINAPI!$A$6:$I$9354,2,0))</f>
        <v>LAMPADA FLUORESCENTE COMPACTA 2U BRANCA 15 W, BASE E27 (127/220 V)</v>
      </c>
      <c r="E314" s="161" t="str">
        <f>IF(A314=0," ",VLOOKUP(A314,InsumosSINAPI!$A$6:$I$9354,3,0))</f>
        <v xml:space="preserve">UN    </v>
      </c>
      <c r="F314" s="34"/>
      <c r="G314" s="36">
        <v>1</v>
      </c>
      <c r="H314" s="37">
        <v>8.5</v>
      </c>
      <c r="I314" s="37">
        <f>ROUND(G314*H314,2)</f>
        <v>8.5</v>
      </c>
      <c r="J314" s="161"/>
      <c r="K314" s="58"/>
      <c r="L314" s="59"/>
      <c r="R314" s="60"/>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2"/>
    </row>
    <row r="315" spans="1:44" s="56" customFormat="1" ht="38.25" hidden="1" customHeight="1">
      <c r="A315" s="27" t="s">
        <v>292</v>
      </c>
      <c r="B315" s="71" t="s">
        <v>110</v>
      </c>
      <c r="C315" s="27" t="s">
        <v>15</v>
      </c>
      <c r="D315" s="35" t="s">
        <v>293</v>
      </c>
      <c r="E315" s="161" t="s">
        <v>33</v>
      </c>
      <c r="F315" s="34"/>
      <c r="G315" s="36">
        <v>1</v>
      </c>
      <c r="H315" s="37">
        <v>51.82</v>
      </c>
      <c r="I315" s="37">
        <f>ROUND(G315*H315,2)</f>
        <v>51.82</v>
      </c>
      <c r="J315" s="161"/>
      <c r="K315" s="58"/>
      <c r="L315" s="59"/>
      <c r="R315" s="60"/>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2"/>
    </row>
    <row r="316" spans="1:44" s="56" customFormat="1" ht="15" hidden="1" customHeight="1">
      <c r="A316" s="27">
        <v>88264</v>
      </c>
      <c r="B316" s="42" t="s">
        <v>45</v>
      </c>
      <c r="C316" s="27" t="s">
        <v>14</v>
      </c>
      <c r="D316" s="35" t="s">
        <v>65</v>
      </c>
      <c r="E316" s="161" t="s">
        <v>25</v>
      </c>
      <c r="F316" s="34"/>
      <c r="G316" s="36">
        <v>1</v>
      </c>
      <c r="H316" s="37">
        <v>17.36</v>
      </c>
      <c r="I316" s="37">
        <f>ROUND(G316*H316,2)</f>
        <v>17.36</v>
      </c>
      <c r="J316" s="161"/>
      <c r="K316" s="58"/>
      <c r="L316" s="59"/>
      <c r="R316" s="60"/>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2"/>
    </row>
    <row r="317" spans="1:44" s="56" customFormat="1" ht="15" hidden="1" customHeight="1">
      <c r="A317" s="27">
        <v>88316</v>
      </c>
      <c r="B317" s="42" t="s">
        <v>45</v>
      </c>
      <c r="C317" s="27" t="s">
        <v>14</v>
      </c>
      <c r="D317" s="35" t="s">
        <v>34</v>
      </c>
      <c r="E317" s="161" t="s">
        <v>25</v>
      </c>
      <c r="F317" s="34"/>
      <c r="G317" s="36">
        <v>1</v>
      </c>
      <c r="H317" s="38">
        <v>12.94</v>
      </c>
      <c r="I317" s="37">
        <f>ROUND(G317*H317,2)</f>
        <v>12.94</v>
      </c>
      <c r="J317" s="161"/>
      <c r="K317" s="58"/>
      <c r="L317" s="59"/>
      <c r="R317" s="60"/>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2"/>
    </row>
    <row r="318" spans="1:44" s="56" customFormat="1" ht="15" hidden="1" customHeight="1">
      <c r="A318" s="27"/>
      <c r="B318" s="42"/>
      <c r="C318" s="27"/>
      <c r="D318" s="35"/>
      <c r="E318" s="161"/>
      <c r="F318" s="34"/>
      <c r="G318" s="36"/>
      <c r="H318" s="36"/>
      <c r="I318" s="37"/>
      <c r="J318" s="161"/>
      <c r="K318" s="58"/>
      <c r="L318" s="59"/>
      <c r="R318" s="60"/>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2"/>
    </row>
    <row r="319" spans="1:44" s="69" customFormat="1" ht="12.75" hidden="1" customHeight="1">
      <c r="A319" s="29" t="s">
        <v>294</v>
      </c>
      <c r="B319" s="29" t="s">
        <v>9</v>
      </c>
      <c r="C319" s="29" t="s">
        <v>14</v>
      </c>
      <c r="D319" s="28" t="s">
        <v>295</v>
      </c>
      <c r="E319" s="188" t="s">
        <v>8</v>
      </c>
      <c r="F319" s="30">
        <v>1</v>
      </c>
      <c r="G319" s="31"/>
      <c r="H319" s="32">
        <f>SUM(I320:I325)</f>
        <v>39.29</v>
      </c>
      <c r="I319" s="33">
        <f>ROUND(H319*F319,2)</f>
        <v>39.29</v>
      </c>
      <c r="J319" s="161"/>
    </row>
    <row r="320" spans="1:44" s="34" customFormat="1" ht="25.5" hidden="1" customHeight="1">
      <c r="A320" s="27">
        <v>88241</v>
      </c>
      <c r="B320" s="71" t="s">
        <v>45</v>
      </c>
      <c r="C320" s="27" t="s">
        <v>14</v>
      </c>
      <c r="D320" s="35" t="s">
        <v>296</v>
      </c>
      <c r="E320" s="161" t="s">
        <v>25</v>
      </c>
      <c r="G320" s="36">
        <v>0.3</v>
      </c>
      <c r="H320" s="36">
        <v>13.54</v>
      </c>
      <c r="I320" s="72">
        <f t="shared" ref="I320:I325" si="7">ROUND(G320*H320,2)</f>
        <v>4.0599999999999996</v>
      </c>
      <c r="J320" s="161"/>
    </row>
    <row r="321" spans="1:10" s="34" customFormat="1" ht="12.75" hidden="1" customHeight="1">
      <c r="A321" s="27">
        <v>88273</v>
      </c>
      <c r="B321" s="71" t="s">
        <v>45</v>
      </c>
      <c r="C321" s="27" t="s">
        <v>14</v>
      </c>
      <c r="D321" s="35" t="s">
        <v>268</v>
      </c>
      <c r="E321" s="161" t="s">
        <v>25</v>
      </c>
      <c r="G321" s="36">
        <f>0.85+0.3</f>
        <v>1.1499999999999999</v>
      </c>
      <c r="H321" s="36">
        <v>15.52</v>
      </c>
      <c r="I321" s="72">
        <f t="shared" si="7"/>
        <v>17.850000000000001</v>
      </c>
      <c r="J321" s="161"/>
    </row>
    <row r="322" spans="1:10" s="34" customFormat="1" ht="12.75" hidden="1" customHeight="1">
      <c r="A322" s="27" t="s">
        <v>297</v>
      </c>
      <c r="B322" s="42" t="s">
        <v>9</v>
      </c>
      <c r="C322" s="44" t="s">
        <v>15</v>
      </c>
      <c r="D322" s="35" t="s">
        <v>298</v>
      </c>
      <c r="E322" s="161" t="s">
        <v>25</v>
      </c>
      <c r="G322" s="36">
        <v>0.35</v>
      </c>
      <c r="H322" s="36">
        <v>7.0438999999999998</v>
      </c>
      <c r="I322" s="72">
        <f t="shared" si="7"/>
        <v>2.4700000000000002</v>
      </c>
      <c r="J322" s="161"/>
    </row>
    <row r="323" spans="1:10" s="34" customFormat="1" ht="12.75" hidden="1" customHeight="1">
      <c r="A323" s="27" t="s">
        <v>299</v>
      </c>
      <c r="B323" s="27" t="s">
        <v>9</v>
      </c>
      <c r="C323" s="27" t="s">
        <v>15</v>
      </c>
      <c r="D323" s="35" t="s">
        <v>300</v>
      </c>
      <c r="E323" s="161" t="s">
        <v>44</v>
      </c>
      <c r="G323" s="36">
        <v>0.4</v>
      </c>
      <c r="H323" s="36">
        <v>29.7</v>
      </c>
      <c r="I323" s="72">
        <f t="shared" si="7"/>
        <v>11.88</v>
      </c>
      <c r="J323" s="161"/>
    </row>
    <row r="324" spans="1:10" s="34" customFormat="1" ht="12.75" hidden="1" customHeight="1">
      <c r="A324" s="27" t="s">
        <v>301</v>
      </c>
      <c r="B324" s="42" t="s">
        <v>9</v>
      </c>
      <c r="C324" s="44" t="s">
        <v>15</v>
      </c>
      <c r="D324" s="35" t="s">
        <v>302</v>
      </c>
      <c r="E324" s="161" t="s">
        <v>33</v>
      </c>
      <c r="G324" s="36">
        <v>0.15</v>
      </c>
      <c r="H324" s="36">
        <v>16.03</v>
      </c>
      <c r="I324" s="72">
        <f t="shared" si="7"/>
        <v>2.4</v>
      </c>
      <c r="J324" s="161"/>
    </row>
    <row r="325" spans="1:10" s="34" customFormat="1" ht="12.75" hidden="1" customHeight="1">
      <c r="A325" s="27" t="s">
        <v>303</v>
      </c>
      <c r="B325" s="27" t="s">
        <v>9</v>
      </c>
      <c r="C325" s="27" t="s">
        <v>15</v>
      </c>
      <c r="D325" s="35" t="s">
        <v>304</v>
      </c>
      <c r="E325" s="161" t="s">
        <v>33</v>
      </c>
      <c r="G325" s="36">
        <v>1.1499999999999999</v>
      </c>
      <c r="H325" s="36">
        <v>0.55000000000000004</v>
      </c>
      <c r="I325" s="72">
        <f t="shared" si="7"/>
        <v>0.63</v>
      </c>
      <c r="J325" s="161"/>
    </row>
    <row r="326" spans="1:10" s="34" customFormat="1" ht="12.75" hidden="1" customHeight="1">
      <c r="A326" s="27"/>
      <c r="B326" s="27"/>
      <c r="C326" s="27"/>
      <c r="D326" s="35"/>
      <c r="E326" s="161"/>
      <c r="G326" s="36"/>
      <c r="H326" s="36"/>
      <c r="I326" s="72"/>
      <c r="J326" s="161"/>
    </row>
    <row r="327" spans="1:10" s="34" customFormat="1" ht="25.5" hidden="1" customHeight="1">
      <c r="A327" s="29" t="s">
        <v>305</v>
      </c>
      <c r="B327" s="29" t="s">
        <v>9</v>
      </c>
      <c r="C327" s="29" t="s">
        <v>14</v>
      </c>
      <c r="D327" s="28" t="s">
        <v>306</v>
      </c>
      <c r="E327" s="188" t="s">
        <v>8</v>
      </c>
      <c r="F327" s="30">
        <v>1</v>
      </c>
      <c r="G327" s="31"/>
      <c r="H327" s="32">
        <f>SUM(I328)</f>
        <v>85</v>
      </c>
      <c r="I327" s="33">
        <f>ROUND(H327*F327,2)</f>
        <v>85</v>
      </c>
      <c r="J327" s="161"/>
    </row>
    <row r="328" spans="1:10" s="34" customFormat="1" ht="25.5" hidden="1" customHeight="1">
      <c r="A328" s="27" t="s">
        <v>307</v>
      </c>
      <c r="B328" s="27" t="s">
        <v>9</v>
      </c>
      <c r="C328" s="27" t="s">
        <v>15</v>
      </c>
      <c r="D328" s="35" t="s">
        <v>308</v>
      </c>
      <c r="E328" s="161" t="s">
        <v>8</v>
      </c>
      <c r="G328" s="36">
        <v>1</v>
      </c>
      <c r="H328" s="36">
        <v>85</v>
      </c>
      <c r="I328" s="72">
        <f>ROUND(G328*H328,2)</f>
        <v>85</v>
      </c>
      <c r="J328" s="161"/>
    </row>
    <row r="329" spans="1:10" s="34" customFormat="1" ht="12.75" hidden="1" customHeight="1">
      <c r="A329" s="27"/>
      <c r="B329" s="71"/>
      <c r="C329" s="27"/>
      <c r="D329" s="35"/>
      <c r="E329" s="161"/>
      <c r="G329" s="36"/>
      <c r="H329" s="36"/>
      <c r="I329" s="72"/>
      <c r="J329" s="161"/>
    </row>
    <row r="330" spans="1:10" s="34" customFormat="1" ht="12.75" hidden="1" customHeight="1">
      <c r="A330" s="29" t="s">
        <v>309</v>
      </c>
      <c r="B330" s="29" t="s">
        <v>9</v>
      </c>
      <c r="C330" s="29" t="s">
        <v>14</v>
      </c>
      <c r="D330" s="28" t="s">
        <v>311</v>
      </c>
      <c r="E330" s="188" t="s">
        <v>33</v>
      </c>
      <c r="F330" s="30">
        <v>1</v>
      </c>
      <c r="G330" s="31"/>
      <c r="H330" s="32">
        <f>SUM(I331:I333)</f>
        <v>18.689999999999998</v>
      </c>
      <c r="I330" s="33">
        <f>ROUND(H330*F330,2)</f>
        <v>18.690000000000001</v>
      </c>
      <c r="J330" s="161"/>
    </row>
    <row r="331" spans="1:10" s="34" customFormat="1" ht="12.75" hidden="1" customHeight="1">
      <c r="A331" s="27">
        <v>88264</v>
      </c>
      <c r="B331" s="42" t="s">
        <v>45</v>
      </c>
      <c r="C331" s="27" t="s">
        <v>14</v>
      </c>
      <c r="D331" s="35" t="s">
        <v>65</v>
      </c>
      <c r="E331" s="161" t="s">
        <v>25</v>
      </c>
      <c r="G331" s="36">
        <v>0.3</v>
      </c>
      <c r="H331" s="37">
        <v>16.98</v>
      </c>
      <c r="I331" s="37">
        <f>ROUND(G331*H331,2)</f>
        <v>5.09</v>
      </c>
      <c r="J331" s="161"/>
    </row>
    <row r="332" spans="1:10" s="34" customFormat="1" ht="25.5" hidden="1" customHeight="1">
      <c r="A332" s="27">
        <v>88247</v>
      </c>
      <c r="B332" s="71" t="s">
        <v>45</v>
      </c>
      <c r="C332" s="27" t="s">
        <v>14</v>
      </c>
      <c r="D332" s="35" t="s">
        <v>66</v>
      </c>
      <c r="E332" s="161" t="s">
        <v>25</v>
      </c>
      <c r="G332" s="36">
        <v>0.3</v>
      </c>
      <c r="H332" s="37">
        <v>13.93</v>
      </c>
      <c r="I332" s="37">
        <f>ROUND(G332*H332,2)</f>
        <v>4.18</v>
      </c>
      <c r="J332" s="161"/>
    </row>
    <row r="333" spans="1:10" s="34" customFormat="1" ht="12.75" hidden="1" customHeight="1">
      <c r="A333" s="27" t="s">
        <v>310</v>
      </c>
      <c r="B333" s="27" t="s">
        <v>9</v>
      </c>
      <c r="C333" s="44" t="s">
        <v>15</v>
      </c>
      <c r="D333" s="35" t="s">
        <v>311</v>
      </c>
      <c r="E333" s="161" t="s">
        <v>33</v>
      </c>
      <c r="G333" s="36">
        <v>1</v>
      </c>
      <c r="H333" s="37">
        <v>9.42</v>
      </c>
      <c r="I333" s="37">
        <f>ROUND(G333*H333,2)</f>
        <v>9.42</v>
      </c>
      <c r="J333" s="161"/>
    </row>
    <row r="334" spans="1:10" s="34" customFormat="1" ht="12.75" hidden="1" customHeight="1">
      <c r="A334" s="27"/>
      <c r="B334" s="42"/>
      <c r="C334" s="44"/>
      <c r="D334" s="35"/>
      <c r="E334" s="161"/>
      <c r="G334" s="36"/>
      <c r="H334" s="37"/>
      <c r="I334" s="37"/>
      <c r="J334" s="161"/>
    </row>
    <row r="335" spans="1:10" s="34" customFormat="1" ht="12.75" hidden="1" customHeight="1">
      <c r="A335" s="29" t="s">
        <v>312</v>
      </c>
      <c r="B335" s="29" t="s">
        <v>110</v>
      </c>
      <c r="C335" s="29" t="s">
        <v>14</v>
      </c>
      <c r="D335" s="28" t="s">
        <v>314</v>
      </c>
      <c r="E335" s="188" t="s">
        <v>12</v>
      </c>
      <c r="F335" s="30">
        <v>1</v>
      </c>
      <c r="G335" s="31"/>
      <c r="H335" s="32">
        <f>SUM(I336)</f>
        <v>6</v>
      </c>
      <c r="I335" s="33">
        <f>ROUND(H335*F335,2)</f>
        <v>6</v>
      </c>
      <c r="J335" s="161"/>
    </row>
    <row r="336" spans="1:10" s="34" customFormat="1" ht="12.75" hidden="1" customHeight="1">
      <c r="A336" s="27" t="s">
        <v>313</v>
      </c>
      <c r="B336" s="44" t="s">
        <v>110</v>
      </c>
      <c r="C336" s="27" t="s">
        <v>15</v>
      </c>
      <c r="D336" s="35" t="s">
        <v>315</v>
      </c>
      <c r="E336" s="161" t="s">
        <v>12</v>
      </c>
      <c r="G336" s="36">
        <v>1</v>
      </c>
      <c r="H336" s="37">
        <v>6</v>
      </c>
      <c r="I336" s="37">
        <f>ROUND(G336*H336,2)</f>
        <v>6</v>
      </c>
      <c r="J336" s="161"/>
    </row>
    <row r="337" spans="1:44" s="34" customFormat="1" ht="12.75" hidden="1" customHeight="1">
      <c r="A337" s="27"/>
      <c r="B337" s="42"/>
      <c r="C337" s="44"/>
      <c r="D337" s="35"/>
      <c r="E337" s="161"/>
      <c r="G337" s="36"/>
      <c r="H337" s="36"/>
      <c r="I337" s="72"/>
      <c r="J337" s="161"/>
    </row>
    <row r="338" spans="1:44" s="56" customFormat="1" ht="15" hidden="1" customHeight="1">
      <c r="A338" s="25" t="s">
        <v>316</v>
      </c>
      <c r="B338" s="39" t="s">
        <v>9</v>
      </c>
      <c r="C338" s="40" t="s">
        <v>14</v>
      </c>
      <c r="D338" s="41" t="s">
        <v>317</v>
      </c>
      <c r="E338" s="185" t="s">
        <v>8</v>
      </c>
      <c r="F338" s="30">
        <v>1</v>
      </c>
      <c r="G338" s="31"/>
      <c r="H338" s="32">
        <f>SUM(I339:I340)</f>
        <v>9.2799999999999994</v>
      </c>
      <c r="I338" s="33">
        <f>ROUND(H338*F338,2)</f>
        <v>9.2799999999999994</v>
      </c>
      <c r="J338" s="161"/>
      <c r="K338" s="58"/>
      <c r="L338" s="59"/>
      <c r="R338" s="60"/>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2"/>
    </row>
    <row r="339" spans="1:44" s="34" customFormat="1" ht="12.75" hidden="1" customHeight="1">
      <c r="A339" s="27">
        <v>88316</v>
      </c>
      <c r="B339" s="42" t="s">
        <v>45</v>
      </c>
      <c r="C339" s="27" t="s">
        <v>14</v>
      </c>
      <c r="D339" s="35" t="s">
        <v>34</v>
      </c>
      <c r="E339" s="161" t="s">
        <v>25</v>
      </c>
      <c r="G339" s="36">
        <v>0.5</v>
      </c>
      <c r="H339" s="38">
        <f>+$I$524</f>
        <v>16.37</v>
      </c>
      <c r="I339" s="38">
        <f>ROUND(G339*H339,2)</f>
        <v>8.19</v>
      </c>
      <c r="J339" s="161"/>
    </row>
    <row r="340" spans="1:44" s="34" customFormat="1" ht="12.75" hidden="1" customHeight="1">
      <c r="A340" s="27">
        <v>88309</v>
      </c>
      <c r="B340" s="42" t="s">
        <v>45</v>
      </c>
      <c r="C340" s="27" t="s">
        <v>14</v>
      </c>
      <c r="D340" s="35" t="s">
        <v>53</v>
      </c>
      <c r="E340" s="161" t="s">
        <v>25</v>
      </c>
      <c r="G340" s="36">
        <v>0.05</v>
      </c>
      <c r="H340" s="38">
        <f>+$I$534</f>
        <v>21.76</v>
      </c>
      <c r="I340" s="38">
        <f>ROUND(G340*H340,2)</f>
        <v>1.0900000000000001</v>
      </c>
      <c r="J340" s="161"/>
    </row>
    <row r="341" spans="1:44" s="34" customFormat="1" ht="12.75" hidden="1" customHeight="1">
      <c r="A341" s="27"/>
      <c r="B341" s="42"/>
      <c r="C341" s="44"/>
      <c r="D341" s="35"/>
      <c r="E341" s="161"/>
      <c r="G341" s="36"/>
      <c r="H341" s="36"/>
      <c r="I341" s="72"/>
      <c r="J341" s="161"/>
    </row>
    <row r="342" spans="1:44" s="34" customFormat="1" ht="25.5" hidden="1" customHeight="1">
      <c r="A342" s="29" t="s">
        <v>318</v>
      </c>
      <c r="B342" s="29" t="s">
        <v>9</v>
      </c>
      <c r="C342" s="40" t="s">
        <v>14</v>
      </c>
      <c r="D342" s="41" t="s">
        <v>319</v>
      </c>
      <c r="E342" s="188" t="s">
        <v>8</v>
      </c>
      <c r="F342" s="30">
        <v>1</v>
      </c>
      <c r="G342" s="31"/>
      <c r="H342" s="32">
        <f>SUM(I343:I345)</f>
        <v>34.21</v>
      </c>
      <c r="I342" s="33">
        <f>ROUND(H342*F342,2)</f>
        <v>34.21</v>
      </c>
      <c r="J342" s="161"/>
    </row>
    <row r="343" spans="1:44" s="34" customFormat="1" ht="25.5" hidden="1" customHeight="1">
      <c r="A343" s="27" t="s">
        <v>320</v>
      </c>
      <c r="B343" s="42" t="s">
        <v>9</v>
      </c>
      <c r="C343" s="27" t="s">
        <v>15</v>
      </c>
      <c r="D343" s="35" t="s">
        <v>321</v>
      </c>
      <c r="E343" s="161" t="s">
        <v>11</v>
      </c>
      <c r="G343" s="36">
        <v>3.5</v>
      </c>
      <c r="H343" s="36">
        <v>6.1</v>
      </c>
      <c r="I343" s="38">
        <f>ROUND(G343*H343,2)</f>
        <v>21.35</v>
      </c>
      <c r="J343" s="161"/>
    </row>
    <row r="344" spans="1:44" s="34" customFormat="1" ht="12.75" hidden="1" customHeight="1">
      <c r="A344" s="44">
        <v>88310</v>
      </c>
      <c r="B344" s="42" t="s">
        <v>45</v>
      </c>
      <c r="C344" s="44" t="s">
        <v>14</v>
      </c>
      <c r="D344" s="45" t="s">
        <v>24</v>
      </c>
      <c r="E344" s="186" t="s">
        <v>25</v>
      </c>
      <c r="F344" s="42"/>
      <c r="G344" s="36">
        <v>0.5</v>
      </c>
      <c r="H344" s="36">
        <v>16.77</v>
      </c>
      <c r="I344" s="37">
        <f>ROUND(G344*H344,2)</f>
        <v>8.39</v>
      </c>
      <c r="J344" s="161"/>
    </row>
    <row r="345" spans="1:44" s="34" customFormat="1" ht="25.5" hidden="1" customHeight="1">
      <c r="A345" s="44">
        <v>88243</v>
      </c>
      <c r="B345" s="42" t="s">
        <v>45</v>
      </c>
      <c r="C345" s="44" t="s">
        <v>14</v>
      </c>
      <c r="D345" s="45" t="s">
        <v>26</v>
      </c>
      <c r="E345" s="186" t="s">
        <v>25</v>
      </c>
      <c r="F345" s="42"/>
      <c r="G345" s="36">
        <v>0.33</v>
      </c>
      <c r="H345" s="36">
        <v>13.54</v>
      </c>
      <c r="I345" s="38">
        <f>ROUND(G345*H345,2)</f>
        <v>4.47</v>
      </c>
      <c r="J345" s="161"/>
    </row>
    <row r="346" spans="1:44" s="34" customFormat="1" ht="12.75" hidden="1" customHeight="1">
      <c r="A346" s="27"/>
      <c r="B346" s="42"/>
      <c r="C346" s="44"/>
      <c r="D346" s="35"/>
      <c r="E346" s="161"/>
      <c r="G346" s="36"/>
      <c r="H346" s="36"/>
      <c r="I346" s="72"/>
      <c r="J346" s="161"/>
    </row>
    <row r="347" spans="1:44" s="56" customFormat="1" ht="15" hidden="1" customHeight="1">
      <c r="A347" s="25" t="s">
        <v>322</v>
      </c>
      <c r="B347" s="39" t="s">
        <v>9</v>
      </c>
      <c r="C347" s="40" t="s">
        <v>14</v>
      </c>
      <c r="D347" s="41" t="s">
        <v>323</v>
      </c>
      <c r="E347" s="185" t="s">
        <v>8</v>
      </c>
      <c r="F347" s="30">
        <v>1</v>
      </c>
      <c r="G347" s="31"/>
      <c r="H347" s="32">
        <f>SUM(I348:I349)</f>
        <v>42.300000000000004</v>
      </c>
      <c r="I347" s="33">
        <f>ROUND(H347*F347,2)</f>
        <v>42.3</v>
      </c>
      <c r="J347" s="161"/>
      <c r="K347" s="58"/>
      <c r="L347" s="59"/>
      <c r="R347" s="60"/>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2"/>
    </row>
    <row r="348" spans="1:44" s="34" customFormat="1" ht="12.75" hidden="1" customHeight="1">
      <c r="A348" s="27">
        <v>88316</v>
      </c>
      <c r="B348" s="42" t="s">
        <v>45</v>
      </c>
      <c r="C348" s="27" t="s">
        <v>14</v>
      </c>
      <c r="D348" s="35" t="s">
        <v>34</v>
      </c>
      <c r="E348" s="161" t="s">
        <v>25</v>
      </c>
      <c r="G348" s="36">
        <v>2.75</v>
      </c>
      <c r="H348" s="38">
        <v>12.94</v>
      </c>
      <c r="I348" s="38">
        <f>ROUND(G348*H348,2)</f>
        <v>35.590000000000003</v>
      </c>
      <c r="J348" s="180"/>
    </row>
    <row r="349" spans="1:44" s="34" customFormat="1" ht="12.75" hidden="1" customHeight="1">
      <c r="A349" s="27">
        <v>88309</v>
      </c>
      <c r="B349" s="42" t="s">
        <v>45</v>
      </c>
      <c r="C349" s="27" t="s">
        <v>14</v>
      </c>
      <c r="D349" s="35" t="s">
        <v>53</v>
      </c>
      <c r="E349" s="161" t="s">
        <v>25</v>
      </c>
      <c r="G349" s="36">
        <v>0.39</v>
      </c>
      <c r="H349" s="38">
        <v>17.2</v>
      </c>
      <c r="I349" s="38">
        <f>ROUND(G349*H349,2)</f>
        <v>6.71</v>
      </c>
      <c r="J349" s="180"/>
    </row>
    <row r="350" spans="1:44" s="34" customFormat="1" ht="12.75" hidden="1" customHeight="1">
      <c r="A350" s="27"/>
      <c r="B350" s="27"/>
      <c r="C350" s="27"/>
      <c r="D350" s="35"/>
      <c r="E350" s="161"/>
      <c r="G350" s="36"/>
      <c r="H350" s="36"/>
      <c r="I350" s="72"/>
      <c r="J350" s="161"/>
    </row>
    <row r="351" spans="1:44" s="34" customFormat="1" ht="38.25" hidden="1" customHeight="1">
      <c r="A351" s="29" t="s">
        <v>324</v>
      </c>
      <c r="B351" s="29" t="s">
        <v>110</v>
      </c>
      <c r="C351" s="29" t="s">
        <v>14</v>
      </c>
      <c r="D351" s="28" t="s">
        <v>327</v>
      </c>
      <c r="E351" s="188" t="s">
        <v>12</v>
      </c>
      <c r="F351" s="30">
        <v>1</v>
      </c>
      <c r="G351" s="31"/>
      <c r="H351" s="32">
        <f>SUM(I352)</f>
        <v>38</v>
      </c>
      <c r="I351" s="33">
        <f>ROUND(H351*F351,2)</f>
        <v>38</v>
      </c>
      <c r="J351" s="161"/>
    </row>
    <row r="352" spans="1:44" s="34" customFormat="1" ht="25.5" hidden="1" customHeight="1">
      <c r="A352" s="27" t="s">
        <v>325</v>
      </c>
      <c r="B352" s="73" t="s">
        <v>110</v>
      </c>
      <c r="C352" s="27" t="s">
        <v>15</v>
      </c>
      <c r="D352" s="35" t="s">
        <v>326</v>
      </c>
      <c r="E352" s="161" t="s">
        <v>12</v>
      </c>
      <c r="G352" s="36">
        <v>1</v>
      </c>
      <c r="H352" s="38">
        <v>38</v>
      </c>
      <c r="I352" s="38">
        <f>ROUND(G352*H352,2)</f>
        <v>38</v>
      </c>
      <c r="J352" s="161"/>
    </row>
    <row r="353" spans="1:44" s="34" customFormat="1" ht="12.75" hidden="1" customHeight="1">
      <c r="A353" s="27"/>
      <c r="B353" s="27"/>
      <c r="C353" s="27"/>
      <c r="D353" s="35"/>
      <c r="E353" s="161"/>
      <c r="G353" s="36"/>
      <c r="H353" s="36"/>
      <c r="I353" s="72"/>
      <c r="J353" s="161"/>
    </row>
    <row r="354" spans="1:44" s="56" customFormat="1" ht="15" hidden="1">
      <c r="A354" s="25" t="s">
        <v>330</v>
      </c>
      <c r="B354" s="39" t="s">
        <v>9</v>
      </c>
      <c r="C354" s="40" t="s">
        <v>14</v>
      </c>
      <c r="D354" s="41" t="s">
        <v>328</v>
      </c>
      <c r="E354" s="185" t="s">
        <v>8</v>
      </c>
      <c r="F354" s="30">
        <v>1</v>
      </c>
      <c r="G354" s="31"/>
      <c r="H354" s="32">
        <f>SUM(I355:I356)</f>
        <v>14.3</v>
      </c>
      <c r="I354" s="33">
        <f>ROUND(H354*F354,2)</f>
        <v>14.3</v>
      </c>
      <c r="J354" s="161"/>
      <c r="K354" s="58"/>
      <c r="L354" s="59"/>
      <c r="R354" s="60"/>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2"/>
    </row>
    <row r="355" spans="1:44" s="34" customFormat="1" hidden="1">
      <c r="A355" s="27">
        <v>88316</v>
      </c>
      <c r="B355" s="42" t="s">
        <v>45</v>
      </c>
      <c r="C355" s="27" t="s">
        <v>14</v>
      </c>
      <c r="D355" s="35" t="s">
        <v>34</v>
      </c>
      <c r="E355" s="161" t="s">
        <v>25</v>
      </c>
      <c r="G355" s="36">
        <v>0.8</v>
      </c>
      <c r="H355" s="38">
        <v>15.79</v>
      </c>
      <c r="I355" s="38">
        <f>ROUND(G355*H355,2)</f>
        <v>12.63</v>
      </c>
      <c r="J355" s="161"/>
    </row>
    <row r="356" spans="1:44" s="34" customFormat="1" hidden="1">
      <c r="A356" s="27">
        <v>88309</v>
      </c>
      <c r="B356" s="42" t="s">
        <v>45</v>
      </c>
      <c r="C356" s="27" t="s">
        <v>14</v>
      </c>
      <c r="D356" s="35" t="s">
        <v>53</v>
      </c>
      <c r="E356" s="161" t="s">
        <v>25</v>
      </c>
      <c r="G356" s="36">
        <v>0.08</v>
      </c>
      <c r="H356" s="38">
        <v>20.82</v>
      </c>
      <c r="I356" s="38">
        <f>ROUND(G356*H356,2)</f>
        <v>1.67</v>
      </c>
      <c r="J356" s="161"/>
    </row>
    <row r="357" spans="1:44" s="34" customFormat="1" hidden="1">
      <c r="A357" s="27"/>
      <c r="B357" s="27"/>
      <c r="C357" s="27"/>
      <c r="D357" s="35"/>
      <c r="E357" s="161"/>
      <c r="G357" s="36"/>
      <c r="H357" s="36"/>
      <c r="I357" s="72"/>
      <c r="J357" s="161"/>
    </row>
    <row r="358" spans="1:44" s="56" customFormat="1" ht="38.25" hidden="1" customHeight="1">
      <c r="A358" s="25" t="s">
        <v>331</v>
      </c>
      <c r="B358" s="39" t="s">
        <v>110</v>
      </c>
      <c r="C358" s="40" t="s">
        <v>14</v>
      </c>
      <c r="D358" s="41" t="s">
        <v>334</v>
      </c>
      <c r="E358" s="185" t="s">
        <v>33</v>
      </c>
      <c r="F358" s="30">
        <v>1</v>
      </c>
      <c r="G358" s="31"/>
      <c r="H358" s="32">
        <f>SUM(I359:I360)</f>
        <v>669.17</v>
      </c>
      <c r="I358" s="33">
        <f>ROUND(H358*F358,2)</f>
        <v>669.17</v>
      </c>
      <c r="J358" s="161"/>
      <c r="K358" s="58"/>
      <c r="L358" s="59"/>
      <c r="R358" s="60"/>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2"/>
    </row>
    <row r="359" spans="1:44" s="34" customFormat="1" ht="25.5" hidden="1" customHeight="1">
      <c r="A359" s="27" t="s">
        <v>332</v>
      </c>
      <c r="B359" s="71" t="s">
        <v>110</v>
      </c>
      <c r="C359" s="27" t="s">
        <v>15</v>
      </c>
      <c r="D359" s="35" t="s">
        <v>333</v>
      </c>
      <c r="E359" s="161" t="s">
        <v>33</v>
      </c>
      <c r="G359" s="36">
        <v>1</v>
      </c>
      <c r="H359" s="36">
        <v>669.17</v>
      </c>
      <c r="I359" s="38">
        <f>ROUND(G359*H359,2)</f>
        <v>669.17</v>
      </c>
      <c r="J359" s="161"/>
    </row>
    <row r="360" spans="1:44" s="34" customFormat="1" ht="12.75" hidden="1" customHeight="1">
      <c r="A360" s="27"/>
      <c r="B360" s="27"/>
      <c r="C360" s="27"/>
      <c r="D360" s="35"/>
      <c r="E360" s="161"/>
      <c r="G360" s="36"/>
      <c r="H360" s="36"/>
      <c r="I360" s="72"/>
      <c r="J360" s="161"/>
    </row>
    <row r="361" spans="1:44" s="55" customFormat="1" ht="25.5" hidden="1" customHeight="1">
      <c r="A361" s="74" t="s">
        <v>335</v>
      </c>
      <c r="B361" s="75" t="s">
        <v>9</v>
      </c>
      <c r="C361" s="59" t="s">
        <v>14</v>
      </c>
      <c r="D361" s="76" t="s">
        <v>336</v>
      </c>
      <c r="E361" s="192" t="s">
        <v>43</v>
      </c>
      <c r="F361" s="77">
        <v>1</v>
      </c>
      <c r="G361" s="78"/>
      <c r="H361" s="79">
        <f>SUM(I362:I373)</f>
        <v>15.610930999999999</v>
      </c>
      <c r="I361" s="80">
        <f>F361*H361</f>
        <v>15.610930999999999</v>
      </c>
      <c r="J361" s="161"/>
    </row>
    <row r="362" spans="1:44" s="55" customFormat="1" ht="25.5" hidden="1" customHeight="1">
      <c r="A362" s="50">
        <v>88278</v>
      </c>
      <c r="B362" s="51" t="s">
        <v>45</v>
      </c>
      <c r="C362" s="50" t="s">
        <v>14</v>
      </c>
      <c r="D362" s="81" t="s">
        <v>337</v>
      </c>
      <c r="E362" s="189" t="s">
        <v>25</v>
      </c>
      <c r="F362" s="51"/>
      <c r="G362" s="52">
        <v>4.4999999999999998E-2</v>
      </c>
      <c r="H362" s="53">
        <v>14.96</v>
      </c>
      <c r="I362" s="54">
        <f t="shared" ref="I362:I373" si="8">G362*H362</f>
        <v>0.67320000000000002</v>
      </c>
      <c r="J362" s="161"/>
    </row>
    <row r="363" spans="1:44" s="55" customFormat="1" ht="15" hidden="1" customHeight="1">
      <c r="A363" s="50">
        <v>88310</v>
      </c>
      <c r="B363" s="51" t="s">
        <v>45</v>
      </c>
      <c r="C363" s="50" t="s">
        <v>14</v>
      </c>
      <c r="D363" s="51" t="s">
        <v>24</v>
      </c>
      <c r="E363" s="189" t="s">
        <v>25</v>
      </c>
      <c r="F363" s="51"/>
      <c r="G363" s="52">
        <v>4.4999999999999998E-2</v>
      </c>
      <c r="H363" s="53">
        <v>16.75</v>
      </c>
      <c r="I363" s="54">
        <f t="shared" si="8"/>
        <v>0.75374999999999992</v>
      </c>
      <c r="J363" s="161"/>
    </row>
    <row r="364" spans="1:44" s="55" customFormat="1" ht="15" hidden="1" customHeight="1">
      <c r="A364" s="50">
        <v>90776</v>
      </c>
      <c r="B364" s="51" t="s">
        <v>45</v>
      </c>
      <c r="C364" s="50" t="s">
        <v>14</v>
      </c>
      <c r="D364" s="51" t="s">
        <v>39</v>
      </c>
      <c r="E364" s="189" t="s">
        <v>25</v>
      </c>
      <c r="F364" s="51"/>
      <c r="G364" s="52">
        <v>1.7999999999999999E-2</v>
      </c>
      <c r="H364" s="53">
        <v>56.03</v>
      </c>
      <c r="I364" s="54">
        <f t="shared" si="8"/>
        <v>1.00854</v>
      </c>
      <c r="J364" s="161"/>
    </row>
    <row r="365" spans="1:44" s="55" customFormat="1" ht="15" hidden="1" customHeight="1">
      <c r="A365" s="50">
        <v>88316</v>
      </c>
      <c r="B365" s="51" t="s">
        <v>45</v>
      </c>
      <c r="C365" s="50" t="s">
        <v>14</v>
      </c>
      <c r="D365" s="51" t="s">
        <v>34</v>
      </c>
      <c r="E365" s="189" t="s">
        <v>25</v>
      </c>
      <c r="F365" s="51"/>
      <c r="G365" s="52">
        <v>0.13500000000000001</v>
      </c>
      <c r="H365" s="38">
        <f>+$I$524</f>
        <v>16.37</v>
      </c>
      <c r="I365" s="54">
        <f t="shared" si="8"/>
        <v>2.2099500000000001</v>
      </c>
      <c r="J365" s="161"/>
    </row>
    <row r="366" spans="1:44" s="55" customFormat="1" ht="15" hidden="1" customHeight="1">
      <c r="A366" s="50" t="s">
        <v>85</v>
      </c>
      <c r="B366" s="51" t="s">
        <v>9</v>
      </c>
      <c r="C366" s="50" t="s">
        <v>15</v>
      </c>
      <c r="D366" s="51" t="s">
        <v>338</v>
      </c>
      <c r="E366" s="189" t="s">
        <v>25</v>
      </c>
      <c r="F366" s="51"/>
      <c r="G366" s="52">
        <v>1.7600000000000001E-2</v>
      </c>
      <c r="H366" s="53">
        <v>0.54</v>
      </c>
      <c r="I366" s="54">
        <f t="shared" si="8"/>
        <v>9.504000000000002E-3</v>
      </c>
      <c r="J366" s="161"/>
    </row>
    <row r="367" spans="1:44" s="55" customFormat="1" ht="15" hidden="1" customHeight="1">
      <c r="A367" s="50" t="s">
        <v>95</v>
      </c>
      <c r="B367" s="51" t="s">
        <v>9</v>
      </c>
      <c r="C367" s="50" t="s">
        <v>15</v>
      </c>
      <c r="D367" s="51" t="s">
        <v>339</v>
      </c>
      <c r="E367" s="193" t="s">
        <v>43</v>
      </c>
      <c r="F367" s="82"/>
      <c r="G367" s="52">
        <v>2.2499999999999999E-2</v>
      </c>
      <c r="H367" s="83">
        <v>1.08</v>
      </c>
      <c r="I367" s="83">
        <f t="shared" si="8"/>
        <v>2.4300000000000002E-2</v>
      </c>
      <c r="J367" s="161"/>
    </row>
    <row r="368" spans="1:44" s="55" customFormat="1" ht="15" hidden="1" customHeight="1">
      <c r="A368" s="50">
        <v>7292</v>
      </c>
      <c r="B368" s="51" t="s">
        <v>45</v>
      </c>
      <c r="C368" s="50" t="s">
        <v>15</v>
      </c>
      <c r="D368" s="51" t="s">
        <v>340</v>
      </c>
      <c r="E368" s="193" t="s">
        <v>44</v>
      </c>
      <c r="F368" s="82"/>
      <c r="G368" s="52">
        <v>1.35E-2</v>
      </c>
      <c r="H368" s="83">
        <v>16.91</v>
      </c>
      <c r="I368" s="83">
        <f t="shared" si="8"/>
        <v>0.22828499999999999</v>
      </c>
      <c r="J368" s="161"/>
    </row>
    <row r="369" spans="1:10" s="55" customFormat="1" ht="15" hidden="1" customHeight="1">
      <c r="A369" s="50" t="s">
        <v>97</v>
      </c>
      <c r="B369" s="51" t="s">
        <v>9</v>
      </c>
      <c r="C369" s="50" t="s">
        <v>15</v>
      </c>
      <c r="D369" s="51" t="s">
        <v>341</v>
      </c>
      <c r="E369" s="193" t="s">
        <v>8</v>
      </c>
      <c r="F369" s="82"/>
      <c r="G369" s="52">
        <v>4.7300000000000002E-2</v>
      </c>
      <c r="H369" s="83">
        <v>90.69</v>
      </c>
      <c r="I369" s="83">
        <f t="shared" si="8"/>
        <v>4.2896369999999999</v>
      </c>
      <c r="J369" s="161"/>
    </row>
    <row r="370" spans="1:10" s="55" customFormat="1" ht="15" hidden="1" customHeight="1">
      <c r="A370" s="50" t="s">
        <v>91</v>
      </c>
      <c r="B370" s="51" t="s">
        <v>9</v>
      </c>
      <c r="C370" s="50" t="s">
        <v>15</v>
      </c>
      <c r="D370" s="51" t="s">
        <v>342</v>
      </c>
      <c r="E370" s="193" t="s">
        <v>8</v>
      </c>
      <c r="F370" s="82"/>
      <c r="G370" s="52">
        <v>1.4999999999999999E-2</v>
      </c>
      <c r="H370" s="83">
        <v>44.4</v>
      </c>
      <c r="I370" s="83">
        <f t="shared" si="8"/>
        <v>0.66599999999999993</v>
      </c>
      <c r="J370" s="161"/>
    </row>
    <row r="371" spans="1:10" s="55" customFormat="1" ht="15" hidden="1" customHeight="1">
      <c r="A371" s="50" t="s">
        <v>93</v>
      </c>
      <c r="B371" s="51" t="s">
        <v>9</v>
      </c>
      <c r="C371" s="50" t="s">
        <v>15</v>
      </c>
      <c r="D371" s="51" t="s">
        <v>94</v>
      </c>
      <c r="E371" s="193" t="s">
        <v>8</v>
      </c>
      <c r="F371" s="84"/>
      <c r="G371" s="52">
        <v>4.7300000000000002E-2</v>
      </c>
      <c r="H371" s="52">
        <v>99.55</v>
      </c>
      <c r="I371" s="83">
        <f t="shared" si="8"/>
        <v>4.7087149999999998</v>
      </c>
      <c r="J371" s="161"/>
    </row>
    <row r="372" spans="1:10" s="55" customFormat="1" ht="15" hidden="1" customHeight="1">
      <c r="A372" s="50" t="s">
        <v>83</v>
      </c>
      <c r="B372" s="51" t="s">
        <v>9</v>
      </c>
      <c r="C372" s="50" t="s">
        <v>15</v>
      </c>
      <c r="D372" s="51" t="s">
        <v>84</v>
      </c>
      <c r="E372" s="193" t="s">
        <v>44</v>
      </c>
      <c r="F372" s="84"/>
      <c r="G372" s="52">
        <v>4.4999999999999997E-3</v>
      </c>
      <c r="H372" s="85">
        <v>10.9</v>
      </c>
      <c r="I372" s="83">
        <f t="shared" si="8"/>
        <v>4.9049999999999996E-2</v>
      </c>
      <c r="J372" s="161"/>
    </row>
    <row r="373" spans="1:10" s="55" customFormat="1" ht="15" hidden="1" customHeight="1">
      <c r="A373" s="50" t="s">
        <v>87</v>
      </c>
      <c r="B373" s="51" t="s">
        <v>9</v>
      </c>
      <c r="C373" s="50" t="s">
        <v>15</v>
      </c>
      <c r="D373" s="51" t="s">
        <v>88</v>
      </c>
      <c r="E373" s="193" t="s">
        <v>12</v>
      </c>
      <c r="F373" s="82"/>
      <c r="G373" s="52">
        <v>0.6</v>
      </c>
      <c r="H373" s="52">
        <v>1.65</v>
      </c>
      <c r="I373" s="83">
        <f t="shared" si="8"/>
        <v>0.98999999999999988</v>
      </c>
      <c r="J373" s="161"/>
    </row>
    <row r="374" spans="1:10" s="34" customFormat="1" ht="12.75" hidden="1" customHeight="1">
      <c r="A374" s="27"/>
      <c r="B374" s="27"/>
      <c r="C374" s="27"/>
      <c r="D374" s="35"/>
      <c r="E374" s="161"/>
      <c r="G374" s="36"/>
      <c r="H374" s="36"/>
      <c r="I374" s="72"/>
      <c r="J374" s="161"/>
    </row>
    <row r="375" spans="1:10" s="55" customFormat="1" ht="25.5" hidden="1">
      <c r="A375" s="74" t="s">
        <v>343</v>
      </c>
      <c r="B375" s="75" t="s">
        <v>9</v>
      </c>
      <c r="C375" s="59" t="s">
        <v>14</v>
      </c>
      <c r="D375" s="76" t="s">
        <v>6381</v>
      </c>
      <c r="E375" s="192" t="s">
        <v>8</v>
      </c>
      <c r="F375" s="77">
        <v>1</v>
      </c>
      <c r="G375" s="78"/>
      <c r="H375" s="79">
        <f>SUM(I376:I381)</f>
        <v>441.12</v>
      </c>
      <c r="I375" s="80">
        <f>F375*H375</f>
        <v>441.12</v>
      </c>
      <c r="J375" s="161"/>
    </row>
    <row r="376" spans="1:10" s="34" customFormat="1" hidden="1">
      <c r="A376" s="27">
        <v>88316</v>
      </c>
      <c r="B376" s="42" t="s">
        <v>45</v>
      </c>
      <c r="C376" s="27" t="s">
        <v>14</v>
      </c>
      <c r="D376" s="35" t="s">
        <v>34</v>
      </c>
      <c r="E376" s="161" t="s">
        <v>25</v>
      </c>
      <c r="G376" s="36">
        <v>1.75</v>
      </c>
      <c r="H376" s="38">
        <v>16.57</v>
      </c>
      <c r="I376" s="38">
        <f t="shared" ref="I376:I381" si="9">ROUND(G376*H376,2)</f>
        <v>29</v>
      </c>
      <c r="J376" s="161"/>
    </row>
    <row r="377" spans="1:10" s="34" customFormat="1" hidden="1">
      <c r="A377" s="27">
        <v>88309</v>
      </c>
      <c r="B377" s="42" t="s">
        <v>45</v>
      </c>
      <c r="C377" s="27" t="s">
        <v>14</v>
      </c>
      <c r="D377" s="35" t="s">
        <v>53</v>
      </c>
      <c r="E377" s="161" t="s">
        <v>25</v>
      </c>
      <c r="G377" s="36">
        <v>1.5</v>
      </c>
      <c r="H377" s="38">
        <v>20.82</v>
      </c>
      <c r="I377" s="38">
        <f t="shared" si="9"/>
        <v>31.23</v>
      </c>
      <c r="J377" s="161"/>
    </row>
    <row r="378" spans="1:10" s="34" customFormat="1" hidden="1">
      <c r="A378" s="27">
        <v>34357</v>
      </c>
      <c r="B378" s="51" t="s">
        <v>45</v>
      </c>
      <c r="C378" s="27" t="s">
        <v>15</v>
      </c>
      <c r="D378" s="35" t="str">
        <f>IF(A378=0," ",VLOOKUP(A378,InsumosSINAPI!$A$6:$I$9354,2,0))</f>
        <v>REJUNTE CIMENTICIO, QUALQUER COR</v>
      </c>
      <c r="E378" s="161" t="str">
        <f>IF(A378=0," ",VLOOKUP(A378,InsumosSINAPI!$A$6:$I$9354,3,0))</f>
        <v xml:space="preserve">KG    </v>
      </c>
      <c r="G378" s="36">
        <v>0.25</v>
      </c>
      <c r="H378" s="72" t="str">
        <f>IF(A378=0," ",VLOOKUP(A378,InsumosSINAPI!$A$6:$I$9354,5,0))</f>
        <v>4,28</v>
      </c>
      <c r="I378" s="38">
        <f t="shared" si="9"/>
        <v>1.07</v>
      </c>
      <c r="J378" s="161"/>
    </row>
    <row r="379" spans="1:10" s="34" customFormat="1" ht="38.25" hidden="1">
      <c r="A379" s="27">
        <v>10842</v>
      </c>
      <c r="B379" s="71" t="s">
        <v>45</v>
      </c>
      <c r="C379" s="27" t="s">
        <v>15</v>
      </c>
      <c r="D379" s="35" t="str">
        <f>IF(A379=0," ",VLOOKUP(A379,InsumosSINAPI!$A$6:$I$9354,2,0))</f>
        <v>PISO EM GRANITO, POLIDO, TIPO PRETO SAO GABRIEL/ TIJUCA OU OUTROS EQUIVALENTES DA REGIAO, FORMATO MENOR OU IGUAL A 3025 CM2, E=  *2* CM</v>
      </c>
      <c r="E379" s="161" t="str">
        <f>IF(A379=0," ",VLOOKUP(A379,InsumosSINAPI!$A$6:$I$9354,3,0))</f>
        <v xml:space="preserve">M2    </v>
      </c>
      <c r="G379" s="36">
        <v>1.05</v>
      </c>
      <c r="H379" s="72" t="str">
        <f>IF(A379=0," ",VLOOKUP(A379,InsumosSINAPI!$A$6:$I$9354,5,0))</f>
        <v>348,84</v>
      </c>
      <c r="I379" s="38">
        <f t="shared" si="9"/>
        <v>366.28</v>
      </c>
      <c r="J379" s="161"/>
    </row>
    <row r="380" spans="1:10" s="34" customFormat="1" ht="25.5" hidden="1">
      <c r="A380" s="27">
        <v>87301</v>
      </c>
      <c r="B380" s="71" t="s">
        <v>45</v>
      </c>
      <c r="C380" s="50" t="s">
        <v>14</v>
      </c>
      <c r="D380" s="35" t="s">
        <v>6382</v>
      </c>
      <c r="E380" s="161" t="s">
        <v>10</v>
      </c>
      <c r="G380" s="36">
        <v>2.5000000000000001E-2</v>
      </c>
      <c r="H380" s="72">
        <v>479.3</v>
      </c>
      <c r="I380" s="72">
        <f t="shared" si="9"/>
        <v>11.98</v>
      </c>
      <c r="J380" s="161"/>
    </row>
    <row r="381" spans="1:10" s="34" customFormat="1" hidden="1">
      <c r="A381" s="27">
        <v>1379</v>
      </c>
      <c r="B381" s="71" t="s">
        <v>45</v>
      </c>
      <c r="C381" s="27" t="s">
        <v>15</v>
      </c>
      <c r="D381" s="35" t="str">
        <f>IF(A381=0," ",VLOOKUP(A381,InsumosSINAPI!$A$6:$I$9354,2,0))</f>
        <v>CIMENTO PORTLAND COMPOSTO CP II-32</v>
      </c>
      <c r="E381" s="161" t="str">
        <f>IF(A381=0," ",VLOOKUP(A381,InsumosSINAPI!$A$6:$I$9354,3,0))</f>
        <v xml:space="preserve">KG    </v>
      </c>
      <c r="G381" s="36">
        <v>2.6</v>
      </c>
      <c r="H381" s="72" t="str">
        <f>IF(A381=0," ",VLOOKUP(A381,InsumosSINAPI!$A$6:$I$9354,5,0))</f>
        <v>0,60</v>
      </c>
      <c r="I381" s="38">
        <f t="shared" si="9"/>
        <v>1.56</v>
      </c>
      <c r="J381" s="161"/>
    </row>
    <row r="382" spans="1:10" s="34" customFormat="1" hidden="1">
      <c r="A382" s="168"/>
      <c r="B382" s="71"/>
      <c r="C382" s="27"/>
      <c r="D382" s="35"/>
      <c r="E382" s="161"/>
      <c r="G382" s="166"/>
      <c r="H382" s="72"/>
      <c r="I382" s="72"/>
      <c r="J382" s="161"/>
    </row>
    <row r="383" spans="1:10" s="55" customFormat="1" ht="15" hidden="1">
      <c r="A383" s="74" t="s">
        <v>346</v>
      </c>
      <c r="B383" s="75" t="s">
        <v>9</v>
      </c>
      <c r="C383" s="59" t="s">
        <v>14</v>
      </c>
      <c r="D383" s="76" t="s">
        <v>347</v>
      </c>
      <c r="E383" s="192" t="s">
        <v>8</v>
      </c>
      <c r="F383" s="77">
        <v>1</v>
      </c>
      <c r="G383" s="78"/>
      <c r="H383" s="79">
        <f>SUM(I384:I387)</f>
        <v>86.929999999999993</v>
      </c>
      <c r="I383" s="80">
        <f>F383*H383</f>
        <v>86.929999999999993</v>
      </c>
      <c r="J383" s="161"/>
    </row>
    <row r="384" spans="1:10" s="34" customFormat="1" ht="12.75" hidden="1" customHeight="1">
      <c r="A384" s="27">
        <v>88242</v>
      </c>
      <c r="B384" s="42" t="s">
        <v>45</v>
      </c>
      <c r="C384" s="27" t="s">
        <v>14</v>
      </c>
      <c r="D384" s="35" t="s">
        <v>352</v>
      </c>
      <c r="E384" s="161" t="s">
        <v>25</v>
      </c>
      <c r="G384" s="36">
        <v>0.5</v>
      </c>
      <c r="H384" s="38">
        <v>15.29</v>
      </c>
      <c r="I384" s="38">
        <f>ROUND(G384*H384,2)</f>
        <v>7.65</v>
      </c>
      <c r="J384" s="161"/>
    </row>
    <row r="385" spans="1:10" s="34" customFormat="1" hidden="1">
      <c r="A385" s="27">
        <v>88309</v>
      </c>
      <c r="B385" s="42" t="s">
        <v>45</v>
      </c>
      <c r="C385" s="27" t="s">
        <v>14</v>
      </c>
      <c r="D385" s="35" t="s">
        <v>53</v>
      </c>
      <c r="E385" s="161" t="s">
        <v>25</v>
      </c>
      <c r="G385" s="36">
        <v>0.9</v>
      </c>
      <c r="H385" s="38">
        <f>+$I$534</f>
        <v>21.76</v>
      </c>
      <c r="I385" s="38">
        <f>ROUND(G385*H385,2)</f>
        <v>19.579999999999998</v>
      </c>
      <c r="J385" s="161"/>
    </row>
    <row r="386" spans="1:10" s="34" customFormat="1" hidden="1">
      <c r="A386" s="44" t="s">
        <v>348</v>
      </c>
      <c r="B386" s="42" t="s">
        <v>9</v>
      </c>
      <c r="C386" s="27" t="s">
        <v>15</v>
      </c>
      <c r="D386" s="35" t="s">
        <v>349</v>
      </c>
      <c r="E386" s="161" t="s">
        <v>11</v>
      </c>
      <c r="G386" s="36">
        <v>2</v>
      </c>
      <c r="H386" s="38">
        <v>27.8</v>
      </c>
      <c r="I386" s="38">
        <f>ROUND(G386*H386,2)</f>
        <v>55.6</v>
      </c>
      <c r="J386" s="161"/>
    </row>
    <row r="387" spans="1:10" s="34" customFormat="1" hidden="1">
      <c r="A387" s="44" t="s">
        <v>350</v>
      </c>
      <c r="B387" s="42" t="s">
        <v>9</v>
      </c>
      <c r="C387" s="27" t="s">
        <v>15</v>
      </c>
      <c r="D387" s="35" t="s">
        <v>351</v>
      </c>
      <c r="E387" s="161" t="s">
        <v>11</v>
      </c>
      <c r="G387" s="36">
        <v>10</v>
      </c>
      <c r="H387" s="38">
        <v>0.41</v>
      </c>
      <c r="I387" s="38">
        <f>ROUND(G387*H387,2)</f>
        <v>4.0999999999999996</v>
      </c>
      <c r="J387" s="161"/>
    </row>
    <row r="388" spans="1:10" s="34" customFormat="1" hidden="1">
      <c r="A388" s="27"/>
      <c r="B388" s="51"/>
      <c r="C388" s="27"/>
      <c r="D388" s="35"/>
      <c r="E388" s="161"/>
      <c r="G388" s="36"/>
      <c r="H388" s="36"/>
      <c r="I388" s="72"/>
      <c r="J388" s="161"/>
    </row>
    <row r="389" spans="1:10" s="55" customFormat="1" ht="25.5" hidden="1">
      <c r="A389" s="74" t="s">
        <v>353</v>
      </c>
      <c r="B389" s="75" t="s">
        <v>9</v>
      </c>
      <c r="C389" s="59" t="s">
        <v>14</v>
      </c>
      <c r="D389" s="76" t="s">
        <v>354</v>
      </c>
      <c r="E389" s="192" t="s">
        <v>8</v>
      </c>
      <c r="F389" s="77">
        <v>1</v>
      </c>
      <c r="G389" s="78"/>
      <c r="H389" s="79">
        <f>SUM(I390:I390)</f>
        <v>71.73</v>
      </c>
      <c r="I389" s="80">
        <f>F389*H389</f>
        <v>71.73</v>
      </c>
      <c r="J389" s="161"/>
    </row>
    <row r="390" spans="1:10" s="34" customFormat="1" ht="25.5" hidden="1">
      <c r="A390" s="27" t="s">
        <v>355</v>
      </c>
      <c r="B390" s="71" t="s">
        <v>9</v>
      </c>
      <c r="C390" s="27" t="s">
        <v>15</v>
      </c>
      <c r="D390" s="35" t="s">
        <v>356</v>
      </c>
      <c r="E390" s="161" t="s">
        <v>8</v>
      </c>
      <c r="G390" s="36">
        <v>1</v>
      </c>
      <c r="H390" s="38">
        <v>71.73</v>
      </c>
      <c r="I390" s="38">
        <f>ROUND(G390*H390,2)</f>
        <v>71.73</v>
      </c>
      <c r="J390" s="161"/>
    </row>
    <row r="391" spans="1:10" s="34" customFormat="1" hidden="1">
      <c r="A391" s="27"/>
      <c r="B391" s="51"/>
      <c r="C391" s="27"/>
      <c r="D391" s="35"/>
      <c r="E391" s="161"/>
      <c r="G391" s="36"/>
      <c r="H391" s="36"/>
      <c r="I391" s="72"/>
      <c r="J391" s="161"/>
    </row>
    <row r="392" spans="1:10" s="55" customFormat="1" ht="51" hidden="1" customHeight="1">
      <c r="A392" s="74" t="s">
        <v>357</v>
      </c>
      <c r="B392" s="75" t="s">
        <v>9</v>
      </c>
      <c r="C392" s="59" t="s">
        <v>14</v>
      </c>
      <c r="D392" s="76" t="s">
        <v>358</v>
      </c>
      <c r="E392" s="192" t="s">
        <v>11</v>
      </c>
      <c r="F392" s="77">
        <v>1</v>
      </c>
      <c r="G392" s="78"/>
      <c r="H392" s="79">
        <f>SUM(I393:I393)</f>
        <v>10.91</v>
      </c>
      <c r="I392" s="80">
        <f>F392*H392</f>
        <v>10.91</v>
      </c>
      <c r="J392" s="161"/>
    </row>
    <row r="393" spans="1:10" s="34" customFormat="1" ht="63.75" hidden="1" customHeight="1">
      <c r="A393" s="27" t="s">
        <v>359</v>
      </c>
      <c r="B393" s="71" t="s">
        <v>9</v>
      </c>
      <c r="C393" s="27" t="s">
        <v>15</v>
      </c>
      <c r="D393" s="35" t="s">
        <v>358</v>
      </c>
      <c r="E393" s="161" t="s">
        <v>11</v>
      </c>
      <c r="G393" s="36">
        <v>1</v>
      </c>
      <c r="H393" s="38">
        <v>10.91</v>
      </c>
      <c r="I393" s="38">
        <f>ROUND(G393*H393,2)</f>
        <v>10.91</v>
      </c>
      <c r="J393" s="161"/>
    </row>
    <row r="394" spans="1:10" s="34" customFormat="1" ht="12.75" hidden="1" customHeight="1">
      <c r="A394" s="27"/>
      <c r="B394" s="51"/>
      <c r="C394" s="27"/>
      <c r="D394" s="35"/>
      <c r="E394" s="161"/>
      <c r="G394" s="36"/>
      <c r="H394" s="36"/>
      <c r="I394" s="72"/>
      <c r="J394" s="161"/>
    </row>
    <row r="395" spans="1:10" s="55" customFormat="1" ht="25.5" hidden="1">
      <c r="A395" s="74" t="s">
        <v>360</v>
      </c>
      <c r="B395" s="75" t="s">
        <v>9</v>
      </c>
      <c r="C395" s="59" t="s">
        <v>14</v>
      </c>
      <c r="D395" s="76" t="s">
        <v>361</v>
      </c>
      <c r="E395" s="192" t="s">
        <v>33</v>
      </c>
      <c r="F395" s="77">
        <v>1</v>
      </c>
      <c r="G395" s="78"/>
      <c r="H395" s="79">
        <f>SUM(I396:I396)</f>
        <v>124.67</v>
      </c>
      <c r="I395" s="80">
        <f>F395*H395</f>
        <v>124.67</v>
      </c>
      <c r="J395" s="161"/>
    </row>
    <row r="396" spans="1:10" s="34" customFormat="1" ht="25.5" hidden="1">
      <c r="A396" s="27" t="s">
        <v>363</v>
      </c>
      <c r="B396" s="71" t="s">
        <v>9</v>
      </c>
      <c r="C396" s="27" t="s">
        <v>15</v>
      </c>
      <c r="D396" s="35" t="s">
        <v>362</v>
      </c>
      <c r="E396" s="194" t="s">
        <v>33</v>
      </c>
      <c r="G396" s="36">
        <v>1</v>
      </c>
      <c r="H396" s="38">
        <v>124.67</v>
      </c>
      <c r="I396" s="38">
        <f>ROUND(G396*H396,2)</f>
        <v>124.67</v>
      </c>
      <c r="J396" s="161"/>
    </row>
    <row r="397" spans="1:10" s="34" customFormat="1" hidden="1">
      <c r="A397" s="27"/>
      <c r="B397" s="51"/>
      <c r="C397" s="27"/>
      <c r="D397" s="35"/>
      <c r="E397" s="161"/>
      <c r="G397" s="36"/>
      <c r="H397" s="36"/>
      <c r="I397" s="72"/>
      <c r="J397" s="161"/>
    </row>
    <row r="398" spans="1:10" s="55" customFormat="1" ht="15" hidden="1" customHeight="1">
      <c r="A398" s="74" t="s">
        <v>365</v>
      </c>
      <c r="B398" s="75" t="s">
        <v>9</v>
      </c>
      <c r="C398" s="59" t="s">
        <v>14</v>
      </c>
      <c r="D398" s="76" t="s">
        <v>366</v>
      </c>
      <c r="E398" s="192" t="s">
        <v>8</v>
      </c>
      <c r="F398" s="77">
        <v>1</v>
      </c>
      <c r="G398" s="78"/>
      <c r="H398" s="79">
        <f>SUM(I399:I400)</f>
        <v>8.19</v>
      </c>
      <c r="I398" s="80">
        <f>ROUND(H398*F398,2)</f>
        <v>8.19</v>
      </c>
      <c r="J398" s="161"/>
    </row>
    <row r="399" spans="1:10" s="34" customFormat="1" ht="12.75" hidden="1" customHeight="1">
      <c r="A399" s="27">
        <v>88316</v>
      </c>
      <c r="B399" s="42" t="s">
        <v>45</v>
      </c>
      <c r="C399" s="27" t="s">
        <v>14</v>
      </c>
      <c r="D399" s="35" t="s">
        <v>34</v>
      </c>
      <c r="E399" s="161" t="s">
        <v>25</v>
      </c>
      <c r="G399" s="36">
        <v>0.5</v>
      </c>
      <c r="H399" s="38">
        <v>12.94</v>
      </c>
      <c r="I399" s="38">
        <f>ROUND(G399*H399,2)</f>
        <v>6.47</v>
      </c>
      <c r="J399" s="180"/>
    </row>
    <row r="400" spans="1:10" s="34" customFormat="1" ht="12.75" hidden="1" customHeight="1">
      <c r="A400" s="27">
        <v>88309</v>
      </c>
      <c r="B400" s="42" t="s">
        <v>45</v>
      </c>
      <c r="C400" s="27" t="s">
        <v>14</v>
      </c>
      <c r="D400" s="35" t="s">
        <v>53</v>
      </c>
      <c r="E400" s="161" t="s">
        <v>25</v>
      </c>
      <c r="G400" s="36">
        <v>0.1</v>
      </c>
      <c r="H400" s="38">
        <v>17.2</v>
      </c>
      <c r="I400" s="38">
        <f>ROUND(G400*H400,2)</f>
        <v>1.72</v>
      </c>
      <c r="J400" s="180"/>
    </row>
    <row r="401" spans="1:10" s="34" customFormat="1" ht="12.75" hidden="1" customHeight="1">
      <c r="A401" s="27"/>
      <c r="B401" s="51"/>
      <c r="C401" s="27"/>
      <c r="D401" s="35"/>
      <c r="E401" s="161"/>
      <c r="G401" s="36"/>
      <c r="H401" s="36"/>
      <c r="I401" s="72"/>
      <c r="J401" s="161"/>
    </row>
    <row r="402" spans="1:10" s="55" customFormat="1" ht="15" hidden="1">
      <c r="A402" s="74">
        <v>85376</v>
      </c>
      <c r="B402" s="75" t="s">
        <v>110</v>
      </c>
      <c r="C402" s="59" t="s">
        <v>14</v>
      </c>
      <c r="D402" s="76" t="s">
        <v>367</v>
      </c>
      <c r="E402" s="192" t="s">
        <v>8</v>
      </c>
      <c r="F402" s="77">
        <v>1</v>
      </c>
      <c r="G402" s="78"/>
      <c r="H402" s="79">
        <f>SUM(I403:I404)</f>
        <v>5.5600000000000005</v>
      </c>
      <c r="I402" s="80">
        <f>ROUND(H402*F402,2)</f>
        <v>5.56</v>
      </c>
      <c r="J402" s="161"/>
    </row>
    <row r="403" spans="1:10" s="34" customFormat="1" hidden="1">
      <c r="A403" s="27">
        <v>88316</v>
      </c>
      <c r="B403" s="42" t="s">
        <v>45</v>
      </c>
      <c r="C403" s="27" t="s">
        <v>14</v>
      </c>
      <c r="D403" s="35" t="s">
        <v>34</v>
      </c>
      <c r="E403" s="161" t="s">
        <v>25</v>
      </c>
      <c r="G403" s="36">
        <v>0.3</v>
      </c>
      <c r="H403" s="38">
        <f>+$I$524</f>
        <v>16.37</v>
      </c>
      <c r="I403" s="38">
        <f>ROUND(G403*H403,2)</f>
        <v>4.91</v>
      </c>
      <c r="J403" s="161"/>
    </row>
    <row r="404" spans="1:10" s="34" customFormat="1" hidden="1">
      <c r="A404" s="27">
        <v>88309</v>
      </c>
      <c r="B404" s="42" t="s">
        <v>45</v>
      </c>
      <c r="C404" s="27" t="s">
        <v>14</v>
      </c>
      <c r="D404" s="35" t="s">
        <v>53</v>
      </c>
      <c r="E404" s="161" t="s">
        <v>25</v>
      </c>
      <c r="G404" s="36">
        <v>0.03</v>
      </c>
      <c r="H404" s="38">
        <f>+$I$534</f>
        <v>21.76</v>
      </c>
      <c r="I404" s="38">
        <f>ROUND(G404*H404,2)</f>
        <v>0.65</v>
      </c>
      <c r="J404" s="161"/>
    </row>
    <row r="405" spans="1:10" s="34" customFormat="1" hidden="1">
      <c r="A405" s="27"/>
      <c r="B405" s="51"/>
      <c r="C405" s="27"/>
      <c r="D405" s="35"/>
      <c r="E405" s="161"/>
      <c r="G405" s="36"/>
      <c r="H405" s="36"/>
      <c r="I405" s="72"/>
      <c r="J405" s="161"/>
    </row>
    <row r="406" spans="1:10" s="34" customFormat="1" ht="25.5" hidden="1">
      <c r="A406" s="29" t="s">
        <v>369</v>
      </c>
      <c r="B406" s="29" t="s">
        <v>9</v>
      </c>
      <c r="C406" s="29" t="s">
        <v>14</v>
      </c>
      <c r="D406" s="28" t="s">
        <v>370</v>
      </c>
      <c r="E406" s="188" t="s">
        <v>12</v>
      </c>
      <c r="F406" s="30">
        <v>1</v>
      </c>
      <c r="G406" s="31"/>
      <c r="H406" s="32">
        <f>SUM(I407:I411)</f>
        <v>5.5127800000000002</v>
      </c>
      <c r="I406" s="33">
        <f>ROUND(H406*F406,2)</f>
        <v>5.51</v>
      </c>
      <c r="J406" s="161"/>
    </row>
    <row r="407" spans="1:10" s="34" customFormat="1" hidden="1">
      <c r="A407" s="27">
        <v>88316</v>
      </c>
      <c r="B407" s="42" t="s">
        <v>45</v>
      </c>
      <c r="C407" s="27" t="s">
        <v>14</v>
      </c>
      <c r="D407" s="35" t="s">
        <v>34</v>
      </c>
      <c r="E407" s="161" t="s">
        <v>25</v>
      </c>
      <c r="G407" s="36">
        <v>0.15</v>
      </c>
      <c r="H407" s="38">
        <v>12.94</v>
      </c>
      <c r="I407" s="37">
        <f>ROUND(G407*H407,2)</f>
        <v>1.94</v>
      </c>
      <c r="J407" s="248"/>
    </row>
    <row r="408" spans="1:10" s="34" customFormat="1" hidden="1">
      <c r="A408" s="27">
        <v>88309</v>
      </c>
      <c r="B408" s="42" t="s">
        <v>45</v>
      </c>
      <c r="C408" s="27" t="s">
        <v>14</v>
      </c>
      <c r="D408" s="35" t="s">
        <v>53</v>
      </c>
      <c r="E408" s="161" t="s">
        <v>25</v>
      </c>
      <c r="G408" s="36">
        <v>0.2</v>
      </c>
      <c r="H408" s="38">
        <v>17.2</v>
      </c>
      <c r="I408" s="37">
        <f>ROUND(G408*H408,2)</f>
        <v>3.44</v>
      </c>
      <c r="J408" s="161"/>
    </row>
    <row r="409" spans="1:10" s="34" customFormat="1" hidden="1">
      <c r="A409" s="27">
        <v>1379</v>
      </c>
      <c r="B409" s="42" t="s">
        <v>45</v>
      </c>
      <c r="C409" s="44" t="s">
        <v>15</v>
      </c>
      <c r="D409" s="35" t="str">
        <f>IF(A409=0," ",VLOOKUP(A409,InsumosSINAPI!$A$6:$I$9354,2,0))</f>
        <v>CIMENTO PORTLAND COMPOSTO CP II-32</v>
      </c>
      <c r="E409" s="161" t="str">
        <f>IF(A409=0," ",VLOOKUP(A409,InsumosSINAPI!$A$6:$I$9354,3,0))</f>
        <v xml:space="preserve">KG    </v>
      </c>
      <c r="G409" s="36">
        <v>0.06</v>
      </c>
      <c r="H409" s="72" t="str">
        <f>IF(A409=0," ",VLOOKUP(A409,InsumosSINAPI!$A$6:$I$9354,5,0))</f>
        <v>0,60</v>
      </c>
      <c r="I409" s="43">
        <f>ROUND(G409*H409,2)</f>
        <v>0.04</v>
      </c>
      <c r="J409" s="161"/>
    </row>
    <row r="410" spans="1:10" s="34" customFormat="1" hidden="1">
      <c r="A410" s="27" t="s">
        <v>107</v>
      </c>
      <c r="B410" s="42" t="s">
        <v>9</v>
      </c>
      <c r="C410" s="44" t="s">
        <v>15</v>
      </c>
      <c r="D410" s="45" t="s">
        <v>108</v>
      </c>
      <c r="E410" s="187" t="s">
        <v>10</v>
      </c>
      <c r="G410" s="36">
        <v>5.0000000000000001E-4</v>
      </c>
      <c r="H410" s="242">
        <v>51</v>
      </c>
      <c r="I410" s="43">
        <f>ROUND(G410*H410,2)</f>
        <v>0.03</v>
      </c>
      <c r="J410" s="161"/>
    </row>
    <row r="411" spans="1:10" s="34" customFormat="1" hidden="1">
      <c r="A411" s="27">
        <v>1106</v>
      </c>
      <c r="B411" s="42" t="s">
        <v>45</v>
      </c>
      <c r="C411" s="27" t="s">
        <v>15</v>
      </c>
      <c r="D411" s="35" t="str">
        <f>IF(A411=0," ",VLOOKUP(A411,InsumosSINAPI!$A$6:$I$9354,2,0))</f>
        <v>CAL HIDRATADA CH-I PARA ARGAMASSAS</v>
      </c>
      <c r="E411" s="161" t="str">
        <f>IF(A411=0," ",VLOOKUP(A411,InsumosSINAPI!$A$6:$I$9354,3,0))</f>
        <v xml:space="preserve">KG    </v>
      </c>
      <c r="G411" s="36">
        <v>7.2999999999999995E-2</v>
      </c>
      <c r="H411" s="72" t="str">
        <f>IF(A411=0," ",VLOOKUP(A411,InsumosSINAPI!$A$6:$I$9354,5,0))</f>
        <v>0,86</v>
      </c>
      <c r="I411" s="38">
        <f>G411*H411</f>
        <v>6.2779999999999989E-2</v>
      </c>
      <c r="J411" s="161"/>
    </row>
    <row r="412" spans="1:10" s="34" customFormat="1" hidden="1">
      <c r="A412" s="27"/>
      <c r="B412" s="27"/>
      <c r="C412" s="27"/>
      <c r="D412" s="35"/>
      <c r="E412" s="161"/>
      <c r="G412" s="36"/>
      <c r="H412" s="36"/>
      <c r="I412" s="72"/>
      <c r="J412" s="161"/>
    </row>
    <row r="413" spans="1:10" s="34" customFormat="1" hidden="1">
      <c r="A413" s="29" t="s">
        <v>371</v>
      </c>
      <c r="B413" s="29" t="s">
        <v>9</v>
      </c>
      <c r="C413" s="29" t="s">
        <v>14</v>
      </c>
      <c r="D413" s="28" t="s">
        <v>372</v>
      </c>
      <c r="E413" s="188" t="s">
        <v>8</v>
      </c>
      <c r="F413" s="30">
        <v>1</v>
      </c>
      <c r="G413" s="31"/>
      <c r="H413" s="32">
        <f>SUM(I414)</f>
        <v>4.09</v>
      </c>
      <c r="I413" s="33">
        <f>ROUND(H413*F413,2)</f>
        <v>4.09</v>
      </c>
      <c r="J413" s="161"/>
    </row>
    <row r="414" spans="1:10" s="34" customFormat="1" hidden="1">
      <c r="A414" s="27">
        <v>88316</v>
      </c>
      <c r="B414" s="42" t="s">
        <v>45</v>
      </c>
      <c r="C414" s="27" t="s">
        <v>14</v>
      </c>
      <c r="D414" s="35" t="s">
        <v>34</v>
      </c>
      <c r="E414" s="161" t="s">
        <v>25</v>
      </c>
      <c r="G414" s="36">
        <v>0.25</v>
      </c>
      <c r="H414" s="38">
        <f>+$I$524</f>
        <v>16.37</v>
      </c>
      <c r="I414" s="37">
        <f>ROUND(G414*H414,2)</f>
        <v>4.09</v>
      </c>
      <c r="J414" s="161"/>
    </row>
    <row r="415" spans="1:10" s="34" customFormat="1" hidden="1">
      <c r="A415" s="27"/>
      <c r="B415" s="27"/>
      <c r="C415" s="27"/>
      <c r="D415" s="35"/>
      <c r="E415" s="161"/>
      <c r="G415" s="36"/>
      <c r="H415" s="36"/>
      <c r="I415" s="72"/>
      <c r="J415" s="161"/>
    </row>
    <row r="416" spans="1:10" s="55" customFormat="1" ht="15" hidden="1">
      <c r="A416" s="74" t="s">
        <v>373</v>
      </c>
      <c r="B416" s="75" t="s">
        <v>110</v>
      </c>
      <c r="C416" s="59" t="s">
        <v>14</v>
      </c>
      <c r="D416" s="76" t="s">
        <v>374</v>
      </c>
      <c r="E416" s="192" t="s">
        <v>8</v>
      </c>
      <c r="F416" s="77">
        <v>1</v>
      </c>
      <c r="G416" s="78"/>
      <c r="H416" s="79">
        <f>SUM(I417:I418)</f>
        <v>15.52</v>
      </c>
      <c r="I416" s="80">
        <f>ROUND(H416*F416,2)</f>
        <v>15.52</v>
      </c>
      <c r="J416" s="161"/>
    </row>
    <row r="417" spans="1:10" s="34" customFormat="1" hidden="1">
      <c r="A417" s="27">
        <v>88316</v>
      </c>
      <c r="B417" s="42" t="s">
        <v>45</v>
      </c>
      <c r="C417" s="27" t="s">
        <v>14</v>
      </c>
      <c r="D417" s="35" t="s">
        <v>34</v>
      </c>
      <c r="E417" s="161" t="s">
        <v>25</v>
      </c>
      <c r="G417" s="36">
        <v>1</v>
      </c>
      <c r="H417" s="38">
        <v>12.94</v>
      </c>
      <c r="I417" s="38">
        <f>ROUND(G417*H417,2)</f>
        <v>12.94</v>
      </c>
      <c r="J417" s="161"/>
    </row>
    <row r="418" spans="1:10" s="34" customFormat="1" hidden="1">
      <c r="A418" s="27">
        <v>88309</v>
      </c>
      <c r="B418" s="42" t="s">
        <v>45</v>
      </c>
      <c r="C418" s="27" t="s">
        <v>14</v>
      </c>
      <c r="D418" s="35" t="s">
        <v>53</v>
      </c>
      <c r="E418" s="161" t="s">
        <v>25</v>
      </c>
      <c r="G418" s="36">
        <v>0.15</v>
      </c>
      <c r="H418" s="38">
        <v>17.2</v>
      </c>
      <c r="I418" s="38">
        <f>ROUND(G418*H418,2)</f>
        <v>2.58</v>
      </c>
      <c r="J418" s="161"/>
    </row>
    <row r="419" spans="1:10" s="34" customFormat="1" hidden="1">
      <c r="A419" s="27"/>
      <c r="B419" s="42"/>
      <c r="C419" s="27"/>
      <c r="D419" s="35"/>
      <c r="E419" s="161"/>
      <c r="G419" s="36"/>
      <c r="H419" s="38"/>
      <c r="I419" s="38"/>
      <c r="J419" s="161"/>
    </row>
    <row r="420" spans="1:10" s="55" customFormat="1" ht="15" hidden="1" customHeight="1">
      <c r="A420" s="74" t="s">
        <v>375</v>
      </c>
      <c r="B420" s="29" t="s">
        <v>9</v>
      </c>
      <c r="C420" s="59" t="s">
        <v>14</v>
      </c>
      <c r="D420" s="76" t="s">
        <v>376</v>
      </c>
      <c r="E420" s="192" t="s">
        <v>10</v>
      </c>
      <c r="F420" s="77">
        <v>1</v>
      </c>
      <c r="G420" s="78"/>
      <c r="H420" s="79">
        <f>SUM(I421)</f>
        <v>40.93</v>
      </c>
      <c r="I420" s="80">
        <f>ROUND(H420*F420,2)</f>
        <v>40.93</v>
      </c>
      <c r="J420" s="161"/>
    </row>
    <row r="421" spans="1:10" s="34" customFormat="1" ht="12.75" hidden="1" customHeight="1">
      <c r="A421" s="27">
        <v>88316</v>
      </c>
      <c r="B421" s="42" t="s">
        <v>45</v>
      </c>
      <c r="C421" s="27" t="s">
        <v>14</v>
      </c>
      <c r="D421" s="35" t="s">
        <v>34</v>
      </c>
      <c r="E421" s="161" t="s">
        <v>25</v>
      </c>
      <c r="G421" s="36">
        <v>2.5</v>
      </c>
      <c r="H421" s="38">
        <f>+$I$524</f>
        <v>16.37</v>
      </c>
      <c r="I421" s="38">
        <f>ROUND(G421*H421,2)</f>
        <v>40.93</v>
      </c>
      <c r="J421" s="161"/>
    </row>
    <row r="422" spans="1:10" s="34" customFormat="1" ht="12.75" hidden="1" customHeight="1">
      <c r="A422" s="27"/>
      <c r="B422" s="42"/>
      <c r="C422" s="27"/>
      <c r="D422" s="35"/>
      <c r="E422" s="161"/>
      <c r="G422" s="36"/>
      <c r="H422" s="38"/>
      <c r="I422" s="38"/>
      <c r="J422" s="161"/>
    </row>
    <row r="423" spans="1:10" s="55" customFormat="1" ht="15" hidden="1">
      <c r="A423" s="74" t="s">
        <v>377</v>
      </c>
      <c r="B423" s="29" t="s">
        <v>9</v>
      </c>
      <c r="C423" s="59" t="s">
        <v>14</v>
      </c>
      <c r="D423" s="76" t="s">
        <v>378</v>
      </c>
      <c r="E423" s="192" t="s">
        <v>12</v>
      </c>
      <c r="F423" s="77">
        <v>1</v>
      </c>
      <c r="G423" s="78"/>
      <c r="H423" s="79">
        <f>SUM(I424:I427)</f>
        <v>12.700000000000001</v>
      </c>
      <c r="I423" s="80">
        <f>ROUND(H423*F423,2)</f>
        <v>12.7</v>
      </c>
      <c r="J423" s="161"/>
    </row>
    <row r="424" spans="1:10" s="34" customFormat="1" hidden="1">
      <c r="A424" s="27">
        <v>88316</v>
      </c>
      <c r="B424" s="42" t="s">
        <v>45</v>
      </c>
      <c r="C424" s="27" t="s">
        <v>14</v>
      </c>
      <c r="D424" s="35" t="s">
        <v>34</v>
      </c>
      <c r="E424" s="161" t="s">
        <v>25</v>
      </c>
      <c r="G424" s="36">
        <v>0.3</v>
      </c>
      <c r="H424" s="38">
        <f>+$I$524</f>
        <v>16.37</v>
      </c>
      <c r="I424" s="38">
        <f>ROUND(G424*H424,2)</f>
        <v>4.91</v>
      </c>
      <c r="J424" s="161"/>
    </row>
    <row r="425" spans="1:10" s="34" customFormat="1" hidden="1">
      <c r="A425" s="27">
        <v>88309</v>
      </c>
      <c r="B425" s="42" t="s">
        <v>45</v>
      </c>
      <c r="C425" s="27" t="s">
        <v>14</v>
      </c>
      <c r="D425" s="35" t="s">
        <v>53</v>
      </c>
      <c r="E425" s="161" t="s">
        <v>25</v>
      </c>
      <c r="G425" s="36">
        <v>0.3</v>
      </c>
      <c r="H425" s="38">
        <f>+$I$534</f>
        <v>21.76</v>
      </c>
      <c r="I425" s="38">
        <f>ROUND(G425*H425,2)</f>
        <v>6.53</v>
      </c>
      <c r="J425" s="161"/>
    </row>
    <row r="426" spans="1:10" s="34" customFormat="1" hidden="1">
      <c r="A426" s="27">
        <v>1379</v>
      </c>
      <c r="B426" s="42" t="s">
        <v>45</v>
      </c>
      <c r="C426" s="44" t="s">
        <v>15</v>
      </c>
      <c r="D426" s="45" t="s">
        <v>104</v>
      </c>
      <c r="E426" s="187" t="s">
        <v>11</v>
      </c>
      <c r="G426" s="36">
        <v>1</v>
      </c>
      <c r="H426" s="43">
        <v>0.44</v>
      </c>
      <c r="I426" s="43">
        <f>ROUND(G426*H426,2)</f>
        <v>0.44</v>
      </c>
      <c r="J426" s="161"/>
    </row>
    <row r="427" spans="1:10" s="34" customFormat="1" hidden="1">
      <c r="A427" s="27" t="s">
        <v>350</v>
      </c>
      <c r="B427" s="42" t="s">
        <v>9</v>
      </c>
      <c r="C427" s="44" t="s">
        <v>15</v>
      </c>
      <c r="D427" s="45" t="s">
        <v>351</v>
      </c>
      <c r="E427" s="187" t="s">
        <v>11</v>
      </c>
      <c r="G427" s="36">
        <v>2</v>
      </c>
      <c r="H427" s="43">
        <v>0.41</v>
      </c>
      <c r="I427" s="43">
        <f>ROUND(G427*H427,2)</f>
        <v>0.82</v>
      </c>
      <c r="J427" s="161"/>
    </row>
    <row r="428" spans="1:10" s="34" customFormat="1" hidden="1">
      <c r="A428" s="27"/>
      <c r="B428" s="42"/>
      <c r="C428" s="44"/>
      <c r="D428" s="45"/>
      <c r="E428" s="187"/>
      <c r="G428" s="36"/>
      <c r="H428" s="43"/>
      <c r="I428" s="43"/>
      <c r="J428" s="161"/>
    </row>
    <row r="429" spans="1:10" s="34" customFormat="1" hidden="1">
      <c r="A429" s="25" t="s">
        <v>379</v>
      </c>
      <c r="B429" s="39" t="s">
        <v>9</v>
      </c>
      <c r="C429" s="40" t="s">
        <v>14</v>
      </c>
      <c r="D429" s="41" t="s">
        <v>380</v>
      </c>
      <c r="E429" s="185" t="s">
        <v>12</v>
      </c>
      <c r="F429" s="30">
        <v>1</v>
      </c>
      <c r="G429" s="31"/>
      <c r="H429" s="32">
        <f>SUM(I430:I431)</f>
        <v>2.21</v>
      </c>
      <c r="I429" s="33">
        <f>H429*F429</f>
        <v>2.21</v>
      </c>
      <c r="J429" s="161"/>
    </row>
    <row r="430" spans="1:10" s="34" customFormat="1" hidden="1">
      <c r="A430" s="27">
        <v>88264</v>
      </c>
      <c r="B430" s="42" t="s">
        <v>45</v>
      </c>
      <c r="C430" s="27" t="s">
        <v>14</v>
      </c>
      <c r="D430" s="35" t="s">
        <v>65</v>
      </c>
      <c r="E430" s="161" t="s">
        <v>25</v>
      </c>
      <c r="G430" s="36">
        <v>0.1</v>
      </c>
      <c r="H430" s="37">
        <v>19.53</v>
      </c>
      <c r="I430" s="37">
        <f>ROUND(G430*H430,2)</f>
        <v>1.95</v>
      </c>
      <c r="J430" s="161"/>
    </row>
    <row r="431" spans="1:10" s="34" customFormat="1" hidden="1">
      <c r="A431" s="27">
        <v>345</v>
      </c>
      <c r="B431" s="42" t="s">
        <v>45</v>
      </c>
      <c r="C431" s="27" t="s">
        <v>15</v>
      </c>
      <c r="D431" s="35" t="s">
        <v>381</v>
      </c>
      <c r="E431" s="161" t="s">
        <v>11</v>
      </c>
      <c r="G431" s="36">
        <v>0.02</v>
      </c>
      <c r="H431" s="37">
        <v>13.22</v>
      </c>
      <c r="I431" s="37">
        <f>ROUND(G431*H431,2)</f>
        <v>0.26</v>
      </c>
      <c r="J431" s="161"/>
    </row>
    <row r="432" spans="1:10" s="34" customFormat="1" hidden="1">
      <c r="A432" s="27"/>
      <c r="B432" s="42"/>
      <c r="C432" s="27"/>
      <c r="D432" s="35"/>
      <c r="E432" s="161"/>
      <c r="G432" s="36"/>
      <c r="H432" s="37"/>
      <c r="I432" s="37"/>
      <c r="J432" s="161"/>
    </row>
    <row r="433" spans="1:10" s="34" customFormat="1" hidden="1">
      <c r="A433" s="25" t="s">
        <v>382</v>
      </c>
      <c r="B433" s="39" t="s">
        <v>9</v>
      </c>
      <c r="C433" s="40" t="s">
        <v>14</v>
      </c>
      <c r="D433" s="41" t="s">
        <v>383</v>
      </c>
      <c r="E433" s="185" t="s">
        <v>12</v>
      </c>
      <c r="F433" s="30">
        <v>1</v>
      </c>
      <c r="G433" s="31"/>
      <c r="H433" s="32">
        <f>SUM(I434:I436)</f>
        <v>10.18</v>
      </c>
      <c r="I433" s="33">
        <f>H433*F433</f>
        <v>10.18</v>
      </c>
      <c r="J433" s="161"/>
    </row>
    <row r="434" spans="1:10" s="34" customFormat="1" hidden="1">
      <c r="A434" s="27">
        <v>88264</v>
      </c>
      <c r="B434" s="42" t="s">
        <v>45</v>
      </c>
      <c r="C434" s="27" t="s">
        <v>14</v>
      </c>
      <c r="D434" s="35" t="s">
        <v>65</v>
      </c>
      <c r="E434" s="161" t="s">
        <v>25</v>
      </c>
      <c r="G434" s="36">
        <v>0.17</v>
      </c>
      <c r="H434" s="37">
        <v>19.53</v>
      </c>
      <c r="I434" s="37">
        <f>ROUND(G434*H434,2)</f>
        <v>3.32</v>
      </c>
      <c r="J434" s="161"/>
    </row>
    <row r="435" spans="1:10" s="34" customFormat="1" ht="25.5" hidden="1">
      <c r="A435" s="27">
        <v>88247</v>
      </c>
      <c r="B435" s="71" t="s">
        <v>45</v>
      </c>
      <c r="C435" s="27" t="s">
        <v>14</v>
      </c>
      <c r="D435" s="35" t="s">
        <v>66</v>
      </c>
      <c r="E435" s="161" t="s">
        <v>25</v>
      </c>
      <c r="G435" s="36">
        <v>0.17</v>
      </c>
      <c r="H435" s="72">
        <v>15.82</v>
      </c>
      <c r="I435" s="72">
        <f>ROUND(G435*H435,2)</f>
        <v>2.69</v>
      </c>
      <c r="J435" s="161"/>
    </row>
    <row r="436" spans="1:10" s="34" customFormat="1" hidden="1">
      <c r="A436" s="27" t="s">
        <v>384</v>
      </c>
      <c r="B436" s="42" t="s">
        <v>9</v>
      </c>
      <c r="C436" s="27" t="s">
        <v>15</v>
      </c>
      <c r="D436" s="35" t="s">
        <v>385</v>
      </c>
      <c r="E436" s="161" t="s">
        <v>12</v>
      </c>
      <c r="G436" s="36">
        <v>1</v>
      </c>
      <c r="H436" s="37">
        <v>4.17</v>
      </c>
      <c r="I436" s="72">
        <f>ROUND(G436*H436,2)</f>
        <v>4.17</v>
      </c>
      <c r="J436" s="161"/>
    </row>
    <row r="437" spans="1:10" s="34" customFormat="1" hidden="1">
      <c r="A437" s="27"/>
      <c r="B437" s="42"/>
      <c r="C437" s="27"/>
      <c r="D437" s="35"/>
      <c r="E437" s="161"/>
      <c r="G437" s="36"/>
      <c r="H437" s="37"/>
      <c r="I437" s="72"/>
      <c r="J437" s="161"/>
    </row>
    <row r="438" spans="1:10" s="34" customFormat="1" ht="25.5" hidden="1">
      <c r="A438" s="25" t="s">
        <v>386</v>
      </c>
      <c r="B438" s="39" t="s">
        <v>9</v>
      </c>
      <c r="C438" s="40" t="s">
        <v>14</v>
      </c>
      <c r="D438" s="41" t="s">
        <v>387</v>
      </c>
      <c r="E438" s="185" t="s">
        <v>33</v>
      </c>
      <c r="F438" s="30">
        <v>1</v>
      </c>
      <c r="G438" s="31"/>
      <c r="H438" s="32">
        <f>SUM(I439:I441)</f>
        <v>13.08</v>
      </c>
      <c r="I438" s="33">
        <f>H438*F438</f>
        <v>13.08</v>
      </c>
      <c r="J438" s="161"/>
    </row>
    <row r="439" spans="1:10" s="34" customFormat="1" hidden="1">
      <c r="A439" s="27">
        <v>88264</v>
      </c>
      <c r="B439" s="42" t="s">
        <v>45</v>
      </c>
      <c r="C439" s="27" t="s">
        <v>14</v>
      </c>
      <c r="D439" s="35" t="s">
        <v>65</v>
      </c>
      <c r="E439" s="161" t="s">
        <v>25</v>
      </c>
      <c r="G439" s="36">
        <v>0.25</v>
      </c>
      <c r="H439" s="37">
        <v>19.53</v>
      </c>
      <c r="I439" s="37">
        <f>ROUND(G439*H439,2)</f>
        <v>4.88</v>
      </c>
      <c r="J439" s="161"/>
    </row>
    <row r="440" spans="1:10" s="34" customFormat="1" ht="25.5" hidden="1">
      <c r="A440" s="27">
        <v>88247</v>
      </c>
      <c r="B440" s="71" t="s">
        <v>45</v>
      </c>
      <c r="C440" s="27" t="s">
        <v>14</v>
      </c>
      <c r="D440" s="35" t="s">
        <v>66</v>
      </c>
      <c r="E440" s="161" t="s">
        <v>25</v>
      </c>
      <c r="G440" s="36">
        <v>0.25</v>
      </c>
      <c r="H440" s="72">
        <v>15.82</v>
      </c>
      <c r="I440" s="72">
        <f>ROUND(G440*H440,2)</f>
        <v>3.96</v>
      </c>
      <c r="J440" s="161"/>
    </row>
    <row r="441" spans="1:10" s="34" customFormat="1" hidden="1">
      <c r="A441" s="27" t="s">
        <v>388</v>
      </c>
      <c r="B441" s="42" t="s">
        <v>9</v>
      </c>
      <c r="C441" s="27" t="s">
        <v>15</v>
      </c>
      <c r="D441" s="35" t="s">
        <v>389</v>
      </c>
      <c r="E441" s="161" t="s">
        <v>33</v>
      </c>
      <c r="G441" s="36">
        <v>1</v>
      </c>
      <c r="H441" s="72">
        <v>4.24</v>
      </c>
      <c r="I441" s="72">
        <f>ROUND(G441*H441,2)</f>
        <v>4.24</v>
      </c>
      <c r="J441" s="161"/>
    </row>
    <row r="442" spans="1:10" s="34" customFormat="1" hidden="1">
      <c r="A442" s="27"/>
      <c r="B442" s="42"/>
      <c r="C442" s="27"/>
      <c r="D442" s="35"/>
      <c r="E442" s="161"/>
      <c r="G442" s="36"/>
      <c r="H442" s="37"/>
      <c r="I442" s="72"/>
      <c r="J442" s="161"/>
    </row>
    <row r="443" spans="1:10" s="34" customFormat="1" hidden="1">
      <c r="A443" s="25" t="s">
        <v>390</v>
      </c>
      <c r="B443" s="39" t="s">
        <v>9</v>
      </c>
      <c r="C443" s="40" t="s">
        <v>14</v>
      </c>
      <c r="D443" s="41" t="s">
        <v>391</v>
      </c>
      <c r="E443" s="185" t="s">
        <v>33</v>
      </c>
      <c r="F443" s="30">
        <v>1</v>
      </c>
      <c r="G443" s="31"/>
      <c r="H443" s="32">
        <f>SUM(I444:I445)</f>
        <v>9.14</v>
      </c>
      <c r="I443" s="33">
        <f>H443*F443</f>
        <v>9.14</v>
      </c>
      <c r="J443" s="161"/>
    </row>
    <row r="444" spans="1:10" s="34" customFormat="1" hidden="1">
      <c r="A444" s="27" t="s">
        <v>179</v>
      </c>
      <c r="B444" s="42" t="s">
        <v>9</v>
      </c>
      <c r="C444" s="27" t="s">
        <v>14</v>
      </c>
      <c r="D444" s="35" t="s">
        <v>180</v>
      </c>
      <c r="E444" s="161" t="s">
        <v>33</v>
      </c>
      <c r="G444" s="34">
        <v>1</v>
      </c>
      <c r="H444" s="37">
        <v>3.88</v>
      </c>
      <c r="I444" s="37">
        <f>ROUND(G444*H444,2)</f>
        <v>3.88</v>
      </c>
      <c r="J444" s="161"/>
    </row>
    <row r="445" spans="1:10" s="34" customFormat="1" ht="12.75" hidden="1" customHeight="1">
      <c r="A445" s="27">
        <v>88278</v>
      </c>
      <c r="B445" s="42" t="s">
        <v>45</v>
      </c>
      <c r="C445" s="27" t="s">
        <v>14</v>
      </c>
      <c r="D445" s="35" t="s">
        <v>337</v>
      </c>
      <c r="E445" s="161" t="s">
        <v>25</v>
      </c>
      <c r="G445" s="34">
        <v>0.3</v>
      </c>
      <c r="H445" s="37">
        <v>17.53</v>
      </c>
      <c r="I445" s="37">
        <f>ROUND(G445*H445,2)</f>
        <v>5.26</v>
      </c>
      <c r="J445" s="161"/>
    </row>
    <row r="446" spans="1:10" s="34" customFormat="1" hidden="1">
      <c r="A446" s="27"/>
      <c r="B446" s="27"/>
      <c r="C446" s="27"/>
      <c r="D446" s="35"/>
      <c r="E446" s="161"/>
      <c r="G446" s="36"/>
      <c r="H446" s="36"/>
      <c r="I446" s="72"/>
      <c r="J446" s="161"/>
    </row>
    <row r="447" spans="1:10" s="34" customFormat="1" ht="12.75" hidden="1" customHeight="1">
      <c r="A447" s="25" t="s">
        <v>392</v>
      </c>
      <c r="B447" s="39" t="s">
        <v>9</v>
      </c>
      <c r="C447" s="40" t="s">
        <v>14</v>
      </c>
      <c r="D447" s="41" t="s">
        <v>393</v>
      </c>
      <c r="E447" s="185" t="s">
        <v>33</v>
      </c>
      <c r="F447" s="30">
        <v>1</v>
      </c>
      <c r="G447" s="31"/>
      <c r="H447" s="32">
        <f>SUM(I448:I450)</f>
        <v>16.09</v>
      </c>
      <c r="I447" s="33">
        <f>H447*F447</f>
        <v>16.09</v>
      </c>
      <c r="J447" s="161"/>
    </row>
    <row r="448" spans="1:10" s="34" customFormat="1" ht="12.75" hidden="1" customHeight="1">
      <c r="A448" s="27">
        <v>88264</v>
      </c>
      <c r="B448" s="42" t="s">
        <v>45</v>
      </c>
      <c r="C448" s="27" t="s">
        <v>14</v>
      </c>
      <c r="D448" s="35" t="s">
        <v>65</v>
      </c>
      <c r="E448" s="161" t="s">
        <v>25</v>
      </c>
      <c r="G448" s="36">
        <v>0.3</v>
      </c>
      <c r="H448" s="37">
        <v>16.510000000000002</v>
      </c>
      <c r="I448" s="37">
        <f>ROUND(G448*H448,2)</f>
        <v>4.95</v>
      </c>
      <c r="J448" s="161"/>
    </row>
    <row r="449" spans="1:10" s="34" customFormat="1" ht="25.5" hidden="1" customHeight="1">
      <c r="A449" s="27">
        <v>88247</v>
      </c>
      <c r="B449" s="71" t="s">
        <v>45</v>
      </c>
      <c r="C449" s="27" t="s">
        <v>14</v>
      </c>
      <c r="D449" s="35" t="s">
        <v>66</v>
      </c>
      <c r="E449" s="161" t="s">
        <v>25</v>
      </c>
      <c r="G449" s="36">
        <v>0.3</v>
      </c>
      <c r="H449" s="72">
        <v>13.8</v>
      </c>
      <c r="I449" s="72">
        <f>ROUND(G449*H449,2)</f>
        <v>4.1399999999999997</v>
      </c>
      <c r="J449" s="161"/>
    </row>
    <row r="450" spans="1:10" s="34" customFormat="1" ht="12.75" hidden="1" customHeight="1">
      <c r="A450" s="27" t="s">
        <v>394</v>
      </c>
      <c r="B450" s="42" t="s">
        <v>9</v>
      </c>
      <c r="C450" s="27" t="s">
        <v>15</v>
      </c>
      <c r="D450" s="35" t="s">
        <v>393</v>
      </c>
      <c r="E450" s="161" t="s">
        <v>33</v>
      </c>
      <c r="G450" s="36">
        <v>1</v>
      </c>
      <c r="H450" s="72">
        <v>7</v>
      </c>
      <c r="I450" s="72">
        <f>ROUND(G450*H450,2)</f>
        <v>7</v>
      </c>
      <c r="J450" s="161"/>
    </row>
    <row r="451" spans="1:10" s="34" customFormat="1" ht="12.75" hidden="1" customHeight="1">
      <c r="A451" s="27"/>
      <c r="B451" s="27"/>
      <c r="C451" s="27"/>
      <c r="D451" s="35"/>
      <c r="E451" s="161"/>
      <c r="G451" s="36"/>
      <c r="H451" s="36"/>
      <c r="I451" s="72"/>
      <c r="J451" s="161"/>
    </row>
    <row r="452" spans="1:10" s="34" customFormat="1" hidden="1">
      <c r="A452" s="25" t="s">
        <v>395</v>
      </c>
      <c r="B452" s="39" t="s">
        <v>9</v>
      </c>
      <c r="C452" s="40" t="s">
        <v>14</v>
      </c>
      <c r="D452" s="41" t="s">
        <v>396</v>
      </c>
      <c r="E452" s="185" t="s">
        <v>71</v>
      </c>
      <c r="F452" s="30">
        <v>1</v>
      </c>
      <c r="G452" s="31"/>
      <c r="H452" s="32">
        <f>SUM(I453:I463)</f>
        <v>165.47000000000006</v>
      </c>
      <c r="I452" s="33">
        <f>F452*H452</f>
        <v>165.47000000000006</v>
      </c>
      <c r="J452" s="161"/>
    </row>
    <row r="453" spans="1:10" s="34" customFormat="1" hidden="1">
      <c r="A453" s="27">
        <v>88264</v>
      </c>
      <c r="B453" s="42" t="s">
        <v>45</v>
      </c>
      <c r="C453" s="27" t="s">
        <v>14</v>
      </c>
      <c r="D453" s="35" t="s">
        <v>65</v>
      </c>
      <c r="E453" s="161" t="s">
        <v>25</v>
      </c>
      <c r="G453" s="36">
        <v>3</v>
      </c>
      <c r="H453" s="37">
        <v>17.36</v>
      </c>
      <c r="I453" s="37">
        <f t="shared" ref="I453:I458" si="10">ROUND(G453*H453,2)</f>
        <v>52.08</v>
      </c>
      <c r="J453" s="161"/>
    </row>
    <row r="454" spans="1:10" s="34" customFormat="1" hidden="1">
      <c r="A454" s="27">
        <v>88316</v>
      </c>
      <c r="B454" s="42" t="s">
        <v>45</v>
      </c>
      <c r="C454" s="27" t="s">
        <v>14</v>
      </c>
      <c r="D454" s="35" t="s">
        <v>34</v>
      </c>
      <c r="E454" s="161" t="s">
        <v>25</v>
      </c>
      <c r="F454" s="42"/>
      <c r="G454" s="36">
        <v>2.5</v>
      </c>
      <c r="H454" s="38">
        <v>12.94</v>
      </c>
      <c r="I454" s="37">
        <f t="shared" si="10"/>
        <v>32.35</v>
      </c>
      <c r="J454" s="161"/>
    </row>
    <row r="455" spans="1:10" s="34" customFormat="1" ht="25.5" hidden="1">
      <c r="A455" s="27">
        <v>88247</v>
      </c>
      <c r="B455" s="71" t="s">
        <v>45</v>
      </c>
      <c r="C455" s="27" t="s">
        <v>14</v>
      </c>
      <c r="D455" s="35" t="s">
        <v>66</v>
      </c>
      <c r="E455" s="161" t="s">
        <v>25</v>
      </c>
      <c r="F455" s="42"/>
      <c r="G455" s="36">
        <v>3</v>
      </c>
      <c r="H455" s="72">
        <v>13.6</v>
      </c>
      <c r="I455" s="72">
        <f t="shared" si="10"/>
        <v>40.799999999999997</v>
      </c>
      <c r="J455" s="161"/>
    </row>
    <row r="456" spans="1:10" s="34" customFormat="1" hidden="1">
      <c r="A456" s="27" t="s">
        <v>397</v>
      </c>
      <c r="B456" s="42" t="s">
        <v>9</v>
      </c>
      <c r="C456" s="27" t="s">
        <v>15</v>
      </c>
      <c r="D456" s="35" t="s">
        <v>398</v>
      </c>
      <c r="E456" s="161" t="s">
        <v>33</v>
      </c>
      <c r="F456" s="42"/>
      <c r="G456" s="36">
        <v>2</v>
      </c>
      <c r="H456" s="37">
        <v>0.745</v>
      </c>
      <c r="I456" s="72">
        <f t="shared" si="10"/>
        <v>1.49</v>
      </c>
      <c r="J456" s="161"/>
    </row>
    <row r="457" spans="1:10" s="34" customFormat="1" hidden="1">
      <c r="A457" s="27" t="s">
        <v>399</v>
      </c>
      <c r="B457" s="42" t="s">
        <v>9</v>
      </c>
      <c r="C457" s="27" t="s">
        <v>15</v>
      </c>
      <c r="D457" s="35" t="s">
        <v>400</v>
      </c>
      <c r="E457" s="161" t="s">
        <v>12</v>
      </c>
      <c r="F457" s="42"/>
      <c r="G457" s="36">
        <v>3</v>
      </c>
      <c r="H457" s="37">
        <v>2.9849999999999999</v>
      </c>
      <c r="I457" s="72">
        <f t="shared" si="10"/>
        <v>8.9600000000000009</v>
      </c>
      <c r="J457" s="161"/>
    </row>
    <row r="458" spans="1:10" s="34" customFormat="1" hidden="1">
      <c r="A458" s="27" t="s">
        <v>75</v>
      </c>
      <c r="B458" s="42" t="s">
        <v>9</v>
      </c>
      <c r="C458" s="27" t="s">
        <v>15</v>
      </c>
      <c r="D458" s="35" t="s">
        <v>78</v>
      </c>
      <c r="E458" s="161" t="s">
        <v>33</v>
      </c>
      <c r="G458" s="36">
        <v>1</v>
      </c>
      <c r="H458" s="37">
        <v>2.61</v>
      </c>
      <c r="I458" s="37">
        <f t="shared" si="10"/>
        <v>2.61</v>
      </c>
      <c r="J458" s="161"/>
    </row>
    <row r="459" spans="1:10" s="34" customFormat="1" hidden="1">
      <c r="A459" s="27" t="s">
        <v>76</v>
      </c>
      <c r="B459" s="42" t="s">
        <v>9</v>
      </c>
      <c r="C459" s="27" t="s">
        <v>15</v>
      </c>
      <c r="D459" s="35" t="s">
        <v>79</v>
      </c>
      <c r="E459" s="161" t="s">
        <v>33</v>
      </c>
      <c r="F459" s="42"/>
      <c r="G459" s="36">
        <v>1</v>
      </c>
      <c r="H459" s="37">
        <v>7.41</v>
      </c>
      <c r="I459" s="37">
        <f>ROUND(G459*H459,2)</f>
        <v>7.41</v>
      </c>
      <c r="J459" s="161"/>
    </row>
    <row r="460" spans="1:10" s="34" customFormat="1" hidden="1">
      <c r="A460" s="27" t="s">
        <v>73</v>
      </c>
      <c r="B460" s="71" t="s">
        <v>9</v>
      </c>
      <c r="C460" s="27" t="s">
        <v>15</v>
      </c>
      <c r="D460" s="35" t="s">
        <v>81</v>
      </c>
      <c r="E460" s="161" t="s">
        <v>33</v>
      </c>
      <c r="F460" s="42"/>
      <c r="G460" s="36">
        <v>1</v>
      </c>
      <c r="H460" s="72">
        <v>1.37</v>
      </c>
      <c r="I460" s="72">
        <f>ROUND(G460*H460,2)</f>
        <v>1.37</v>
      </c>
      <c r="J460" s="161"/>
    </row>
    <row r="461" spans="1:10" s="34" customFormat="1" hidden="1">
      <c r="A461" s="27" t="s">
        <v>401</v>
      </c>
      <c r="B461" s="42" t="s">
        <v>9</v>
      </c>
      <c r="C461" s="27" t="s">
        <v>15</v>
      </c>
      <c r="D461" s="35" t="s">
        <v>402</v>
      </c>
      <c r="E461" s="161" t="s">
        <v>33</v>
      </c>
      <c r="F461" s="42"/>
      <c r="G461" s="36">
        <v>1</v>
      </c>
      <c r="H461" s="37">
        <v>13.334</v>
      </c>
      <c r="I461" s="72">
        <f>ROUND(G461*H461,2)</f>
        <v>13.33</v>
      </c>
      <c r="J461" s="161"/>
    </row>
    <row r="462" spans="1:10" s="34" customFormat="1" hidden="1">
      <c r="A462" s="27" t="s">
        <v>403</v>
      </c>
      <c r="B462" s="42" t="s">
        <v>9</v>
      </c>
      <c r="C462" s="27" t="s">
        <v>15</v>
      </c>
      <c r="D462" s="35" t="s">
        <v>404</v>
      </c>
      <c r="E462" s="161" t="s">
        <v>12</v>
      </c>
      <c r="F462" s="42"/>
      <c r="G462" s="36">
        <v>4</v>
      </c>
      <c r="H462" s="37">
        <v>0.81</v>
      </c>
      <c r="I462" s="72">
        <f>ROUND(G462*H462,2)</f>
        <v>3.24</v>
      </c>
      <c r="J462" s="161"/>
    </row>
    <row r="463" spans="1:10" s="34" customFormat="1" hidden="1">
      <c r="A463" s="27" t="s">
        <v>405</v>
      </c>
      <c r="B463" s="42" t="s">
        <v>9</v>
      </c>
      <c r="C463" s="27" t="s">
        <v>15</v>
      </c>
      <c r="D463" s="35" t="s">
        <v>406</v>
      </c>
      <c r="E463" s="161" t="s">
        <v>33</v>
      </c>
      <c r="G463" s="36">
        <v>1</v>
      </c>
      <c r="H463" s="37">
        <v>1.827</v>
      </c>
      <c r="I463" s="37">
        <f>ROUND(G463*H463,2)</f>
        <v>1.83</v>
      </c>
      <c r="J463" s="161"/>
    </row>
    <row r="464" spans="1:10" s="34" customFormat="1" hidden="1">
      <c r="A464" s="27"/>
      <c r="B464" s="42"/>
      <c r="C464" s="27"/>
      <c r="D464" s="35"/>
      <c r="E464" s="161"/>
      <c r="G464" s="36"/>
      <c r="H464" s="37"/>
      <c r="I464" s="37"/>
      <c r="J464" s="161"/>
    </row>
    <row r="465" spans="1:10" s="34" customFormat="1" ht="38.25" hidden="1">
      <c r="A465" s="25" t="s">
        <v>407</v>
      </c>
      <c r="B465" s="39" t="s">
        <v>36</v>
      </c>
      <c r="C465" s="40" t="s">
        <v>14</v>
      </c>
      <c r="D465" s="41" t="s">
        <v>416</v>
      </c>
      <c r="E465" s="185" t="s">
        <v>8</v>
      </c>
      <c r="F465" s="30">
        <v>1</v>
      </c>
      <c r="G465" s="31"/>
      <c r="H465" s="32">
        <f>SUM(I466:I470)</f>
        <v>41.690000000000005</v>
      </c>
      <c r="I465" s="33">
        <f>H465*F465</f>
        <v>41.690000000000005</v>
      </c>
      <c r="J465" s="161"/>
    </row>
    <row r="466" spans="1:10" s="34" customFormat="1" ht="25.5" hidden="1">
      <c r="A466" s="27">
        <v>1287</v>
      </c>
      <c r="B466" s="71" t="s">
        <v>45</v>
      </c>
      <c r="C466" s="27" t="s">
        <v>15</v>
      </c>
      <c r="D466" s="35" t="s">
        <v>410</v>
      </c>
      <c r="E466" s="161" t="s">
        <v>8</v>
      </c>
      <c r="F466" s="42"/>
      <c r="G466" s="36" t="s">
        <v>411</v>
      </c>
      <c r="H466" s="72">
        <v>21.9</v>
      </c>
      <c r="I466" s="72">
        <f>ROUND(G466*H466,2)</f>
        <v>23.21</v>
      </c>
      <c r="J466" s="161"/>
    </row>
    <row r="467" spans="1:10" s="34" customFormat="1" hidden="1">
      <c r="A467" s="27">
        <v>37595</v>
      </c>
      <c r="B467" s="71" t="s">
        <v>45</v>
      </c>
      <c r="C467" s="27" t="s">
        <v>15</v>
      </c>
      <c r="D467" s="35" t="s">
        <v>345</v>
      </c>
      <c r="E467" s="161" t="s">
        <v>11</v>
      </c>
      <c r="G467" s="36" t="s">
        <v>412</v>
      </c>
      <c r="H467" s="72">
        <v>1.4</v>
      </c>
      <c r="I467" s="37">
        <f>ROUND(G467*H467,2)</f>
        <v>6.8</v>
      </c>
      <c r="J467" s="161"/>
    </row>
    <row r="468" spans="1:10" s="34" customFormat="1" hidden="1">
      <c r="A468" s="27" t="s">
        <v>408</v>
      </c>
      <c r="B468" s="71" t="s">
        <v>45</v>
      </c>
      <c r="C468" s="27" t="s">
        <v>15</v>
      </c>
      <c r="D468" s="35" t="s">
        <v>344</v>
      </c>
      <c r="E468" s="161" t="s">
        <v>11</v>
      </c>
      <c r="F468" s="42"/>
      <c r="G468" s="36" t="s">
        <v>413</v>
      </c>
      <c r="H468" s="72">
        <v>2.92</v>
      </c>
      <c r="I468" s="37">
        <f>ROUND(G468*H468,2)</f>
        <v>0.7</v>
      </c>
      <c r="J468" s="161"/>
    </row>
    <row r="469" spans="1:10" s="34" customFormat="1" ht="25.5" hidden="1">
      <c r="A469" s="27" t="s">
        <v>409</v>
      </c>
      <c r="B469" s="71" t="s">
        <v>45</v>
      </c>
      <c r="C469" s="27" t="s">
        <v>14</v>
      </c>
      <c r="D469" s="35" t="s">
        <v>161</v>
      </c>
      <c r="E469" s="161" t="s">
        <v>25</v>
      </c>
      <c r="F469" s="42"/>
      <c r="G469" s="36" t="s">
        <v>414</v>
      </c>
      <c r="H469" s="72">
        <v>17.940000000000001</v>
      </c>
      <c r="I469" s="72">
        <f>ROUND(G469*H469,2)</f>
        <v>7.71</v>
      </c>
      <c r="J469" s="161"/>
    </row>
    <row r="470" spans="1:10" s="34" customFormat="1" hidden="1">
      <c r="A470" s="27">
        <v>88316</v>
      </c>
      <c r="B470" s="71" t="s">
        <v>45</v>
      </c>
      <c r="C470" s="27" t="s">
        <v>14</v>
      </c>
      <c r="D470" s="35" t="s">
        <v>34</v>
      </c>
      <c r="E470" s="161" t="s">
        <v>25</v>
      </c>
      <c r="F470" s="42"/>
      <c r="G470" s="36" t="s">
        <v>415</v>
      </c>
      <c r="H470" s="38">
        <f>+$I$524</f>
        <v>16.37</v>
      </c>
      <c r="I470" s="72">
        <f>ROUND(G470*H470,2)</f>
        <v>3.27</v>
      </c>
      <c r="J470" s="161"/>
    </row>
    <row r="471" spans="1:10" s="34" customFormat="1" hidden="1">
      <c r="A471" s="27"/>
      <c r="B471" s="42"/>
      <c r="C471" s="27"/>
      <c r="D471" s="35"/>
      <c r="E471" s="161"/>
      <c r="F471" s="42"/>
      <c r="G471" s="36"/>
      <c r="H471" s="72"/>
      <c r="I471" s="72"/>
      <c r="J471" s="161"/>
    </row>
    <row r="472" spans="1:10" s="34" customFormat="1" ht="25.5" hidden="1">
      <c r="A472" s="25" t="s">
        <v>419</v>
      </c>
      <c r="B472" s="39" t="s">
        <v>110</v>
      </c>
      <c r="C472" s="40" t="s">
        <v>14</v>
      </c>
      <c r="D472" s="41" t="s">
        <v>420</v>
      </c>
      <c r="E472" s="185" t="s">
        <v>12</v>
      </c>
      <c r="F472" s="30">
        <v>1</v>
      </c>
      <c r="G472" s="31"/>
      <c r="H472" s="32">
        <f>SUM(I473:I474)</f>
        <v>5.01</v>
      </c>
      <c r="I472" s="33">
        <f>ROUND(H472*F472,2)</f>
        <v>5.01</v>
      </c>
      <c r="J472" s="161"/>
    </row>
    <row r="473" spans="1:10" s="34" customFormat="1" ht="12.75" hidden="1" customHeight="1">
      <c r="A473" s="27">
        <v>88316</v>
      </c>
      <c r="B473" s="42" t="s">
        <v>45</v>
      </c>
      <c r="C473" s="27" t="s">
        <v>14</v>
      </c>
      <c r="D473" s="35" t="s">
        <v>34</v>
      </c>
      <c r="E473" s="161" t="s">
        <v>25</v>
      </c>
      <c r="G473" s="36">
        <v>0.27</v>
      </c>
      <c r="H473" s="38">
        <f>+$I$524</f>
        <v>16.37</v>
      </c>
      <c r="I473" s="38">
        <f>ROUND(G473*H473,2)</f>
        <v>4.42</v>
      </c>
      <c r="J473" s="161"/>
    </row>
    <row r="474" spans="1:10" s="34" customFormat="1" ht="12.75" hidden="1" customHeight="1">
      <c r="A474" s="27">
        <v>88309</v>
      </c>
      <c r="B474" s="42" t="s">
        <v>45</v>
      </c>
      <c r="C474" s="27" t="s">
        <v>14</v>
      </c>
      <c r="D474" s="35" t="s">
        <v>53</v>
      </c>
      <c r="E474" s="161" t="s">
        <v>25</v>
      </c>
      <c r="G474" s="36">
        <v>2.7E-2</v>
      </c>
      <c r="H474" s="38">
        <f>+$I$534</f>
        <v>21.76</v>
      </c>
      <c r="I474" s="38">
        <f>ROUND(G474*H474,2)</f>
        <v>0.59</v>
      </c>
      <c r="J474" s="161"/>
    </row>
    <row r="475" spans="1:10" s="34" customFormat="1" hidden="1">
      <c r="A475" s="27"/>
      <c r="B475" s="42"/>
      <c r="C475" s="27"/>
      <c r="D475" s="35"/>
      <c r="E475" s="161"/>
      <c r="F475" s="42"/>
      <c r="G475" s="36"/>
      <c r="H475" s="72"/>
      <c r="I475" s="72"/>
      <c r="J475" s="161"/>
    </row>
    <row r="476" spans="1:10" s="34" customFormat="1" ht="25.5" hidden="1">
      <c r="A476" s="25" t="s">
        <v>429</v>
      </c>
      <c r="B476" s="39" t="s">
        <v>36</v>
      </c>
      <c r="C476" s="40" t="s">
        <v>14</v>
      </c>
      <c r="D476" s="41" t="s">
        <v>421</v>
      </c>
      <c r="E476" s="185" t="s">
        <v>8</v>
      </c>
      <c r="F476" s="30">
        <v>1</v>
      </c>
      <c r="G476" s="31"/>
      <c r="H476" s="32">
        <f>SUM(I477:I481)</f>
        <v>360.12999999999994</v>
      </c>
      <c r="I476" s="33">
        <f>H476*F476</f>
        <v>360.12999999999994</v>
      </c>
      <c r="J476" s="161"/>
    </row>
    <row r="477" spans="1:10" s="34" customFormat="1" hidden="1">
      <c r="A477" s="27" t="s">
        <v>422</v>
      </c>
      <c r="B477" s="42" t="s">
        <v>45</v>
      </c>
      <c r="C477" s="27" t="s">
        <v>15</v>
      </c>
      <c r="D477" s="35" t="s">
        <v>166</v>
      </c>
      <c r="E477" s="161" t="s">
        <v>11</v>
      </c>
      <c r="F477" s="42"/>
      <c r="G477" s="36" t="s">
        <v>415</v>
      </c>
      <c r="H477" s="72">
        <v>2.58</v>
      </c>
      <c r="I477" s="72">
        <f>ROUND(G477*H477,2)</f>
        <v>0.52</v>
      </c>
      <c r="J477" s="161"/>
    </row>
    <row r="478" spans="1:10" s="34" customFormat="1" ht="38.25" hidden="1">
      <c r="A478" s="27" t="s">
        <v>423</v>
      </c>
      <c r="B478" s="71" t="s">
        <v>45</v>
      </c>
      <c r="C478" s="27" t="s">
        <v>15</v>
      </c>
      <c r="D478" s="35" t="s">
        <v>425</v>
      </c>
      <c r="E478" s="161" t="s">
        <v>8</v>
      </c>
      <c r="G478" s="36" t="s">
        <v>427</v>
      </c>
      <c r="H478" s="72">
        <v>316.19</v>
      </c>
      <c r="I478" s="72">
        <f>ROUND(G478*H478,2)</f>
        <v>332</v>
      </c>
      <c r="J478" s="161"/>
    </row>
    <row r="479" spans="1:10" s="34" customFormat="1" hidden="1">
      <c r="A479" s="27">
        <v>37595</v>
      </c>
      <c r="B479" s="71" t="s">
        <v>45</v>
      </c>
      <c r="C479" s="27" t="s">
        <v>15</v>
      </c>
      <c r="D479" s="35" t="s">
        <v>345</v>
      </c>
      <c r="E479" s="161" t="s">
        <v>11</v>
      </c>
      <c r="G479" s="36">
        <f>4.86*1.5</f>
        <v>7.2900000000000009</v>
      </c>
      <c r="H479" s="72">
        <v>1.4</v>
      </c>
      <c r="I479" s="37">
        <f>ROUND(G479*H479,2)</f>
        <v>10.210000000000001</v>
      </c>
      <c r="J479" s="161"/>
    </row>
    <row r="480" spans="1:10" s="34" customFormat="1" ht="25.5" hidden="1">
      <c r="A480" s="27" t="s">
        <v>424</v>
      </c>
      <c r="B480" s="71" t="s">
        <v>45</v>
      </c>
      <c r="C480" s="27" t="s">
        <v>14</v>
      </c>
      <c r="D480" s="35" t="s">
        <v>426</v>
      </c>
      <c r="E480" s="161" t="s">
        <v>25</v>
      </c>
      <c r="F480" s="42"/>
      <c r="G480" s="36" t="s">
        <v>428</v>
      </c>
      <c r="H480" s="72">
        <v>18.41</v>
      </c>
      <c r="I480" s="72">
        <f>ROUND(G480*H480,2)</f>
        <v>9.2100000000000009</v>
      </c>
      <c r="J480" s="161"/>
    </row>
    <row r="481" spans="1:10" s="34" customFormat="1" hidden="1">
      <c r="A481" s="27" t="s">
        <v>125</v>
      </c>
      <c r="B481" s="71" t="s">
        <v>45</v>
      </c>
      <c r="C481" s="27" t="s">
        <v>14</v>
      </c>
      <c r="D481" s="35" t="s">
        <v>34</v>
      </c>
      <c r="E481" s="161" t="s">
        <v>25</v>
      </c>
      <c r="F481" s="42"/>
      <c r="G481" s="36" t="s">
        <v>428</v>
      </c>
      <c r="H481" s="38">
        <f>+$I$524</f>
        <v>16.37</v>
      </c>
      <c r="I481" s="72">
        <f>ROUND(G481*H481,2)</f>
        <v>8.19</v>
      </c>
      <c r="J481" s="161"/>
    </row>
    <row r="482" spans="1:10" s="34" customFormat="1" hidden="1">
      <c r="A482" s="27"/>
      <c r="B482" s="42"/>
      <c r="C482" s="27"/>
      <c r="D482" s="35"/>
      <c r="E482" s="161"/>
      <c r="F482" s="42"/>
      <c r="G482" s="36"/>
      <c r="H482" s="72"/>
      <c r="I482" s="72"/>
      <c r="J482" s="161"/>
    </row>
    <row r="483" spans="1:10" s="34" customFormat="1" ht="25.5" hidden="1">
      <c r="A483" s="25">
        <v>10025</v>
      </c>
      <c r="B483" s="39" t="s">
        <v>110</v>
      </c>
      <c r="C483" s="40" t="s">
        <v>14</v>
      </c>
      <c r="D483" s="41" t="s">
        <v>433</v>
      </c>
      <c r="E483" s="185" t="s">
        <v>33</v>
      </c>
      <c r="F483" s="30">
        <v>1</v>
      </c>
      <c r="G483" s="31"/>
      <c r="H483" s="32">
        <f>SUM(I484:I485)</f>
        <v>7.9499999999999993</v>
      </c>
      <c r="I483" s="33">
        <f>ROUND(H483*F483,2)</f>
        <v>7.95</v>
      </c>
      <c r="J483" s="161"/>
    </row>
    <row r="484" spans="1:10" s="34" customFormat="1" ht="12.75" hidden="1" customHeight="1">
      <c r="A484" s="27">
        <v>88262</v>
      </c>
      <c r="B484" s="71" t="s">
        <v>45</v>
      </c>
      <c r="C484" s="27" t="s">
        <v>14</v>
      </c>
      <c r="D484" s="35" t="s">
        <v>435</v>
      </c>
      <c r="E484" s="161" t="s">
        <v>25</v>
      </c>
      <c r="G484" s="36">
        <v>0.3</v>
      </c>
      <c r="H484" s="38">
        <v>19.22</v>
      </c>
      <c r="I484" s="38">
        <f>ROUND(G484*H484,2)</f>
        <v>5.77</v>
      </c>
      <c r="J484" s="161"/>
    </row>
    <row r="485" spans="1:10" s="34" customFormat="1" ht="25.5" hidden="1">
      <c r="A485" s="27">
        <v>10449</v>
      </c>
      <c r="B485" s="71" t="s">
        <v>110</v>
      </c>
      <c r="C485" s="27" t="s">
        <v>15</v>
      </c>
      <c r="D485" s="35" t="s">
        <v>434</v>
      </c>
      <c r="E485" s="161" t="s">
        <v>33</v>
      </c>
      <c r="F485" s="42"/>
      <c r="G485" s="36">
        <v>1</v>
      </c>
      <c r="H485" s="38">
        <v>2.1800000000000002</v>
      </c>
      <c r="I485" s="38">
        <f>ROUND(G485*H485,2)</f>
        <v>2.1800000000000002</v>
      </c>
      <c r="J485" s="161"/>
    </row>
    <row r="486" spans="1:10" s="34" customFormat="1" hidden="1">
      <c r="A486" s="27"/>
      <c r="B486" s="71"/>
      <c r="C486" s="27"/>
      <c r="D486" s="35"/>
      <c r="E486" s="161"/>
      <c r="F486" s="42"/>
      <c r="G486" s="36"/>
      <c r="H486" s="38"/>
      <c r="I486" s="38"/>
      <c r="J486" s="161"/>
    </row>
    <row r="487" spans="1:10" s="69" customFormat="1" ht="25.5" hidden="1">
      <c r="A487" s="29" t="s">
        <v>439</v>
      </c>
      <c r="B487" s="87" t="s">
        <v>9</v>
      </c>
      <c r="C487" s="29" t="s">
        <v>14</v>
      </c>
      <c r="D487" s="28" t="s">
        <v>440</v>
      </c>
      <c r="E487" s="185" t="s">
        <v>8</v>
      </c>
      <c r="F487" s="30">
        <v>1</v>
      </c>
      <c r="G487" s="31"/>
      <c r="H487" s="32">
        <f>SUM(I488:I492)</f>
        <v>117.79</v>
      </c>
      <c r="I487" s="33">
        <f>ROUND(H487*F487,2)</f>
        <v>117.79</v>
      </c>
      <c r="J487" s="161"/>
    </row>
    <row r="488" spans="1:10" s="34" customFormat="1" hidden="1">
      <c r="A488" s="27" t="s">
        <v>255</v>
      </c>
      <c r="B488" s="71" t="s">
        <v>9</v>
      </c>
      <c r="C488" s="27" t="s">
        <v>15</v>
      </c>
      <c r="D488" s="35" t="s">
        <v>258</v>
      </c>
      <c r="E488" s="161" t="s">
        <v>33</v>
      </c>
      <c r="F488" s="42"/>
      <c r="G488" s="36">
        <v>0.82</v>
      </c>
      <c r="H488" s="38">
        <v>1</v>
      </c>
      <c r="I488" s="38">
        <f>ROUND(G488*H488,2)</f>
        <v>0.82</v>
      </c>
      <c r="J488" s="161"/>
    </row>
    <row r="489" spans="1:10" s="34" customFormat="1" hidden="1">
      <c r="A489" s="27" t="s">
        <v>441</v>
      </c>
      <c r="B489" s="71" t="s">
        <v>9</v>
      </c>
      <c r="C489" s="27" t="s">
        <v>15</v>
      </c>
      <c r="D489" s="35" t="s">
        <v>442</v>
      </c>
      <c r="E489" s="161" t="s">
        <v>8</v>
      </c>
      <c r="F489" s="42"/>
      <c r="G489" s="36">
        <v>1.06</v>
      </c>
      <c r="H489" s="38">
        <v>103.21</v>
      </c>
      <c r="I489" s="38">
        <f>ROUND(G489*H489,2)</f>
        <v>109.4</v>
      </c>
      <c r="J489" s="161"/>
    </row>
    <row r="490" spans="1:10" s="34" customFormat="1" hidden="1">
      <c r="A490" s="27" t="s">
        <v>443</v>
      </c>
      <c r="B490" s="71" t="s">
        <v>9</v>
      </c>
      <c r="C490" s="27" t="s">
        <v>15</v>
      </c>
      <c r="D490" s="35" t="s">
        <v>444</v>
      </c>
      <c r="E490" s="161" t="s">
        <v>11</v>
      </c>
      <c r="F490" s="42"/>
      <c r="G490" s="36">
        <v>4.0000000000000001E-3</v>
      </c>
      <c r="H490" s="38">
        <v>22.59</v>
      </c>
      <c r="I490" s="38">
        <f>ROUND(G490*H490,2)</f>
        <v>0.09</v>
      </c>
      <c r="J490" s="161"/>
    </row>
    <row r="491" spans="1:10" s="34" customFormat="1" hidden="1">
      <c r="A491" s="27">
        <v>88323</v>
      </c>
      <c r="B491" s="71" t="s">
        <v>45</v>
      </c>
      <c r="C491" s="27" t="s">
        <v>14</v>
      </c>
      <c r="D491" s="35" t="s">
        <v>230</v>
      </c>
      <c r="E491" s="161" t="s">
        <v>25</v>
      </c>
      <c r="F491" s="42"/>
      <c r="G491" s="36">
        <v>0.22</v>
      </c>
      <c r="H491" s="38">
        <v>19.5</v>
      </c>
      <c r="I491" s="38">
        <f>ROUND(G491*H491,2)</f>
        <v>4.29</v>
      </c>
      <c r="J491" s="161"/>
    </row>
    <row r="492" spans="1:10" s="34" customFormat="1" ht="25.5" hidden="1">
      <c r="A492" s="27">
        <v>88239</v>
      </c>
      <c r="B492" s="71" t="s">
        <v>45</v>
      </c>
      <c r="C492" s="27" t="s">
        <v>14</v>
      </c>
      <c r="D492" s="35" t="s">
        <v>114</v>
      </c>
      <c r="E492" s="161" t="s">
        <v>25</v>
      </c>
      <c r="F492" s="42"/>
      <c r="G492" s="36">
        <v>0.22</v>
      </c>
      <c r="H492" s="38">
        <v>14.5</v>
      </c>
      <c r="I492" s="38">
        <f>ROUND(G492*H492,2)</f>
        <v>3.19</v>
      </c>
      <c r="J492" s="161"/>
    </row>
    <row r="493" spans="1:10" s="34" customFormat="1" hidden="1">
      <c r="A493" s="27"/>
      <c r="B493" s="71"/>
      <c r="C493" s="27"/>
      <c r="D493" s="35"/>
      <c r="E493" s="161"/>
      <c r="F493" s="42"/>
      <c r="G493" s="36"/>
      <c r="H493" s="38"/>
      <c r="I493" s="38"/>
      <c r="J493" s="161"/>
    </row>
    <row r="494" spans="1:10" s="34" customFormat="1" hidden="1">
      <c r="A494" s="25">
        <v>4283</v>
      </c>
      <c r="B494" s="39" t="s">
        <v>110</v>
      </c>
      <c r="C494" s="40" t="s">
        <v>14</v>
      </c>
      <c r="D494" s="41" t="s">
        <v>448</v>
      </c>
      <c r="E494" s="185" t="s">
        <v>33</v>
      </c>
      <c r="F494" s="30">
        <v>1</v>
      </c>
      <c r="G494" s="31"/>
      <c r="H494" s="32">
        <f>SUM(I495:I497)</f>
        <v>31.45</v>
      </c>
      <c r="I494" s="33">
        <f>ROUND(H494*F494,2)</f>
        <v>31.45</v>
      </c>
      <c r="J494" s="161"/>
    </row>
    <row r="495" spans="1:10" s="34" customFormat="1" ht="25.5" hidden="1">
      <c r="A495" s="27">
        <v>11708</v>
      </c>
      <c r="B495" s="71" t="s">
        <v>45</v>
      </c>
      <c r="C495" s="27" t="s">
        <v>15</v>
      </c>
      <c r="D495" s="35" t="str">
        <f>IF(A495=0," ",VLOOKUP(A495,InsumosSINAPI!$A$6:$I$9354,2,0))</f>
        <v>RALO FOFO SEMIESFERICO, 100 MM, PARA LAJES/ CALHAS</v>
      </c>
      <c r="E495" s="161" t="str">
        <f>IF(A495=0," ",VLOOKUP(A495,InsumosSINAPI!$A$6:$I$9354,3,0))</f>
        <v xml:space="preserve">UN    </v>
      </c>
      <c r="F495" s="42"/>
      <c r="G495" s="36">
        <v>1</v>
      </c>
      <c r="H495" s="72" t="str">
        <f>IF(A495=0," ",VLOOKUP(A495,InsumosSINAPI!$A$6:$I$9354,5,0))</f>
        <v>21,31</v>
      </c>
      <c r="I495" s="72">
        <f>ROUND(G495*H495,2)</f>
        <v>21.31</v>
      </c>
      <c r="J495" s="161"/>
    </row>
    <row r="496" spans="1:10" hidden="1">
      <c r="A496" s="88">
        <v>88316</v>
      </c>
      <c r="B496" s="71" t="s">
        <v>45</v>
      </c>
      <c r="C496" s="27" t="s">
        <v>14</v>
      </c>
      <c r="D496" s="35" t="s">
        <v>34</v>
      </c>
      <c r="E496" s="161" t="s">
        <v>25</v>
      </c>
      <c r="F496" s="34"/>
      <c r="G496" s="166">
        <v>0.12</v>
      </c>
      <c r="H496" s="38">
        <v>12.94</v>
      </c>
      <c r="I496" s="72">
        <f>ROUND(G496*H496,2)</f>
        <v>1.55</v>
      </c>
    </row>
    <row r="497" spans="1:10" s="34" customFormat="1" ht="25.5" hidden="1" customHeight="1">
      <c r="A497" s="27">
        <v>88267</v>
      </c>
      <c r="B497" s="71" t="s">
        <v>45</v>
      </c>
      <c r="C497" s="27" t="s">
        <v>14</v>
      </c>
      <c r="D497" s="35" t="s">
        <v>157</v>
      </c>
      <c r="E497" s="161" t="s">
        <v>25</v>
      </c>
      <c r="G497" s="36">
        <v>0.5</v>
      </c>
      <c r="H497" s="38">
        <v>17.170000000000002</v>
      </c>
      <c r="I497" s="72">
        <f>ROUND(G497*H497,2)</f>
        <v>8.59</v>
      </c>
      <c r="J497" s="161"/>
    </row>
    <row r="498" spans="1:10" s="34" customFormat="1" ht="25.5" hidden="1" customHeight="1">
      <c r="A498" s="27"/>
      <c r="B498" s="71"/>
      <c r="C498" s="27"/>
      <c r="D498" s="35"/>
      <c r="E498" s="161"/>
      <c r="G498" s="36"/>
      <c r="H498" s="38"/>
      <c r="I498" s="72"/>
      <c r="J498" s="161"/>
    </row>
    <row r="499" spans="1:10" s="69" customFormat="1" ht="40.5" hidden="1" customHeight="1">
      <c r="A499" s="29" t="s">
        <v>455</v>
      </c>
      <c r="B499" s="87" t="s">
        <v>9</v>
      </c>
      <c r="C499" s="29" t="s">
        <v>14</v>
      </c>
      <c r="D499" s="28" t="s">
        <v>456</v>
      </c>
      <c r="E499" s="185" t="s">
        <v>33</v>
      </c>
      <c r="F499" s="30">
        <v>1</v>
      </c>
      <c r="G499" s="31"/>
      <c r="H499" s="32">
        <f>SUM(I500)</f>
        <v>1081.52</v>
      </c>
      <c r="I499" s="33">
        <f>ROUND(H499*F499,2)</f>
        <v>1081.52</v>
      </c>
      <c r="J499" s="161"/>
    </row>
    <row r="500" spans="1:10" s="34" customFormat="1" ht="25.5" hidden="1" customHeight="1">
      <c r="A500" s="27" t="s">
        <v>457</v>
      </c>
      <c r="B500" s="71" t="s">
        <v>9</v>
      </c>
      <c r="C500" s="27" t="s">
        <v>15</v>
      </c>
      <c r="D500" s="35" t="s">
        <v>456</v>
      </c>
      <c r="E500" s="161" t="s">
        <v>33</v>
      </c>
      <c r="G500" s="36">
        <v>1</v>
      </c>
      <c r="H500" s="38">
        <v>1081.52</v>
      </c>
      <c r="I500" s="72">
        <f>ROUND(G500*H500,2)</f>
        <v>1081.52</v>
      </c>
      <c r="J500" s="161"/>
    </row>
    <row r="501" spans="1:10" s="34" customFormat="1" ht="25.5" hidden="1" customHeight="1">
      <c r="A501" s="27"/>
      <c r="B501" s="71"/>
      <c r="C501" s="27"/>
      <c r="D501" s="35"/>
      <c r="E501" s="161"/>
      <c r="G501" s="36"/>
      <c r="H501" s="38"/>
      <c r="I501" s="72"/>
      <c r="J501" s="161"/>
    </row>
    <row r="502" spans="1:10" s="34" customFormat="1" ht="25.5" hidden="1">
      <c r="A502" s="25">
        <v>9080</v>
      </c>
      <c r="B502" s="39" t="s">
        <v>110</v>
      </c>
      <c r="C502" s="40" t="s">
        <v>14</v>
      </c>
      <c r="D502" s="41" t="s">
        <v>449</v>
      </c>
      <c r="E502" s="185" t="s">
        <v>12</v>
      </c>
      <c r="F502" s="30">
        <v>1</v>
      </c>
      <c r="G502" s="31"/>
      <c r="H502" s="32">
        <f>SUM(I503:I506)</f>
        <v>36.97</v>
      </c>
      <c r="I502" s="33">
        <f>ROUND(H502*F502,2)</f>
        <v>36.97</v>
      </c>
      <c r="J502" s="161"/>
    </row>
    <row r="503" spans="1:10" s="34" customFormat="1" ht="25.5" hidden="1">
      <c r="A503" s="27">
        <v>9366</v>
      </c>
      <c r="B503" s="42" t="s">
        <v>110</v>
      </c>
      <c r="C503" s="27" t="s">
        <v>15</v>
      </c>
      <c r="D503" s="35" t="s">
        <v>450</v>
      </c>
      <c r="E503" s="161" t="s">
        <v>12</v>
      </c>
      <c r="F503" s="42"/>
      <c r="G503" s="36">
        <v>1</v>
      </c>
      <c r="H503" s="38">
        <v>19.63</v>
      </c>
      <c r="I503" s="72">
        <f>ROUND(G503*H503,2)</f>
        <v>19.63</v>
      </c>
      <c r="J503" s="161"/>
    </row>
    <row r="504" spans="1:10" s="34" customFormat="1" hidden="1">
      <c r="A504" s="88">
        <v>88316</v>
      </c>
      <c r="B504" s="71" t="s">
        <v>45</v>
      </c>
      <c r="C504" s="27" t="s">
        <v>14</v>
      </c>
      <c r="D504" s="35" t="s">
        <v>34</v>
      </c>
      <c r="E504" s="161" t="s">
        <v>25</v>
      </c>
      <c r="F504" s="42"/>
      <c r="G504" s="36">
        <v>0.5</v>
      </c>
      <c r="H504" s="38">
        <f>+$I$524</f>
        <v>16.37</v>
      </c>
      <c r="I504" s="72">
        <f>ROUND(G504*H504,2)</f>
        <v>8.19</v>
      </c>
      <c r="J504" s="161"/>
    </row>
    <row r="505" spans="1:10" s="34" customFormat="1" ht="25.5" hidden="1" customHeight="1">
      <c r="A505" s="27">
        <v>88262</v>
      </c>
      <c r="B505" s="71" t="s">
        <v>45</v>
      </c>
      <c r="C505" s="27" t="s">
        <v>14</v>
      </c>
      <c r="D505" s="35" t="s">
        <v>435</v>
      </c>
      <c r="E505" s="161" t="s">
        <v>25</v>
      </c>
      <c r="G505" s="36">
        <v>0.5</v>
      </c>
      <c r="H505" s="38">
        <v>16.170000000000002</v>
      </c>
      <c r="I505" s="72">
        <f>ROUND(G505*H505,2)</f>
        <v>8.09</v>
      </c>
      <c r="J505" s="161"/>
    </row>
    <row r="506" spans="1:10" s="34" customFormat="1" ht="38.25" hidden="1">
      <c r="A506" s="27">
        <v>1903</v>
      </c>
      <c r="B506" s="71" t="s">
        <v>110</v>
      </c>
      <c r="C506" s="27" t="s">
        <v>14</v>
      </c>
      <c r="D506" s="35" t="s">
        <v>451</v>
      </c>
      <c r="E506" s="161" t="s">
        <v>10</v>
      </c>
      <c r="F506" s="42"/>
      <c r="G506" s="36">
        <v>3.0000000000000001E-3</v>
      </c>
      <c r="H506" s="38">
        <v>354.26</v>
      </c>
      <c r="I506" s="72">
        <f>ROUND(G506*H506,2)</f>
        <v>1.06</v>
      </c>
      <c r="J506" s="161"/>
    </row>
    <row r="507" spans="1:10" s="34" customFormat="1" hidden="1">
      <c r="A507" s="27"/>
      <c r="B507" s="71"/>
      <c r="C507" s="27"/>
      <c r="D507" s="35"/>
      <c r="E507" s="161"/>
      <c r="F507" s="42"/>
      <c r="G507" s="36"/>
      <c r="H507" s="38"/>
      <c r="I507" s="38"/>
      <c r="J507" s="161"/>
    </row>
    <row r="508" spans="1:10" s="34" customFormat="1" ht="25.5">
      <c r="A508" s="25" t="s">
        <v>497</v>
      </c>
      <c r="B508" s="39" t="s">
        <v>45</v>
      </c>
      <c r="C508" s="40" t="s">
        <v>14</v>
      </c>
      <c r="D508" s="41" t="s">
        <v>39</v>
      </c>
      <c r="E508" s="185" t="s">
        <v>25</v>
      </c>
      <c r="F508" s="30">
        <v>1</v>
      </c>
      <c r="G508" s="36"/>
      <c r="H508" s="32">
        <f>SUM(I509:I514)</f>
        <v>22.539999999999996</v>
      </c>
      <c r="I508" s="33">
        <f>ROUND(H508*F508,2)</f>
        <v>22.54</v>
      </c>
      <c r="J508" s="161" t="s">
        <v>7383</v>
      </c>
    </row>
    <row r="509" spans="1:10" s="34" customFormat="1">
      <c r="A509" s="88">
        <v>4083</v>
      </c>
      <c r="B509" s="42" t="s">
        <v>45</v>
      </c>
      <c r="C509" s="27" t="s">
        <v>15</v>
      </c>
      <c r="D509" s="35" t="str">
        <f>IF(A509=0," ",VLOOKUP(A509,InsumosSINAPI!$A$6:$I$9354,2,0))</f>
        <v>ENCARREGADO GERAL DE OBRAS</v>
      </c>
      <c r="E509" s="161" t="str">
        <f>IF(A509=0," ",VLOOKUP(A509,InsumosSINAPI!$A$6:$I$9354,3,0))</f>
        <v xml:space="preserve">H     </v>
      </c>
      <c r="F509" s="42"/>
      <c r="G509" s="36">
        <v>1</v>
      </c>
      <c r="H509" s="72" t="str">
        <f>IF(A509=0," ",VLOOKUP(A509,InsumosSINAPI!$A$6:$I$9354,5,0))</f>
        <v>20,15</v>
      </c>
      <c r="I509" s="72">
        <f t="shared" ref="I509:I514" si="11">ROUND(G509*H509,2)</f>
        <v>20.149999999999999</v>
      </c>
      <c r="J509" s="161" t="s">
        <v>7383</v>
      </c>
    </row>
    <row r="510" spans="1:10" s="34" customFormat="1">
      <c r="A510" s="88">
        <v>37372</v>
      </c>
      <c r="B510" s="42" t="s">
        <v>45</v>
      </c>
      <c r="C510" s="27" t="s">
        <v>15</v>
      </c>
      <c r="D510" s="35" t="str">
        <f>IF(A510=0," ",VLOOKUP(A510,InsumosSINAPI!$A$6:$I$9354,2,0))</f>
        <v>EXAMES - HORISTA (COLETADO CAIXA)</v>
      </c>
      <c r="E510" s="161" t="str">
        <f>IF(A510=0," ",VLOOKUP(A510,InsumosSINAPI!$A$6:$I$9354,3,0))</f>
        <v xml:space="preserve">H     </v>
      </c>
      <c r="F510" s="42"/>
      <c r="G510" s="36">
        <v>1</v>
      </c>
      <c r="H510" s="72" t="str">
        <f>IF(A510=0," ",VLOOKUP(A510,InsumosSINAPI!$A$6:$I$9354,5,0))</f>
        <v>0,81</v>
      </c>
      <c r="I510" s="72">
        <f t="shared" si="11"/>
        <v>0.81</v>
      </c>
      <c r="J510" s="161" t="s">
        <v>7383</v>
      </c>
    </row>
    <row r="511" spans="1:10" s="34" customFormat="1" ht="25.5" customHeight="1">
      <c r="A511" s="88">
        <v>37373</v>
      </c>
      <c r="B511" s="71" t="s">
        <v>45</v>
      </c>
      <c r="C511" s="27" t="s">
        <v>15</v>
      </c>
      <c r="D511" s="35" t="str">
        <f>IF(A511=0," ",VLOOKUP(A511,InsumosSINAPI!$A$6:$I$9354,2,0))</f>
        <v>SEGURO - HORISTA (COLETADO CAIXA)</v>
      </c>
      <c r="E511" s="161" t="s">
        <v>25</v>
      </c>
      <c r="G511" s="36">
        <v>1</v>
      </c>
      <c r="H511" s="72" t="str">
        <f>IF(A511=0," ",VLOOKUP(A511,InsumosSINAPI!$A$6:$I$9354,5,0))</f>
        <v>0,06</v>
      </c>
      <c r="I511" s="72">
        <f t="shared" si="11"/>
        <v>0.06</v>
      </c>
      <c r="J511" s="161" t="s">
        <v>7383</v>
      </c>
    </row>
    <row r="512" spans="1:10" s="34" customFormat="1" ht="38.25">
      <c r="A512" s="88">
        <v>43463</v>
      </c>
      <c r="B512" s="71" t="s">
        <v>45</v>
      </c>
      <c r="C512" s="27" t="s">
        <v>15</v>
      </c>
      <c r="D512" s="35" t="str">
        <f>IF(A512=0," ",VLOOKUP(A512,InsumosSINAPI!$A$6:$I$9354,2,0))</f>
        <v>FERRAMENTAS - FAMILIA ENCARREGADO GERAL - HORISTA (ENCARGOS COMPLEMENTARES - COLETADO CAIXA)</v>
      </c>
      <c r="E512" s="161" t="s">
        <v>25</v>
      </c>
      <c r="F512" s="42"/>
      <c r="G512" s="36">
        <v>1</v>
      </c>
      <c r="H512" s="72" t="str">
        <f>IF(A512=0," ",VLOOKUP(A512,InsumosSINAPI!$A$6:$I$9354,5,0))</f>
        <v>0,10</v>
      </c>
      <c r="I512" s="72">
        <f t="shared" si="11"/>
        <v>0.1</v>
      </c>
      <c r="J512" s="161" t="s">
        <v>7383</v>
      </c>
    </row>
    <row r="513" spans="1:10" s="34" customFormat="1" ht="25.5">
      <c r="A513" s="88">
        <v>43487</v>
      </c>
      <c r="B513" s="42" t="s">
        <v>45</v>
      </c>
      <c r="C513" s="27" t="s">
        <v>15</v>
      </c>
      <c r="D513" s="35" t="str">
        <f>IF(A513=0," ",VLOOKUP(A513,InsumosSINAPI!$A$6:$I$9354,2,0))</f>
        <v>EPI - FAMILIA ENCARREGADO GERAL - HORISTA (ENCARGOS COMPLEMENTARES - COLETADO CAIXA)</v>
      </c>
      <c r="E513" s="161" t="s">
        <v>25</v>
      </c>
      <c r="F513" s="42"/>
      <c r="G513" s="36">
        <v>1</v>
      </c>
      <c r="H513" s="72" t="str">
        <f>IF(A513=0," ",VLOOKUP(A513,InsumosSINAPI!$A$6:$I$9354,5,0))</f>
        <v>1,08</v>
      </c>
      <c r="I513" s="72">
        <f t="shared" si="11"/>
        <v>1.08</v>
      </c>
      <c r="J513" s="161" t="s">
        <v>7383</v>
      </c>
    </row>
    <row r="514" spans="1:10" s="34" customFormat="1" ht="25.5" customHeight="1">
      <c r="A514" s="88">
        <v>95401</v>
      </c>
      <c r="B514" s="71" t="s">
        <v>45</v>
      </c>
      <c r="C514" s="27" t="s">
        <v>14</v>
      </c>
      <c r="D514" s="35" t="s">
        <v>471</v>
      </c>
      <c r="E514" s="161" t="s">
        <v>25</v>
      </c>
      <c r="G514" s="36">
        <v>1</v>
      </c>
      <c r="H514" s="38">
        <v>0.34</v>
      </c>
      <c r="I514" s="72">
        <f t="shared" si="11"/>
        <v>0.34</v>
      </c>
      <c r="J514" s="161" t="s">
        <v>7383</v>
      </c>
    </row>
    <row r="515" spans="1:10" s="34" customFormat="1">
      <c r="A515" s="27"/>
      <c r="B515" s="71"/>
      <c r="C515" s="27"/>
      <c r="D515" s="35"/>
      <c r="E515" s="161"/>
      <c r="F515" s="42"/>
      <c r="G515" s="36"/>
      <c r="H515" s="38"/>
      <c r="I515" s="72"/>
      <c r="J515" s="161" t="s">
        <v>7383</v>
      </c>
    </row>
    <row r="516" spans="1:10" s="34" customFormat="1" ht="25.5">
      <c r="A516" s="25" t="s">
        <v>498</v>
      </c>
      <c r="B516" s="39" t="s">
        <v>45</v>
      </c>
      <c r="C516" s="40" t="s">
        <v>14</v>
      </c>
      <c r="D516" s="41" t="s">
        <v>101</v>
      </c>
      <c r="E516" s="185" t="s">
        <v>25</v>
      </c>
      <c r="F516" s="30">
        <v>1</v>
      </c>
      <c r="G516" s="36"/>
      <c r="H516" s="32">
        <f>SUM(I517:I522)</f>
        <v>99.9</v>
      </c>
      <c r="I516" s="33">
        <f>ROUND(H516*F516,2)</f>
        <v>99.9</v>
      </c>
      <c r="J516" s="161" t="s">
        <v>7383</v>
      </c>
    </row>
    <row r="517" spans="1:10" s="34" customFormat="1">
      <c r="A517" s="88">
        <v>2706</v>
      </c>
      <c r="B517" s="42" t="s">
        <v>45</v>
      </c>
      <c r="C517" s="27" t="s">
        <v>15</v>
      </c>
      <c r="D517" s="35" t="str">
        <f>IF(A517=0," ",VLOOKUP(A517,InsumosSINAPI!$A$6:$I$9354,2,0))</f>
        <v>ENGENHEIRO CIVIL DE OBRA JUNIOR</v>
      </c>
      <c r="E517" s="161" t="str">
        <f>IF(A517=0," ",VLOOKUP(A517,InsumosSINAPI!$A$6:$I$9354,3,0))</f>
        <v xml:space="preserve">H     </v>
      </c>
      <c r="F517" s="42"/>
      <c r="G517" s="36">
        <v>1</v>
      </c>
      <c r="H517" s="72" t="str">
        <f>IF(A517=0," ",VLOOKUP(A517,InsumosSINAPI!$A$6:$I$9354,5,0))</f>
        <v>97,20</v>
      </c>
      <c r="I517" s="72">
        <f t="shared" ref="I517:I522" si="12">ROUND(G517*H517,2)</f>
        <v>97.2</v>
      </c>
      <c r="J517" s="161" t="s">
        <v>7383</v>
      </c>
    </row>
    <row r="518" spans="1:10" s="34" customFormat="1">
      <c r="A518" s="88">
        <v>37372</v>
      </c>
      <c r="B518" s="42" t="s">
        <v>45</v>
      </c>
      <c r="C518" s="27" t="s">
        <v>15</v>
      </c>
      <c r="D518" s="35" t="str">
        <f>IF(A518=0," ",VLOOKUP(A518,InsumosSINAPI!$A$6:$I$9354,2,0))</f>
        <v>EXAMES - HORISTA (COLETADO CAIXA)</v>
      </c>
      <c r="E518" s="161" t="str">
        <f>IF(A518=0," ",VLOOKUP(A518,InsumosSINAPI!$A$6:$I$9354,3,0))</f>
        <v xml:space="preserve">H     </v>
      </c>
      <c r="F518" s="42"/>
      <c r="G518" s="36">
        <v>1</v>
      </c>
      <c r="H518" s="72" t="str">
        <f>IF(A518=0," ",VLOOKUP(A518,InsumosSINAPI!$A$6:$I$9354,5,0))</f>
        <v>0,81</v>
      </c>
      <c r="I518" s="72">
        <f t="shared" si="12"/>
        <v>0.81</v>
      </c>
      <c r="J518" s="161" t="s">
        <v>7383</v>
      </c>
    </row>
    <row r="519" spans="1:10" s="34" customFormat="1">
      <c r="A519" s="88">
        <v>37373</v>
      </c>
      <c r="B519" s="42" t="s">
        <v>45</v>
      </c>
      <c r="C519" s="27" t="s">
        <v>15</v>
      </c>
      <c r="D519" s="35" t="str">
        <f>IF(A519=0," ",VLOOKUP(A519,InsumosSINAPI!$A$6:$I$9354,2,0))</f>
        <v>SEGURO - HORISTA (COLETADO CAIXA)</v>
      </c>
      <c r="E519" s="161" t="str">
        <f>IF(A519=0," ",VLOOKUP(A519,InsumosSINAPI!$A$6:$I$9354,3,0))</f>
        <v xml:space="preserve">H     </v>
      </c>
      <c r="F519" s="42"/>
      <c r="G519" s="36">
        <v>1</v>
      </c>
      <c r="H519" s="72" t="str">
        <f>IF(A519=0," ",VLOOKUP(A519,InsumosSINAPI!$A$6:$I$9354,5,0))</f>
        <v>0,06</v>
      </c>
      <c r="I519" s="72">
        <f t="shared" si="12"/>
        <v>0.06</v>
      </c>
      <c r="J519" s="161" t="s">
        <v>7383</v>
      </c>
    </row>
    <row r="520" spans="1:10" s="34" customFormat="1" ht="25.5">
      <c r="A520" s="88">
        <v>43462</v>
      </c>
      <c r="B520" s="42" t="s">
        <v>45</v>
      </c>
      <c r="C520" s="27" t="s">
        <v>15</v>
      </c>
      <c r="D520" s="35" t="str">
        <f>IF(A520=0," ",VLOOKUP(A520,InsumosSINAPI!$A$6:$I$9354,2,0))</f>
        <v>FERRAMENTAS - FAMILIA ENGENHEIRO CIVIL - HORISTA (ENCARGOS COMPLEMENTARES - COLETADO CAIXA)</v>
      </c>
      <c r="E520" s="161" t="str">
        <f>IF(A520=0," ",VLOOKUP(A520,InsumosSINAPI!$A$6:$I$9354,3,0))</f>
        <v xml:space="preserve">H     </v>
      </c>
      <c r="F520" s="42"/>
      <c r="G520" s="36">
        <v>1</v>
      </c>
      <c r="H520" s="72" t="str">
        <f>IF(A520=0," ",VLOOKUP(A520,InsumosSINAPI!$A$6:$I$9354,5,0))</f>
        <v>0,01</v>
      </c>
      <c r="I520" s="72">
        <f t="shared" si="12"/>
        <v>0.01</v>
      </c>
      <c r="J520" s="161" t="s">
        <v>7383</v>
      </c>
    </row>
    <row r="521" spans="1:10" s="34" customFormat="1" ht="25.5">
      <c r="A521" s="88">
        <v>43486</v>
      </c>
      <c r="B521" s="42" t="s">
        <v>45</v>
      </c>
      <c r="C521" s="27" t="s">
        <v>15</v>
      </c>
      <c r="D521" s="35" t="str">
        <f>IF(A521=0," ",VLOOKUP(A521,InsumosSINAPI!$A$6:$I$9354,2,0))</f>
        <v>EPI - FAMILIA ENGENHEIRO CIVIL - HORISTA (ENCARGOS COMPLEMENTARES - COLETADO CAIXA)</v>
      </c>
      <c r="E521" s="161" t="str">
        <f>IF(A521=0," ",VLOOKUP(A521,InsumosSINAPI!$A$6:$I$9354,3,0))</f>
        <v xml:space="preserve">H     </v>
      </c>
      <c r="F521" s="42"/>
      <c r="G521" s="36">
        <v>1</v>
      </c>
      <c r="H521" s="72" t="str">
        <f>IF(A521=0," ",VLOOKUP(A521,InsumosSINAPI!$A$6:$I$9354,5,0))</f>
        <v>0,66</v>
      </c>
      <c r="I521" s="72">
        <f t="shared" si="12"/>
        <v>0.66</v>
      </c>
      <c r="J521" s="161" t="s">
        <v>7383</v>
      </c>
    </row>
    <row r="522" spans="1:10" s="34" customFormat="1" ht="25.5">
      <c r="A522" s="88">
        <v>95402</v>
      </c>
      <c r="B522" s="42" t="s">
        <v>45</v>
      </c>
      <c r="C522" s="27" t="s">
        <v>14</v>
      </c>
      <c r="D522" s="35" t="s">
        <v>778</v>
      </c>
      <c r="E522" s="161" t="s">
        <v>25</v>
      </c>
      <c r="F522" s="42"/>
      <c r="G522" s="36">
        <v>1</v>
      </c>
      <c r="H522" s="72">
        <v>1.1599999999999999</v>
      </c>
      <c r="I522" s="72">
        <f t="shared" si="12"/>
        <v>1.1599999999999999</v>
      </c>
      <c r="J522" s="161" t="s">
        <v>7383</v>
      </c>
    </row>
    <row r="523" spans="1:10" s="34" customFormat="1">
      <c r="A523" s="88"/>
      <c r="B523" s="42"/>
      <c r="C523" s="27"/>
      <c r="D523" s="35"/>
      <c r="E523" s="161"/>
      <c r="F523" s="42"/>
      <c r="G523" s="36"/>
      <c r="H523" s="38"/>
      <c r="I523" s="72"/>
      <c r="J523" s="161" t="s">
        <v>7383</v>
      </c>
    </row>
    <row r="524" spans="1:10" s="34" customFormat="1" hidden="1">
      <c r="A524" s="25" t="s">
        <v>499</v>
      </c>
      <c r="B524" s="39" t="s">
        <v>45</v>
      </c>
      <c r="C524" s="40" t="s">
        <v>14</v>
      </c>
      <c r="D524" s="41" t="s">
        <v>34</v>
      </c>
      <c r="E524" s="185" t="s">
        <v>25</v>
      </c>
      <c r="F524" s="30">
        <v>1</v>
      </c>
      <c r="G524" s="36"/>
      <c r="H524" s="32">
        <f>SUM(I525:I532)</f>
        <v>16.37</v>
      </c>
      <c r="I524" s="33">
        <f>ROUND(H524*F524,2)</f>
        <v>16.37</v>
      </c>
      <c r="J524" s="161"/>
    </row>
    <row r="525" spans="1:10" s="34" customFormat="1" hidden="1">
      <c r="A525" s="88">
        <v>6111</v>
      </c>
      <c r="B525" s="42" t="s">
        <v>45</v>
      </c>
      <c r="C525" s="27" t="s">
        <v>15</v>
      </c>
      <c r="D525" s="35" t="str">
        <f>IF(A525=0," ",VLOOKUP(A525,InsumosSINAPI!$A$6:$I$9354,2,0))</f>
        <v>SERVENTE DE OBRAS</v>
      </c>
      <c r="E525" s="161" t="str">
        <f>IF(A525=0," ",VLOOKUP(A525,InsumosSINAPI!$A$6:$I$9354,3,0))</f>
        <v xml:space="preserve">H     </v>
      </c>
      <c r="F525" s="42"/>
      <c r="G525" s="36">
        <v>1</v>
      </c>
      <c r="H525" s="72" t="str">
        <f>IF(A525=0," ",VLOOKUP(A525,InsumosSINAPI!$A$6:$I$9354,5,0))</f>
        <v>10,37</v>
      </c>
      <c r="I525" s="72">
        <f t="shared" ref="I525:I530" si="13">ROUND(G525*H525,2)</f>
        <v>10.37</v>
      </c>
      <c r="J525" s="161"/>
    </row>
    <row r="526" spans="1:10" s="34" customFormat="1" hidden="1">
      <c r="A526" s="88">
        <v>37370</v>
      </c>
      <c r="B526" s="42" t="s">
        <v>45</v>
      </c>
      <c r="C526" s="27" t="s">
        <v>15</v>
      </c>
      <c r="D526" s="35" t="str">
        <f>IF(A526=0," ",VLOOKUP(A526,InsumosSINAPI!$A$6:$I$9354,2,0))</f>
        <v>ALIMENTACAO - HORISTA (COLETADO CAIXA)</v>
      </c>
      <c r="E526" s="161" t="str">
        <f>IF(A526=0," ",VLOOKUP(A526,InsumosSINAPI!$A$6:$I$9354,3,0))</f>
        <v xml:space="preserve">H     </v>
      </c>
      <c r="F526" s="42"/>
      <c r="G526" s="36">
        <v>1</v>
      </c>
      <c r="H526" s="72" t="str">
        <f>IF(A526=0," ",VLOOKUP(A526,InsumosSINAPI!$A$6:$I$9354,5,0))</f>
        <v>2,83</v>
      </c>
      <c r="I526" s="72">
        <f t="shared" si="13"/>
        <v>2.83</v>
      </c>
      <c r="J526" s="161"/>
    </row>
    <row r="527" spans="1:10" s="34" customFormat="1" ht="25.5" hidden="1" customHeight="1">
      <c r="A527" s="88">
        <v>37371</v>
      </c>
      <c r="B527" s="71" t="s">
        <v>45</v>
      </c>
      <c r="C527" s="27" t="s">
        <v>15</v>
      </c>
      <c r="D527" s="35" t="str">
        <f>IF(A527=0," ",VLOOKUP(A527,InsumosSINAPI!$A$6:$I$9354,2,0))</f>
        <v>TRANSPORTE - HORISTA (COLETADO CAIXA)</v>
      </c>
      <c r="E527" s="161" t="s">
        <v>25</v>
      </c>
      <c r="G527" s="36">
        <v>1</v>
      </c>
      <c r="H527" s="72" t="str">
        <f>IF(A527=0," ",VLOOKUP(A527,InsumosSINAPI!$A$6:$I$9354,5,0))</f>
        <v>0,88</v>
      </c>
      <c r="I527" s="72">
        <f t="shared" si="13"/>
        <v>0.88</v>
      </c>
      <c r="J527" s="161"/>
    </row>
    <row r="528" spans="1:10" s="34" customFormat="1" hidden="1">
      <c r="A528" s="88">
        <v>37372</v>
      </c>
      <c r="B528" s="71" t="s">
        <v>45</v>
      </c>
      <c r="C528" s="27" t="s">
        <v>15</v>
      </c>
      <c r="D528" s="35" t="str">
        <f>IF(A528=0," ",VLOOKUP(A528,InsumosSINAPI!$A$6:$I$9354,2,0))</f>
        <v>EXAMES - HORISTA (COLETADO CAIXA)</v>
      </c>
      <c r="E528" s="161" t="s">
        <v>25</v>
      </c>
      <c r="F528" s="42"/>
      <c r="G528" s="36">
        <v>1</v>
      </c>
      <c r="H528" s="72" t="str">
        <f>IF(A528=0," ",VLOOKUP(A528,InsumosSINAPI!$A$6:$I$9354,5,0))</f>
        <v>0,81</v>
      </c>
      <c r="I528" s="72">
        <f t="shared" si="13"/>
        <v>0.81</v>
      </c>
      <c r="J528" s="161"/>
    </row>
    <row r="529" spans="1:10" s="34" customFormat="1" hidden="1">
      <c r="A529" s="88">
        <v>37373</v>
      </c>
      <c r="B529" s="42" t="s">
        <v>45</v>
      </c>
      <c r="C529" s="27" t="s">
        <v>15</v>
      </c>
      <c r="D529" s="35" t="str">
        <f>IF(A529=0," ",VLOOKUP(A529,InsumosSINAPI!$A$6:$I$9354,2,0))</f>
        <v>SEGURO - HORISTA (COLETADO CAIXA)</v>
      </c>
      <c r="E529" s="161" t="s">
        <v>25</v>
      </c>
      <c r="F529" s="42"/>
      <c r="G529" s="36">
        <v>1</v>
      </c>
      <c r="H529" s="72" t="str">
        <f>IF(A529=0," ",VLOOKUP(A529,InsumosSINAPI!$A$6:$I$9354,5,0))</f>
        <v>0,06</v>
      </c>
      <c r="I529" s="72">
        <f t="shared" si="13"/>
        <v>0.06</v>
      </c>
      <c r="J529" s="161"/>
    </row>
    <row r="530" spans="1:10" s="34" customFormat="1" ht="25.5" hidden="1">
      <c r="A530" s="88">
        <v>88236</v>
      </c>
      <c r="B530" s="71" t="s">
        <v>45</v>
      </c>
      <c r="C530" s="27" t="s">
        <v>14</v>
      </c>
      <c r="D530" s="35" t="s">
        <v>500</v>
      </c>
      <c r="E530" s="161" t="s">
        <v>25</v>
      </c>
      <c r="G530" s="36">
        <v>1</v>
      </c>
      <c r="H530" s="38">
        <v>0.42</v>
      </c>
      <c r="I530" s="72">
        <f t="shared" si="13"/>
        <v>0.42</v>
      </c>
      <c r="J530" s="161"/>
    </row>
    <row r="531" spans="1:10" s="34" customFormat="1" ht="25.5" hidden="1" customHeight="1">
      <c r="A531" s="88">
        <v>88237</v>
      </c>
      <c r="B531" s="42" t="s">
        <v>45</v>
      </c>
      <c r="C531" s="27" t="s">
        <v>14</v>
      </c>
      <c r="D531" s="35" t="s">
        <v>470</v>
      </c>
      <c r="E531" s="161" t="s">
        <v>25</v>
      </c>
      <c r="F531" s="42"/>
      <c r="G531" s="36">
        <v>1</v>
      </c>
      <c r="H531" s="72">
        <v>0.86</v>
      </c>
      <c r="I531" s="72">
        <f>ROUND(G531*H531,2)</f>
        <v>0.86</v>
      </c>
      <c r="J531" s="161"/>
    </row>
    <row r="532" spans="1:10" s="34" customFormat="1" ht="25.5" hidden="1">
      <c r="A532" s="88">
        <v>95378</v>
      </c>
      <c r="B532" s="71" t="s">
        <v>45</v>
      </c>
      <c r="C532" s="27" t="s">
        <v>14</v>
      </c>
      <c r="D532" s="35" t="s">
        <v>501</v>
      </c>
      <c r="E532" s="161" t="s">
        <v>25</v>
      </c>
      <c r="G532" s="36">
        <v>1</v>
      </c>
      <c r="H532" s="38">
        <v>0.14000000000000001</v>
      </c>
      <c r="I532" s="72">
        <f>ROUND(G532*H532,2)</f>
        <v>0.14000000000000001</v>
      </c>
      <c r="J532" s="161"/>
    </row>
    <row r="533" spans="1:10" s="34" customFormat="1" hidden="1">
      <c r="A533" s="27"/>
      <c r="C533" s="27"/>
      <c r="D533" s="35"/>
      <c r="E533" s="161"/>
      <c r="G533" s="36"/>
      <c r="H533" s="38"/>
      <c r="I533" s="38"/>
      <c r="J533" s="161"/>
    </row>
    <row r="534" spans="1:10" s="34" customFormat="1" hidden="1">
      <c r="A534" s="162" t="s">
        <v>504</v>
      </c>
      <c r="B534" s="39" t="s">
        <v>45</v>
      </c>
      <c r="C534" s="40" t="s">
        <v>14</v>
      </c>
      <c r="D534" s="41" t="s">
        <v>53</v>
      </c>
      <c r="E534" s="185" t="s">
        <v>25</v>
      </c>
      <c r="F534" s="30">
        <v>1</v>
      </c>
      <c r="G534" s="36"/>
      <c r="H534" s="32">
        <f>SUM(I535:I542)</f>
        <v>21.759999999999998</v>
      </c>
      <c r="I534" s="33">
        <f>ROUND(H534*F534,2)</f>
        <v>21.76</v>
      </c>
      <c r="J534" s="161"/>
    </row>
    <row r="535" spans="1:10" s="34" customFormat="1" hidden="1">
      <c r="A535" s="88">
        <v>4750</v>
      </c>
      <c r="B535" s="42" t="s">
        <v>45</v>
      </c>
      <c r="C535" s="27" t="s">
        <v>15</v>
      </c>
      <c r="D535" s="35" t="str">
        <f>IF(A535=0," ",VLOOKUP(A535,InsumosSINAPI!$A$6:$I$9354,2,0))</f>
        <v>PEDREIRO (HORISTA)</v>
      </c>
      <c r="E535" s="161" t="str">
        <f>IF(A535=0," ",VLOOKUP(A535,InsumosSINAPI!$A$6:$I$9354,3,0))</f>
        <v xml:space="preserve">H     </v>
      </c>
      <c r="F535" s="42"/>
      <c r="G535" s="36">
        <v>1</v>
      </c>
      <c r="H535" s="72" t="str">
        <f>IF(A535=0," ",VLOOKUP(A535,InsumosSINAPI!$A$6:$I$9354,5,0))</f>
        <v>15,69</v>
      </c>
      <c r="I535" s="72">
        <f t="shared" ref="I535:I540" si="14">ROUND(G535*H535,2)</f>
        <v>15.69</v>
      </c>
      <c r="J535" s="161"/>
    </row>
    <row r="536" spans="1:10" s="34" customFormat="1" hidden="1">
      <c r="A536" s="88">
        <v>37370</v>
      </c>
      <c r="B536" s="42" t="s">
        <v>45</v>
      </c>
      <c r="C536" s="27" t="s">
        <v>15</v>
      </c>
      <c r="D536" s="35" t="str">
        <f>IF(A536=0," ",VLOOKUP(A536,InsumosSINAPI!$A$6:$I$9354,2,0))</f>
        <v>ALIMENTACAO - HORISTA (COLETADO CAIXA)</v>
      </c>
      <c r="E536" s="161" t="str">
        <f>IF(A536=0," ",VLOOKUP(A536,InsumosSINAPI!$A$6:$I$9354,3,0))</f>
        <v xml:space="preserve">H     </v>
      </c>
      <c r="F536" s="42"/>
      <c r="G536" s="36">
        <v>1</v>
      </c>
      <c r="H536" s="72" t="str">
        <f>IF(A536=0," ",VLOOKUP(A536,InsumosSINAPI!$A$6:$I$9354,5,0))</f>
        <v>2,83</v>
      </c>
      <c r="I536" s="72">
        <f t="shared" si="14"/>
        <v>2.83</v>
      </c>
      <c r="J536" s="161"/>
    </row>
    <row r="537" spans="1:10" s="34" customFormat="1" ht="25.5" hidden="1" customHeight="1">
      <c r="A537" s="88">
        <v>37371</v>
      </c>
      <c r="B537" s="71" t="s">
        <v>45</v>
      </c>
      <c r="C537" s="27" t="s">
        <v>15</v>
      </c>
      <c r="D537" s="35" t="str">
        <f>IF(A537=0," ",VLOOKUP(A537,InsumosSINAPI!$A$6:$I$9354,2,0))</f>
        <v>TRANSPORTE - HORISTA (COLETADO CAIXA)</v>
      </c>
      <c r="E537" s="161" t="s">
        <v>25</v>
      </c>
      <c r="G537" s="36">
        <v>1</v>
      </c>
      <c r="H537" s="72" t="str">
        <f>IF(A537=0," ",VLOOKUP(A537,InsumosSINAPI!$A$6:$I$9354,5,0))</f>
        <v>0,88</v>
      </c>
      <c r="I537" s="72">
        <f t="shared" si="14"/>
        <v>0.88</v>
      </c>
      <c r="J537" s="161"/>
    </row>
    <row r="538" spans="1:10" s="34" customFormat="1" hidden="1">
      <c r="A538" s="88">
        <v>37372</v>
      </c>
      <c r="B538" s="71" t="s">
        <v>45</v>
      </c>
      <c r="C538" s="27" t="s">
        <v>15</v>
      </c>
      <c r="D538" s="35" t="str">
        <f>IF(A538=0," ",VLOOKUP(A538,InsumosSINAPI!$A$6:$I$9354,2,0))</f>
        <v>EXAMES - HORISTA (COLETADO CAIXA)</v>
      </c>
      <c r="E538" s="161" t="s">
        <v>25</v>
      </c>
      <c r="F538" s="42"/>
      <c r="G538" s="36">
        <v>1</v>
      </c>
      <c r="H538" s="72" t="str">
        <f>IF(A538=0," ",VLOOKUP(A538,InsumosSINAPI!$A$6:$I$9354,5,0))</f>
        <v>0,81</v>
      </c>
      <c r="I538" s="72">
        <f t="shared" si="14"/>
        <v>0.81</v>
      </c>
      <c r="J538" s="161"/>
    </row>
    <row r="539" spans="1:10" s="34" customFormat="1" hidden="1">
      <c r="A539" s="88">
        <v>37373</v>
      </c>
      <c r="B539" s="42" t="s">
        <v>45</v>
      </c>
      <c r="C539" s="27" t="s">
        <v>15</v>
      </c>
      <c r="D539" s="35" t="str">
        <f>IF(A539=0," ",VLOOKUP(A539,InsumosSINAPI!$A$6:$I$9354,2,0))</f>
        <v>SEGURO - HORISTA (COLETADO CAIXA)</v>
      </c>
      <c r="E539" s="161" t="s">
        <v>25</v>
      </c>
      <c r="F539" s="42"/>
      <c r="G539" s="36">
        <v>1</v>
      </c>
      <c r="H539" s="72" t="str">
        <f>IF(A539=0," ",VLOOKUP(A539,InsumosSINAPI!$A$6:$I$9354,5,0))</f>
        <v>0,06</v>
      </c>
      <c r="I539" s="72">
        <f t="shared" si="14"/>
        <v>0.06</v>
      </c>
      <c r="J539" s="161"/>
    </row>
    <row r="540" spans="1:10" s="34" customFormat="1" ht="25.5" hidden="1">
      <c r="A540" s="88">
        <v>88236</v>
      </c>
      <c r="B540" s="71" t="s">
        <v>45</v>
      </c>
      <c r="C540" s="27" t="s">
        <v>14</v>
      </c>
      <c r="D540" s="35" t="s">
        <v>500</v>
      </c>
      <c r="E540" s="161" t="s">
        <v>25</v>
      </c>
      <c r="G540" s="36">
        <v>1</v>
      </c>
      <c r="H540" s="38">
        <v>0.42</v>
      </c>
      <c r="I540" s="72">
        <f t="shared" si="14"/>
        <v>0.42</v>
      </c>
      <c r="J540" s="161"/>
    </row>
    <row r="541" spans="1:10" s="34" customFormat="1" ht="25.5" hidden="1" customHeight="1">
      <c r="A541" s="88">
        <v>88237</v>
      </c>
      <c r="B541" s="42" t="s">
        <v>45</v>
      </c>
      <c r="C541" s="27" t="s">
        <v>14</v>
      </c>
      <c r="D541" s="35" t="s">
        <v>470</v>
      </c>
      <c r="E541" s="161" t="s">
        <v>25</v>
      </c>
      <c r="F541" s="42"/>
      <c r="G541" s="36">
        <v>1</v>
      </c>
      <c r="H541" s="72">
        <v>0.86</v>
      </c>
      <c r="I541" s="72">
        <f>ROUND(G541*H541,2)</f>
        <v>0.86</v>
      </c>
      <c r="J541" s="161"/>
    </row>
    <row r="542" spans="1:10" s="34" customFormat="1" ht="25.5" hidden="1">
      <c r="A542" s="88">
        <v>95371</v>
      </c>
      <c r="B542" s="71" t="s">
        <v>45</v>
      </c>
      <c r="C542" s="27" t="s">
        <v>14</v>
      </c>
      <c r="D542" s="35" t="s">
        <v>502</v>
      </c>
      <c r="E542" s="161" t="s">
        <v>25</v>
      </c>
      <c r="G542" s="36">
        <v>1</v>
      </c>
      <c r="H542" s="38">
        <v>0.21</v>
      </c>
      <c r="I542" s="72">
        <f>ROUND(G542*H542,2)</f>
        <v>0.21</v>
      </c>
      <c r="J542" s="161"/>
    </row>
    <row r="543" spans="1:10" s="34" customFormat="1" hidden="1">
      <c r="A543" s="27"/>
      <c r="C543" s="27"/>
      <c r="D543" s="35"/>
      <c r="E543" s="161"/>
      <c r="G543" s="36"/>
      <c r="H543" s="38"/>
      <c r="I543" s="38"/>
      <c r="J543" s="161"/>
    </row>
    <row r="544" spans="1:10" s="34" customFormat="1" hidden="1">
      <c r="A544" s="162" t="s">
        <v>505</v>
      </c>
      <c r="B544" s="39" t="s">
        <v>45</v>
      </c>
      <c r="C544" s="40" t="s">
        <v>14</v>
      </c>
      <c r="D544" s="41" t="s">
        <v>24</v>
      </c>
      <c r="E544" s="185" t="s">
        <v>25</v>
      </c>
      <c r="F544" s="30">
        <v>1</v>
      </c>
      <c r="G544" s="36"/>
      <c r="H544" s="32">
        <f>SUM(I545:I552)</f>
        <v>21.689999999999998</v>
      </c>
      <c r="I544" s="33">
        <f>ROUND(H544*F544,2)</f>
        <v>21.69</v>
      </c>
      <c r="J544" s="161"/>
    </row>
    <row r="545" spans="1:10" s="34" customFormat="1" hidden="1">
      <c r="A545" s="88">
        <v>4783</v>
      </c>
      <c r="B545" s="42" t="s">
        <v>45</v>
      </c>
      <c r="C545" s="27" t="s">
        <v>15</v>
      </c>
      <c r="D545" s="35" t="str">
        <f>IF(A545=0," ",VLOOKUP(A545,InsumosSINAPI!$A$6:$I$9354,2,0))</f>
        <v>PINTOR (HORISTA)</v>
      </c>
      <c r="E545" s="161" t="str">
        <f>IF(A545=0," ",VLOOKUP(A545,InsumosSINAPI!$A$6:$I$9354,3,0))</f>
        <v xml:space="preserve">H     </v>
      </c>
      <c r="F545" s="42"/>
      <c r="G545" s="36">
        <v>1</v>
      </c>
      <c r="H545" s="72" t="str">
        <f>IF(A545=0," ",VLOOKUP(A545,InsumosSINAPI!$A$6:$I$9354,5,0))</f>
        <v>15,69</v>
      </c>
      <c r="I545" s="72">
        <f t="shared" ref="I545:I550" si="15">ROUND(G545*H545,2)</f>
        <v>15.69</v>
      </c>
      <c r="J545" s="161"/>
    </row>
    <row r="546" spans="1:10" s="34" customFormat="1" hidden="1">
      <c r="A546" s="88">
        <v>37370</v>
      </c>
      <c r="B546" s="42" t="s">
        <v>45</v>
      </c>
      <c r="C546" s="27" t="s">
        <v>15</v>
      </c>
      <c r="D546" s="35" t="str">
        <f>IF(A546=0," ",VLOOKUP(A546,InsumosSINAPI!$A$6:$I$9354,2,0))</f>
        <v>ALIMENTACAO - HORISTA (COLETADO CAIXA)</v>
      </c>
      <c r="E546" s="161" t="str">
        <f>IF(A546=0," ",VLOOKUP(A546,InsumosSINAPI!$A$6:$I$9354,3,0))</f>
        <v xml:space="preserve">H     </v>
      </c>
      <c r="F546" s="42"/>
      <c r="G546" s="36">
        <v>1</v>
      </c>
      <c r="H546" s="72" t="str">
        <f>IF(A546=0," ",VLOOKUP(A546,InsumosSINAPI!$A$6:$I$9354,5,0))</f>
        <v>2,83</v>
      </c>
      <c r="I546" s="72">
        <f t="shared" si="15"/>
        <v>2.83</v>
      </c>
      <c r="J546" s="161"/>
    </row>
    <row r="547" spans="1:10" s="34" customFormat="1" ht="25.5" hidden="1" customHeight="1">
      <c r="A547" s="88">
        <v>37371</v>
      </c>
      <c r="B547" s="71" t="s">
        <v>45</v>
      </c>
      <c r="C547" s="27" t="s">
        <v>15</v>
      </c>
      <c r="D547" s="35" t="str">
        <f>IF(A547=0," ",VLOOKUP(A547,InsumosSINAPI!$A$6:$I$9354,2,0))</f>
        <v>TRANSPORTE - HORISTA (COLETADO CAIXA)</v>
      </c>
      <c r="E547" s="161" t="s">
        <v>25</v>
      </c>
      <c r="G547" s="36">
        <v>1</v>
      </c>
      <c r="H547" s="72" t="str">
        <f>IF(A547=0," ",VLOOKUP(A547,InsumosSINAPI!$A$6:$I$9354,5,0))</f>
        <v>0,88</v>
      </c>
      <c r="I547" s="72">
        <f t="shared" si="15"/>
        <v>0.88</v>
      </c>
      <c r="J547" s="161"/>
    </row>
    <row r="548" spans="1:10" s="34" customFormat="1" hidden="1">
      <c r="A548" s="88">
        <v>37372</v>
      </c>
      <c r="B548" s="71" t="s">
        <v>45</v>
      </c>
      <c r="C548" s="27" t="s">
        <v>15</v>
      </c>
      <c r="D548" s="35" t="str">
        <f>IF(A548=0," ",VLOOKUP(A548,InsumosSINAPI!$A$6:$I$9354,2,0))</f>
        <v>EXAMES - HORISTA (COLETADO CAIXA)</v>
      </c>
      <c r="E548" s="161" t="s">
        <v>25</v>
      </c>
      <c r="F548" s="42"/>
      <c r="G548" s="36">
        <v>1</v>
      </c>
      <c r="H548" s="72" t="str">
        <f>IF(A548=0," ",VLOOKUP(A548,InsumosSINAPI!$A$6:$I$9354,5,0))</f>
        <v>0,81</v>
      </c>
      <c r="I548" s="72">
        <f t="shared" si="15"/>
        <v>0.81</v>
      </c>
      <c r="J548" s="161"/>
    </row>
    <row r="549" spans="1:10" s="34" customFormat="1" hidden="1">
      <c r="A549" s="88">
        <v>37373</v>
      </c>
      <c r="B549" s="42" t="s">
        <v>45</v>
      </c>
      <c r="C549" s="27" t="s">
        <v>15</v>
      </c>
      <c r="D549" s="35" t="str">
        <f>IF(A549=0," ",VLOOKUP(A549,InsumosSINAPI!$A$6:$I$9354,2,0))</f>
        <v>SEGURO - HORISTA (COLETADO CAIXA)</v>
      </c>
      <c r="E549" s="161" t="s">
        <v>25</v>
      </c>
      <c r="F549" s="42"/>
      <c r="G549" s="36">
        <v>1</v>
      </c>
      <c r="H549" s="72" t="str">
        <f>IF(A549=0," ",VLOOKUP(A549,InsumosSINAPI!$A$6:$I$9354,5,0))</f>
        <v>0,06</v>
      </c>
      <c r="I549" s="72">
        <f t="shared" si="15"/>
        <v>0.06</v>
      </c>
      <c r="J549" s="161"/>
    </row>
    <row r="550" spans="1:10" s="34" customFormat="1" ht="25.5" hidden="1">
      <c r="A550" s="88">
        <v>88236</v>
      </c>
      <c r="B550" s="71" t="s">
        <v>45</v>
      </c>
      <c r="C550" s="27" t="s">
        <v>14</v>
      </c>
      <c r="D550" s="35" t="s">
        <v>500</v>
      </c>
      <c r="E550" s="161" t="s">
        <v>25</v>
      </c>
      <c r="G550" s="36">
        <v>1</v>
      </c>
      <c r="H550" s="38">
        <v>0.42</v>
      </c>
      <c r="I550" s="72">
        <f t="shared" si="15"/>
        <v>0.42</v>
      </c>
      <c r="J550" s="161"/>
    </row>
    <row r="551" spans="1:10" s="34" customFormat="1" ht="25.5" hidden="1" customHeight="1">
      <c r="A551" s="88">
        <v>88237</v>
      </c>
      <c r="B551" s="42" t="s">
        <v>45</v>
      </c>
      <c r="C551" s="27" t="s">
        <v>14</v>
      </c>
      <c r="D551" s="35" t="s">
        <v>470</v>
      </c>
      <c r="E551" s="161" t="s">
        <v>25</v>
      </c>
      <c r="F551" s="42"/>
      <c r="G551" s="36">
        <v>1</v>
      </c>
      <c r="H551" s="72">
        <v>0.86</v>
      </c>
      <c r="I551" s="72">
        <f>ROUND(G551*H551,2)</f>
        <v>0.86</v>
      </c>
      <c r="J551" s="161"/>
    </row>
    <row r="552" spans="1:10" s="34" customFormat="1" ht="25.5" hidden="1">
      <c r="A552" s="88">
        <v>95372</v>
      </c>
      <c r="B552" s="71" t="s">
        <v>45</v>
      </c>
      <c r="C552" s="27" t="s">
        <v>14</v>
      </c>
      <c r="D552" s="35" t="s">
        <v>503</v>
      </c>
      <c r="E552" s="161" t="s">
        <v>25</v>
      </c>
      <c r="G552" s="36">
        <v>1</v>
      </c>
      <c r="H552" s="38">
        <v>0.14000000000000001</v>
      </c>
      <c r="I552" s="72">
        <f>ROUND(G552*H552,2)</f>
        <v>0.14000000000000001</v>
      </c>
      <c r="J552" s="161"/>
    </row>
    <row r="553" spans="1:10" s="34" customFormat="1" hidden="1">
      <c r="A553" s="27"/>
      <c r="C553" s="27"/>
      <c r="D553" s="35"/>
      <c r="E553" s="161"/>
      <c r="G553" s="36"/>
      <c r="H553" s="38"/>
      <c r="I553" s="38"/>
      <c r="J553" s="161"/>
    </row>
    <row r="554" spans="1:10" s="34" customFormat="1" ht="25.5" hidden="1">
      <c r="A554" s="25">
        <v>97622</v>
      </c>
      <c r="B554" s="39" t="s">
        <v>45</v>
      </c>
      <c r="C554" s="40" t="s">
        <v>14</v>
      </c>
      <c r="D554" s="41" t="s">
        <v>438</v>
      </c>
      <c r="E554" s="185" t="s">
        <v>10</v>
      </c>
      <c r="F554" s="30">
        <v>1</v>
      </c>
      <c r="G554" s="36"/>
      <c r="H554" s="32">
        <f>SUM(I555:I556)</f>
        <v>33.949999999999996</v>
      </c>
      <c r="I554" s="33">
        <f>ROUND(H554*F554,2)</f>
        <v>33.950000000000003</v>
      </c>
      <c r="J554" s="161"/>
    </row>
    <row r="555" spans="1:10" s="34" customFormat="1" hidden="1">
      <c r="A555" s="88">
        <v>88309</v>
      </c>
      <c r="B555" s="71" t="s">
        <v>45</v>
      </c>
      <c r="C555" s="27" t="s">
        <v>14</v>
      </c>
      <c r="D555" s="35" t="s">
        <v>53</v>
      </c>
      <c r="E555" s="161" t="s">
        <v>25</v>
      </c>
      <c r="G555" s="36">
        <v>0.22500000000000001</v>
      </c>
      <c r="H555" s="38">
        <v>17.2</v>
      </c>
      <c r="I555" s="72">
        <f>ROUND(H555*G555,2)</f>
        <v>3.87</v>
      </c>
      <c r="J555" s="161"/>
    </row>
    <row r="556" spans="1:10" s="34" customFormat="1" hidden="1">
      <c r="A556" s="88">
        <v>88316</v>
      </c>
      <c r="B556" s="71" t="s">
        <v>45</v>
      </c>
      <c r="C556" s="27" t="s">
        <v>14</v>
      </c>
      <c r="D556" s="35" t="s">
        <v>34</v>
      </c>
      <c r="E556" s="161" t="s">
        <v>25</v>
      </c>
      <c r="G556" s="160">
        <v>2.3248000000000002</v>
      </c>
      <c r="H556" s="38">
        <v>12.94</v>
      </c>
      <c r="I556" s="72">
        <f>ROUND(H556*G556,2)</f>
        <v>30.08</v>
      </c>
      <c r="J556" s="161"/>
    </row>
    <row r="557" spans="1:10" s="34" customFormat="1" hidden="1">
      <c r="A557" s="27"/>
      <c r="C557" s="27"/>
      <c r="D557" s="35"/>
      <c r="E557" s="161"/>
      <c r="H557" s="38"/>
      <c r="I557" s="38"/>
      <c r="J557" s="161"/>
    </row>
    <row r="558" spans="1:10" s="34" customFormat="1" ht="25.5" hidden="1">
      <c r="A558" s="25">
        <v>97631</v>
      </c>
      <c r="B558" s="39" t="s">
        <v>45</v>
      </c>
      <c r="C558" s="40" t="s">
        <v>14</v>
      </c>
      <c r="D558" s="41" t="s">
        <v>467</v>
      </c>
      <c r="E558" s="185" t="s">
        <v>8</v>
      </c>
      <c r="F558" s="30">
        <v>1</v>
      </c>
      <c r="G558" s="36"/>
      <c r="H558" s="32">
        <f>SUM(I559:I560)</f>
        <v>2.44</v>
      </c>
      <c r="I558" s="33">
        <f>ROUND(H558*F558,2)</f>
        <v>2.44</v>
      </c>
      <c r="J558" s="161"/>
    </row>
    <row r="559" spans="1:10" s="34" customFormat="1" hidden="1">
      <c r="A559" s="88">
        <v>88309</v>
      </c>
      <c r="B559" s="71" t="s">
        <v>45</v>
      </c>
      <c r="C559" s="27" t="s">
        <v>14</v>
      </c>
      <c r="D559" s="35" t="s">
        <v>53</v>
      </c>
      <c r="E559" s="161" t="s">
        <v>25</v>
      </c>
      <c r="G559" s="160">
        <v>3.7400000000000003E-2</v>
      </c>
      <c r="H559" s="38">
        <v>20.82</v>
      </c>
      <c r="I559" s="72">
        <f>ROUND(H559*G559,2)</f>
        <v>0.78</v>
      </c>
      <c r="J559" s="161"/>
    </row>
    <row r="560" spans="1:10" s="34" customFormat="1" hidden="1">
      <c r="A560" s="88">
        <v>88316</v>
      </c>
      <c r="B560" s="71" t="s">
        <v>45</v>
      </c>
      <c r="C560" s="27" t="s">
        <v>14</v>
      </c>
      <c r="D560" s="35" t="s">
        <v>34</v>
      </c>
      <c r="E560" s="161" t="s">
        <v>25</v>
      </c>
      <c r="G560" s="160">
        <v>0.1053</v>
      </c>
      <c r="H560" s="38">
        <v>15.79</v>
      </c>
      <c r="I560" s="72">
        <f>ROUND(H560*G560,2)</f>
        <v>1.66</v>
      </c>
      <c r="J560" s="161"/>
    </row>
    <row r="561" spans="1:10" s="34" customFormat="1" hidden="1">
      <c r="A561" s="27"/>
      <c r="C561" s="27"/>
      <c r="D561" s="35"/>
      <c r="E561" s="161"/>
      <c r="H561" s="38"/>
      <c r="I561" s="38"/>
      <c r="J561" s="161"/>
    </row>
    <row r="562" spans="1:10" s="34" customFormat="1" ht="25.5" hidden="1">
      <c r="A562" s="162">
        <v>97641</v>
      </c>
      <c r="B562" s="39" t="s">
        <v>45</v>
      </c>
      <c r="C562" s="40" t="s">
        <v>14</v>
      </c>
      <c r="D562" s="41" t="s">
        <v>468</v>
      </c>
      <c r="E562" s="185" t="s">
        <v>8</v>
      </c>
      <c r="F562" s="30">
        <v>1</v>
      </c>
      <c r="G562" s="36"/>
      <c r="H562" s="32">
        <f>SUM(I563:I564)</f>
        <v>3.0300000000000002</v>
      </c>
      <c r="I562" s="33">
        <f>ROUND(H562*F562,2)</f>
        <v>3.03</v>
      </c>
      <c r="J562" s="161"/>
    </row>
    <row r="563" spans="1:10" s="34" customFormat="1" hidden="1">
      <c r="A563" s="88">
        <v>88269</v>
      </c>
      <c r="B563" s="71" t="s">
        <v>45</v>
      </c>
      <c r="C563" s="27" t="s">
        <v>14</v>
      </c>
      <c r="D563" s="35" t="s">
        <v>506</v>
      </c>
      <c r="E563" s="161" t="s">
        <v>25</v>
      </c>
      <c r="G563" s="160">
        <v>7.1300000000000002E-2</v>
      </c>
      <c r="H563" s="38">
        <v>17.11</v>
      </c>
      <c r="I563" s="72">
        <f>ROUND(H563*G563,2)</f>
        <v>1.22</v>
      </c>
      <c r="J563" s="161"/>
    </row>
    <row r="564" spans="1:10" s="34" customFormat="1" hidden="1">
      <c r="A564" s="88">
        <v>88316</v>
      </c>
      <c r="B564" s="71" t="s">
        <v>45</v>
      </c>
      <c r="C564" s="27" t="s">
        <v>14</v>
      </c>
      <c r="D564" s="35" t="s">
        <v>34</v>
      </c>
      <c r="E564" s="161" t="s">
        <v>25</v>
      </c>
      <c r="G564" s="160">
        <v>0.1401</v>
      </c>
      <c r="H564" s="38">
        <v>12.94</v>
      </c>
      <c r="I564" s="72">
        <f>ROUND(H564*G564,2)</f>
        <v>1.81</v>
      </c>
      <c r="J564" s="161"/>
    </row>
    <row r="565" spans="1:10" s="34" customFormat="1" hidden="1">
      <c r="A565" s="27"/>
      <c r="C565" s="27"/>
      <c r="D565" s="35"/>
      <c r="E565" s="161"/>
      <c r="H565" s="38"/>
      <c r="I565" s="38"/>
      <c r="J565" s="161"/>
    </row>
    <row r="566" spans="1:10" s="34" customFormat="1" ht="25.5" hidden="1">
      <c r="A566" s="162">
        <v>97644</v>
      </c>
      <c r="B566" s="39" t="s">
        <v>45</v>
      </c>
      <c r="C566" s="40" t="s">
        <v>14</v>
      </c>
      <c r="D566" s="41" t="s">
        <v>469</v>
      </c>
      <c r="E566" s="185" t="s">
        <v>8</v>
      </c>
      <c r="F566" s="30">
        <v>1</v>
      </c>
      <c r="G566" s="36"/>
      <c r="H566" s="32">
        <f>SUM(I567:I568)</f>
        <v>7.09</v>
      </c>
      <c r="I566" s="33">
        <f>ROUND(H566*F566,2)</f>
        <v>7.09</v>
      </c>
      <c r="J566" s="161"/>
    </row>
    <row r="567" spans="1:10" s="34" customFormat="1" hidden="1">
      <c r="A567" s="88">
        <v>88309</v>
      </c>
      <c r="B567" s="71" t="s">
        <v>45</v>
      </c>
      <c r="C567" s="27" t="s">
        <v>14</v>
      </c>
      <c r="D567" s="35" t="s">
        <v>53</v>
      </c>
      <c r="E567" s="161" t="s">
        <v>25</v>
      </c>
      <c r="G567" s="160">
        <v>0.13150000000000001</v>
      </c>
      <c r="H567" s="38">
        <f>+$I$534</f>
        <v>21.76</v>
      </c>
      <c r="I567" s="72">
        <f>ROUND(H567*G567,2)</f>
        <v>2.86</v>
      </c>
      <c r="J567" s="161"/>
    </row>
    <row r="568" spans="1:10" s="34" customFormat="1" hidden="1">
      <c r="A568" s="88">
        <v>88316</v>
      </c>
      <c r="B568" s="71" t="s">
        <v>45</v>
      </c>
      <c r="C568" s="27" t="s">
        <v>14</v>
      </c>
      <c r="D568" s="35" t="s">
        <v>34</v>
      </c>
      <c r="E568" s="161" t="s">
        <v>25</v>
      </c>
      <c r="G568" s="160">
        <v>0.25819999999999999</v>
      </c>
      <c r="H568" s="38">
        <f>+$I$524</f>
        <v>16.37</v>
      </c>
      <c r="I568" s="72">
        <f>ROUND(H568*G568,2)</f>
        <v>4.2300000000000004</v>
      </c>
      <c r="J568" s="161"/>
    </row>
    <row r="569" spans="1:10" s="34" customFormat="1" hidden="1">
      <c r="A569" s="27"/>
      <c r="C569" s="27"/>
      <c r="D569" s="35"/>
      <c r="E569" s="161"/>
      <c r="H569" s="38"/>
      <c r="I569" s="38"/>
      <c r="J569" s="161"/>
    </row>
    <row r="570" spans="1:10" s="34" customFormat="1" hidden="1">
      <c r="A570" s="162" t="s">
        <v>461</v>
      </c>
      <c r="B570" s="87" t="s">
        <v>9</v>
      </c>
      <c r="C570" s="40" t="s">
        <v>14</v>
      </c>
      <c r="D570" s="41" t="s">
        <v>507</v>
      </c>
      <c r="E570" s="185" t="s">
        <v>8</v>
      </c>
      <c r="F570" s="30">
        <v>1</v>
      </c>
      <c r="G570" s="36"/>
      <c r="H570" s="32">
        <f>SUM(I571:I572)</f>
        <v>7.26</v>
      </c>
      <c r="I570" s="33">
        <f>ROUND(H570*F570,2)</f>
        <v>7.26</v>
      </c>
      <c r="J570" s="161"/>
    </row>
    <row r="571" spans="1:10" s="34" customFormat="1" ht="12.75" hidden="1" customHeight="1">
      <c r="A571" s="27">
        <v>88278</v>
      </c>
      <c r="B571" s="71" t="s">
        <v>45</v>
      </c>
      <c r="C571" s="27" t="s">
        <v>14</v>
      </c>
      <c r="D571" s="35" t="s">
        <v>337</v>
      </c>
      <c r="E571" s="195" t="s">
        <v>25</v>
      </c>
      <c r="G571" s="36">
        <v>0.05</v>
      </c>
      <c r="H571" s="38">
        <v>15.8</v>
      </c>
      <c r="I571" s="72">
        <f>ROUND(H571*G571,2)</f>
        <v>0.79</v>
      </c>
      <c r="J571" s="161"/>
    </row>
    <row r="572" spans="1:10" s="34" customFormat="1" hidden="1">
      <c r="A572" s="88">
        <v>88316</v>
      </c>
      <c r="B572" s="71" t="s">
        <v>45</v>
      </c>
      <c r="C572" s="27" t="s">
        <v>14</v>
      </c>
      <c r="D572" s="35" t="s">
        <v>34</v>
      </c>
      <c r="E572" s="161" t="s">
        <v>25</v>
      </c>
      <c r="G572" s="36">
        <v>0.5</v>
      </c>
      <c r="H572" s="38">
        <v>12.94</v>
      </c>
      <c r="I572" s="72">
        <f>ROUND(H572*G572,2)</f>
        <v>6.47</v>
      </c>
      <c r="J572" s="161"/>
    </row>
    <row r="573" spans="1:10" s="34" customFormat="1" hidden="1">
      <c r="A573" s="27"/>
      <c r="C573" s="27"/>
      <c r="D573" s="35"/>
      <c r="E573" s="161"/>
      <c r="H573" s="38"/>
      <c r="I573" s="38"/>
      <c r="J573" s="161"/>
    </row>
    <row r="574" spans="1:10" s="34" customFormat="1" ht="25.5" hidden="1">
      <c r="A574" s="162">
        <v>97633</v>
      </c>
      <c r="B574" s="39" t="s">
        <v>45</v>
      </c>
      <c r="C574" s="40" t="s">
        <v>14</v>
      </c>
      <c r="D574" s="41" t="s">
        <v>508</v>
      </c>
      <c r="E574" s="185" t="s">
        <v>8</v>
      </c>
      <c r="F574" s="30">
        <v>1</v>
      </c>
      <c r="G574" s="36"/>
      <c r="H574" s="32">
        <f>SUM(I575:I576)</f>
        <v>14.3</v>
      </c>
      <c r="I574" s="33">
        <f>ROUND(H574*F574,2)</f>
        <v>14.3</v>
      </c>
      <c r="J574" s="161"/>
    </row>
    <row r="575" spans="1:10" s="34" customFormat="1" ht="25.5" hidden="1">
      <c r="A575" s="88">
        <v>88256</v>
      </c>
      <c r="B575" s="71" t="s">
        <v>45</v>
      </c>
      <c r="C575" s="27" t="s">
        <v>14</v>
      </c>
      <c r="D575" s="35" t="s">
        <v>161</v>
      </c>
      <c r="E575" s="161" t="s">
        <v>25</v>
      </c>
      <c r="G575" s="160">
        <v>0.25530000000000003</v>
      </c>
      <c r="H575" s="38">
        <v>19.54</v>
      </c>
      <c r="I575" s="72">
        <f>ROUND(H575*G575,2)</f>
        <v>4.99</v>
      </c>
      <c r="J575" s="161"/>
    </row>
    <row r="576" spans="1:10" s="34" customFormat="1" hidden="1">
      <c r="A576" s="88">
        <v>88316</v>
      </c>
      <c r="B576" s="71" t="s">
        <v>45</v>
      </c>
      <c r="C576" s="27" t="s">
        <v>14</v>
      </c>
      <c r="D576" s="35" t="s">
        <v>34</v>
      </c>
      <c r="E576" s="161" t="s">
        <v>25</v>
      </c>
      <c r="G576" s="160">
        <v>0.71950000000000003</v>
      </c>
      <c r="H576" s="38">
        <v>12.94</v>
      </c>
      <c r="I576" s="72">
        <f>ROUND(H576*G576,2)</f>
        <v>9.31</v>
      </c>
      <c r="J576" s="161"/>
    </row>
    <row r="577" spans="1:10" s="34" customFormat="1" hidden="1">
      <c r="A577" s="27"/>
      <c r="C577" s="27"/>
      <c r="D577" s="35"/>
      <c r="E577" s="161"/>
      <c r="H577" s="38"/>
      <c r="I577" s="38"/>
      <c r="J577" s="161"/>
    </row>
    <row r="578" spans="1:10" s="34" customFormat="1" hidden="1">
      <c r="A578" s="162" t="s">
        <v>462</v>
      </c>
      <c r="B578" s="39" t="s">
        <v>9</v>
      </c>
      <c r="C578" s="40" t="s">
        <v>14</v>
      </c>
      <c r="D578" s="41" t="s">
        <v>509</v>
      </c>
      <c r="E578" s="185" t="s">
        <v>33</v>
      </c>
      <c r="F578" s="30">
        <v>1</v>
      </c>
      <c r="G578" s="36"/>
      <c r="H578" s="32">
        <f>SUM(I579:I580)</f>
        <v>60.28</v>
      </c>
      <c r="I578" s="33">
        <f>ROUND(H578*F578,2)</f>
        <v>60.28</v>
      </c>
      <c r="J578" s="161"/>
    </row>
    <row r="579" spans="1:10" s="34" customFormat="1" hidden="1">
      <c r="A579" s="88">
        <v>88309</v>
      </c>
      <c r="B579" s="71" t="s">
        <v>45</v>
      </c>
      <c r="C579" s="27" t="s">
        <v>14</v>
      </c>
      <c r="D579" s="35" t="s">
        <v>53</v>
      </c>
      <c r="E579" s="161" t="s">
        <v>25</v>
      </c>
      <c r="G579" s="36">
        <v>2</v>
      </c>
      <c r="H579" s="38">
        <v>17.2</v>
      </c>
      <c r="I579" s="72">
        <f>ROUND(H579*G579,2)</f>
        <v>34.4</v>
      </c>
      <c r="J579" s="161"/>
    </row>
    <row r="580" spans="1:10" s="34" customFormat="1" hidden="1">
      <c r="A580" s="88">
        <v>88316</v>
      </c>
      <c r="B580" s="71" t="s">
        <v>45</v>
      </c>
      <c r="C580" s="27" t="s">
        <v>14</v>
      </c>
      <c r="D580" s="35" t="s">
        <v>34</v>
      </c>
      <c r="E580" s="161" t="s">
        <v>25</v>
      </c>
      <c r="G580" s="36">
        <v>2</v>
      </c>
      <c r="H580" s="38">
        <v>12.94</v>
      </c>
      <c r="I580" s="72">
        <f>ROUND(H580*G580,2)</f>
        <v>25.88</v>
      </c>
      <c r="J580" s="161"/>
    </row>
    <row r="581" spans="1:10" s="34" customFormat="1" hidden="1">
      <c r="A581" s="27"/>
      <c r="C581" s="27"/>
      <c r="D581" s="35"/>
      <c r="E581" s="161"/>
      <c r="H581" s="38"/>
      <c r="I581" s="38"/>
      <c r="J581" s="161"/>
    </row>
    <row r="582" spans="1:10" s="34" customFormat="1" hidden="1">
      <c r="A582" s="162" t="s">
        <v>463</v>
      </c>
      <c r="B582" s="39" t="s">
        <v>9</v>
      </c>
      <c r="C582" s="40" t="s">
        <v>14</v>
      </c>
      <c r="D582" s="41" t="s">
        <v>510</v>
      </c>
      <c r="E582" s="185" t="s">
        <v>8</v>
      </c>
      <c r="F582" s="30">
        <v>1</v>
      </c>
      <c r="G582" s="36"/>
      <c r="H582" s="32">
        <f>SUM(I583:I584)</f>
        <v>7.33</v>
      </c>
      <c r="I582" s="33">
        <f>ROUND(H582*F582,2)</f>
        <v>7.33</v>
      </c>
      <c r="J582" s="161"/>
    </row>
    <row r="583" spans="1:10" s="34" customFormat="1" hidden="1">
      <c r="A583" s="88">
        <v>88309</v>
      </c>
      <c r="B583" s="71" t="s">
        <v>45</v>
      </c>
      <c r="C583" s="27" t="s">
        <v>14</v>
      </c>
      <c r="D583" s="35" t="s">
        <v>53</v>
      </c>
      <c r="E583" s="161" t="s">
        <v>25</v>
      </c>
      <c r="G583" s="36">
        <v>0.05</v>
      </c>
      <c r="H583" s="38">
        <v>17.2</v>
      </c>
      <c r="I583" s="72">
        <f>ROUND(H583*G583,2)</f>
        <v>0.86</v>
      </c>
      <c r="J583" s="161"/>
    </row>
    <row r="584" spans="1:10" s="34" customFormat="1" hidden="1">
      <c r="A584" s="88">
        <v>88316</v>
      </c>
      <c r="B584" s="71" t="s">
        <v>45</v>
      </c>
      <c r="C584" s="27" t="s">
        <v>14</v>
      </c>
      <c r="D584" s="35" t="s">
        <v>34</v>
      </c>
      <c r="E584" s="161" t="s">
        <v>25</v>
      </c>
      <c r="G584" s="36">
        <v>0.5</v>
      </c>
      <c r="H584" s="38">
        <v>12.94</v>
      </c>
      <c r="I584" s="72">
        <f>ROUND(H584*G584,2)</f>
        <v>6.47</v>
      </c>
      <c r="J584" s="161"/>
    </row>
    <row r="585" spans="1:10" s="34" customFormat="1" hidden="1">
      <c r="A585" s="27"/>
      <c r="C585" s="27"/>
      <c r="D585" s="35"/>
      <c r="E585" s="161"/>
      <c r="H585" s="38"/>
      <c r="I585" s="38"/>
      <c r="J585" s="161"/>
    </row>
    <row r="586" spans="1:10" s="34" customFormat="1" hidden="1">
      <c r="A586" s="162" t="s">
        <v>464</v>
      </c>
      <c r="B586" s="39" t="s">
        <v>9</v>
      </c>
      <c r="C586" s="40" t="s">
        <v>14</v>
      </c>
      <c r="D586" s="91" t="s">
        <v>511</v>
      </c>
      <c r="E586" s="185" t="s">
        <v>33</v>
      </c>
      <c r="F586" s="30">
        <v>1</v>
      </c>
      <c r="G586" s="36"/>
      <c r="H586" s="32">
        <f>SUM(I587:I589)</f>
        <v>14.629999999999999</v>
      </c>
      <c r="I586" s="33">
        <f>ROUND(H586*F586,2)</f>
        <v>14.63</v>
      </c>
      <c r="J586" s="161"/>
    </row>
    <row r="587" spans="1:10" s="34" customFormat="1" ht="25.5" hidden="1">
      <c r="A587" s="88">
        <v>88267</v>
      </c>
      <c r="B587" s="71" t="s">
        <v>45</v>
      </c>
      <c r="C587" s="27" t="s">
        <v>14</v>
      </c>
      <c r="D587" s="35" t="s">
        <v>157</v>
      </c>
      <c r="E587" s="161" t="s">
        <v>25</v>
      </c>
      <c r="G587" s="36">
        <v>0.2</v>
      </c>
      <c r="H587" s="38">
        <v>17.170000000000002</v>
      </c>
      <c r="I587" s="72">
        <f>ROUND(H587*G587,2)</f>
        <v>3.43</v>
      </c>
      <c r="J587" s="161"/>
    </row>
    <row r="588" spans="1:10" s="34" customFormat="1" hidden="1">
      <c r="A588" s="88">
        <v>88309</v>
      </c>
      <c r="B588" s="71" t="s">
        <v>45</v>
      </c>
      <c r="C588" s="27" t="s">
        <v>14</v>
      </c>
      <c r="D588" s="35" t="s">
        <v>53</v>
      </c>
      <c r="E588" s="161" t="s">
        <v>25</v>
      </c>
      <c r="G588" s="36">
        <v>0.2</v>
      </c>
      <c r="H588" s="38">
        <v>17.2</v>
      </c>
      <c r="I588" s="72">
        <f>ROUND(H588*G588,2)</f>
        <v>3.44</v>
      </c>
      <c r="J588" s="161"/>
    </row>
    <row r="589" spans="1:10" s="34" customFormat="1" hidden="1">
      <c r="A589" s="88">
        <v>88316</v>
      </c>
      <c r="B589" s="71" t="s">
        <v>45</v>
      </c>
      <c r="C589" s="27" t="s">
        <v>14</v>
      </c>
      <c r="D589" s="35" t="s">
        <v>34</v>
      </c>
      <c r="E589" s="161" t="s">
        <v>25</v>
      </c>
      <c r="G589" s="36">
        <v>0.6</v>
      </c>
      <c r="H589" s="38">
        <v>12.94</v>
      </c>
      <c r="I589" s="72">
        <f>ROUND(H589*G589,2)</f>
        <v>7.76</v>
      </c>
      <c r="J589" s="161"/>
    </row>
    <row r="590" spans="1:10" s="34" customFormat="1" hidden="1">
      <c r="A590" s="27"/>
      <c r="C590" s="27"/>
      <c r="D590" s="35"/>
      <c r="E590" s="161"/>
      <c r="H590" s="38"/>
      <c r="I590" s="38"/>
      <c r="J590" s="161"/>
    </row>
    <row r="591" spans="1:10" s="34" customFormat="1" hidden="1">
      <c r="A591" s="162" t="s">
        <v>465</v>
      </c>
      <c r="B591" s="39" t="s">
        <v>9</v>
      </c>
      <c r="C591" s="40" t="s">
        <v>14</v>
      </c>
      <c r="D591" s="163" t="s">
        <v>512</v>
      </c>
      <c r="E591" s="185" t="s">
        <v>8</v>
      </c>
      <c r="F591" s="30">
        <v>1</v>
      </c>
      <c r="G591" s="36"/>
      <c r="H591" s="32">
        <f>SUM(I592:I593)</f>
        <v>39.06</v>
      </c>
      <c r="I591" s="33">
        <f>ROUND(H591*F591,2)</f>
        <v>39.06</v>
      </c>
      <c r="J591" s="161"/>
    </row>
    <row r="592" spans="1:10" s="34" customFormat="1" hidden="1">
      <c r="A592" s="88">
        <v>88309</v>
      </c>
      <c r="B592" s="71" t="s">
        <v>45</v>
      </c>
      <c r="C592" s="27" t="s">
        <v>14</v>
      </c>
      <c r="D592" s="35" t="s">
        <v>53</v>
      </c>
      <c r="E592" s="161" t="s">
        <v>25</v>
      </c>
      <c r="G592" s="36">
        <v>0.39</v>
      </c>
      <c r="H592" s="38">
        <v>17.2</v>
      </c>
      <c r="I592" s="72">
        <f>ROUND(H592*G592,2)</f>
        <v>6.71</v>
      </c>
      <c r="J592" s="161"/>
    </row>
    <row r="593" spans="1:10" s="34" customFormat="1" hidden="1">
      <c r="A593" s="88">
        <v>88316</v>
      </c>
      <c r="B593" s="71" t="s">
        <v>45</v>
      </c>
      <c r="C593" s="27" t="s">
        <v>14</v>
      </c>
      <c r="D593" s="35" t="s">
        <v>34</v>
      </c>
      <c r="E593" s="161" t="s">
        <v>25</v>
      </c>
      <c r="G593" s="36">
        <v>2.5</v>
      </c>
      <c r="H593" s="38">
        <v>12.94</v>
      </c>
      <c r="I593" s="72">
        <f>ROUND(H593*G593,2)</f>
        <v>32.35</v>
      </c>
      <c r="J593" s="161"/>
    </row>
    <row r="594" spans="1:10" s="34" customFormat="1" hidden="1">
      <c r="A594" s="27"/>
      <c r="C594" s="27"/>
      <c r="D594" s="35"/>
      <c r="E594" s="161"/>
      <c r="H594" s="38"/>
      <c r="I594" s="38"/>
      <c r="J594" s="161"/>
    </row>
    <row r="595" spans="1:10" s="34" customFormat="1" hidden="1">
      <c r="A595" s="162" t="s">
        <v>466</v>
      </c>
      <c r="B595" s="39" t="s">
        <v>9</v>
      </c>
      <c r="C595" s="40" t="s">
        <v>14</v>
      </c>
      <c r="D595" s="163" t="s">
        <v>513</v>
      </c>
      <c r="E595" s="185" t="s">
        <v>8</v>
      </c>
      <c r="F595" s="30">
        <v>1</v>
      </c>
      <c r="G595" s="36"/>
      <c r="H595" s="32">
        <f>SUM(I596:I597)</f>
        <v>24.25</v>
      </c>
      <c r="I595" s="33">
        <f>ROUND(H595*F595,2)</f>
        <v>24.25</v>
      </c>
      <c r="J595" s="161"/>
    </row>
    <row r="596" spans="1:10" s="34" customFormat="1" hidden="1">
      <c r="A596" s="88">
        <v>88309</v>
      </c>
      <c r="B596" s="71" t="s">
        <v>45</v>
      </c>
      <c r="C596" s="27" t="s">
        <v>14</v>
      </c>
      <c r="D596" s="35" t="s">
        <v>53</v>
      </c>
      <c r="E596" s="161" t="s">
        <v>25</v>
      </c>
      <c r="G596" s="36">
        <v>0.13</v>
      </c>
      <c r="H596" s="38">
        <v>20.82</v>
      </c>
      <c r="I596" s="72">
        <f>ROUND(H596*G596,2)</f>
        <v>2.71</v>
      </c>
      <c r="J596" s="161"/>
    </row>
    <row r="597" spans="1:10" s="34" customFormat="1" hidden="1">
      <c r="A597" s="88">
        <v>88316</v>
      </c>
      <c r="B597" s="71" t="s">
        <v>45</v>
      </c>
      <c r="C597" s="27" t="s">
        <v>14</v>
      </c>
      <c r="D597" s="35" t="s">
        <v>34</v>
      </c>
      <c r="E597" s="161" t="s">
        <v>25</v>
      </c>
      <c r="G597" s="36">
        <v>1.3</v>
      </c>
      <c r="H597" s="38">
        <v>16.57</v>
      </c>
      <c r="I597" s="72">
        <f>ROUND(H597*G597,2)</f>
        <v>21.54</v>
      </c>
      <c r="J597" s="161"/>
    </row>
    <row r="598" spans="1:10" s="34" customFormat="1" hidden="1">
      <c r="A598" s="27"/>
      <c r="C598" s="27"/>
      <c r="D598" s="35"/>
      <c r="E598" s="161"/>
      <c r="H598" s="38"/>
      <c r="I598" s="38"/>
      <c r="J598" s="161"/>
    </row>
    <row r="599" spans="1:10" s="34" customFormat="1" ht="25.5" hidden="1">
      <c r="A599" s="162">
        <v>93202</v>
      </c>
      <c r="B599" s="39" t="s">
        <v>45</v>
      </c>
      <c r="C599" s="40" t="s">
        <v>14</v>
      </c>
      <c r="D599" s="41" t="s">
        <v>515</v>
      </c>
      <c r="E599" s="185" t="s">
        <v>12</v>
      </c>
      <c r="F599" s="30">
        <v>1</v>
      </c>
      <c r="G599" s="36"/>
      <c r="H599" s="32">
        <f>SUM(I600:I603)</f>
        <v>18.66</v>
      </c>
      <c r="I599" s="33">
        <f>ROUND(H599*F599,2)</f>
        <v>18.66</v>
      </c>
      <c r="J599" s="161"/>
    </row>
    <row r="600" spans="1:10" s="34" customFormat="1" ht="25.5" hidden="1">
      <c r="A600" s="88">
        <v>7258</v>
      </c>
      <c r="B600" s="71" t="s">
        <v>45</v>
      </c>
      <c r="C600" s="27" t="s">
        <v>15</v>
      </c>
      <c r="D600" s="35" t="str">
        <f>IF(A600=0," ",VLOOKUP(A600,InsumosSINAPI!$A$6:$I$9354,2,0))</f>
        <v>TIJOLO CERAMICO MACICO COMUM *5 X 10 X 20* CM (L X A X C)</v>
      </c>
      <c r="E600" s="161" t="str">
        <f>IF(A600=0," ",VLOOKUP(A600,InsumosSINAPI!$A$6:$I$9354,3,0))</f>
        <v xml:space="preserve">UN    </v>
      </c>
      <c r="G600" s="36">
        <v>11.2</v>
      </c>
      <c r="H600" s="72" t="str">
        <f>IF(A600=0," ",VLOOKUP(A600,InsumosSINAPI!$A$6:$I$9354,5,0))</f>
        <v>0,58</v>
      </c>
      <c r="I600" s="72">
        <f>ROUND(H600*G600,2)</f>
        <v>6.5</v>
      </c>
      <c r="J600" s="161"/>
    </row>
    <row r="601" spans="1:10" s="34" customFormat="1" ht="51" hidden="1">
      <c r="A601" s="88">
        <v>87294</v>
      </c>
      <c r="B601" s="71" t="s">
        <v>45</v>
      </c>
      <c r="C601" s="27" t="s">
        <v>14</v>
      </c>
      <c r="D601" s="35" t="s">
        <v>514</v>
      </c>
      <c r="E601" s="161" t="s">
        <v>10</v>
      </c>
      <c r="G601" s="36">
        <v>5.1999999999999998E-3</v>
      </c>
      <c r="H601" s="38">
        <v>325.2</v>
      </c>
      <c r="I601" s="72">
        <f>ROUND(H601*G601,2)</f>
        <v>1.69</v>
      </c>
      <c r="J601" s="161"/>
    </row>
    <row r="602" spans="1:10" s="34" customFormat="1" hidden="1">
      <c r="A602" s="88">
        <v>88309</v>
      </c>
      <c r="B602" s="71" t="s">
        <v>45</v>
      </c>
      <c r="C602" s="27" t="s">
        <v>14</v>
      </c>
      <c r="D602" s="35" t="s">
        <v>53</v>
      </c>
      <c r="E602" s="161" t="s">
        <v>25</v>
      </c>
      <c r="G602" s="36">
        <v>0.52900000000000003</v>
      </c>
      <c r="H602" s="38">
        <v>17.2</v>
      </c>
      <c r="I602" s="72">
        <f>ROUND(H602*G602,2)</f>
        <v>9.1</v>
      </c>
      <c r="J602" s="161"/>
    </row>
    <row r="603" spans="1:10" s="34" customFormat="1" hidden="1">
      <c r="A603" s="88">
        <v>88316</v>
      </c>
      <c r="B603" s="71" t="s">
        <v>45</v>
      </c>
      <c r="C603" s="27" t="s">
        <v>14</v>
      </c>
      <c r="D603" s="35" t="s">
        <v>34</v>
      </c>
      <c r="E603" s="161" t="s">
        <v>25</v>
      </c>
      <c r="G603" s="36">
        <v>0.106</v>
      </c>
      <c r="H603" s="38">
        <v>12.94</v>
      </c>
      <c r="I603" s="72">
        <f>ROUND(H603*G603,2)</f>
        <v>1.37</v>
      </c>
      <c r="J603" s="161"/>
    </row>
    <row r="604" spans="1:10" s="34" customFormat="1" hidden="1">
      <c r="A604" s="27"/>
      <c r="C604" s="27"/>
      <c r="D604" s="35"/>
      <c r="E604" s="161"/>
      <c r="H604" s="38"/>
      <c r="I604" s="38"/>
      <c r="J604" s="161"/>
    </row>
    <row r="605" spans="1:10" s="34" customFormat="1" ht="63.75" hidden="1">
      <c r="A605" s="162">
        <v>87496</v>
      </c>
      <c r="B605" s="39" t="s">
        <v>45</v>
      </c>
      <c r="C605" s="40" t="s">
        <v>14</v>
      </c>
      <c r="D605" s="41" t="s">
        <v>430</v>
      </c>
      <c r="E605" s="185" t="s">
        <v>8</v>
      </c>
      <c r="F605" s="30">
        <v>1</v>
      </c>
      <c r="G605" s="36"/>
      <c r="H605" s="32" t="e">
        <f>SUM(I606:I611)</f>
        <v>#N/A</v>
      </c>
      <c r="I605" s="33" t="e">
        <f>ROUND(H605*F605,2)</f>
        <v>#N/A</v>
      </c>
      <c r="J605" s="161"/>
    </row>
    <row r="606" spans="1:10" s="34" customFormat="1" hidden="1">
      <c r="A606" s="88">
        <v>7266</v>
      </c>
      <c r="B606" s="71" t="s">
        <v>45</v>
      </c>
      <c r="C606" s="27" t="s">
        <v>15</v>
      </c>
      <c r="D606" s="35" t="e">
        <f>IF(A606=0," ",VLOOKUP(A606,InsumosSINAPI!$A$6:$I$9354,2,0))</f>
        <v>#N/A</v>
      </c>
      <c r="E606" s="161" t="e">
        <f>IF(A606=0," ",VLOOKUP(A606,InsumosSINAPI!$A$6:$I$9354,3,0))</f>
        <v>#N/A</v>
      </c>
      <c r="G606" s="165">
        <v>2.793E-2</v>
      </c>
      <c r="H606" s="72" t="e">
        <f>IF(A606=0," ",VLOOKUP(A606,InsumosSINAPI!$A$6:$I$9354,5,0))</f>
        <v>#N/A</v>
      </c>
      <c r="I606" s="72" t="e">
        <f t="shared" ref="I606:I611" si="16">ROUND(H606*G606,2)</f>
        <v>#N/A</v>
      </c>
      <c r="J606" s="161"/>
    </row>
    <row r="607" spans="1:10" s="34" customFormat="1" ht="38.25" hidden="1">
      <c r="A607" s="88">
        <v>34557</v>
      </c>
      <c r="B607" s="71" t="s">
        <v>45</v>
      </c>
      <c r="C607" s="27" t="s">
        <v>15</v>
      </c>
      <c r="D607" s="35" t="str">
        <f>IF(A607=0," ",VLOOKUP(A607,InsumosSINAPI!$A$6:$I$9354,2,0))</f>
        <v>TELA DE ACO SOLDADA GALVANIZADA/ZINCADA PARA ALVENARIA, FIO D = *1,20 A 1,70* MM, MALHA 15 X 15 MM, (C X L) *50 X 7,5* CM</v>
      </c>
      <c r="E607" s="161" t="str">
        <f>IF(A607=0," ",VLOOKUP(A607,InsumosSINAPI!$A$6:$I$9354,3,0))</f>
        <v xml:space="preserve">M     </v>
      </c>
      <c r="G607" s="165">
        <v>0.78500000000000003</v>
      </c>
      <c r="H607" s="72" t="str">
        <f>IF(A607=0," ",VLOOKUP(A607,InsumosSINAPI!$A$6:$I$9354,5,0))</f>
        <v>2,98</v>
      </c>
      <c r="I607" s="72">
        <f t="shared" si="16"/>
        <v>2.34</v>
      </c>
      <c r="J607" s="161"/>
    </row>
    <row r="608" spans="1:10" s="34" customFormat="1" hidden="1">
      <c r="A608" s="88">
        <v>37395</v>
      </c>
      <c r="B608" s="71" t="s">
        <v>45</v>
      </c>
      <c r="C608" s="27" t="s">
        <v>15</v>
      </c>
      <c r="D608" s="35" t="str">
        <f>IF(A608=0," ",VLOOKUP(A608,InsumosSINAPI!$A$6:$I$9354,2,0))</f>
        <v>PINO DE ACO COM FURO, HASTE = 27 MM (ACAO DIRETA)</v>
      </c>
      <c r="E608" s="161" t="str">
        <f>IF(A608=0," ",VLOOKUP(A608,InsumosSINAPI!$A$6:$I$9354,3,0))</f>
        <v xml:space="preserve">CENTO </v>
      </c>
      <c r="G608" s="165">
        <v>9.4000000000000004E-3</v>
      </c>
      <c r="H608" s="72" t="str">
        <f>IF(A608=0," ",VLOOKUP(A608,InsumosSINAPI!$A$6:$I$9354,5,0))</f>
        <v>40,33</v>
      </c>
      <c r="I608" s="72">
        <f>ROUND(H608*G608,2)</f>
        <v>0.38</v>
      </c>
      <c r="J608" s="161"/>
    </row>
    <row r="609" spans="1:10" s="34" customFormat="1" ht="38.25" hidden="1">
      <c r="A609" s="88" t="s">
        <v>516</v>
      </c>
      <c r="B609" s="71" t="s">
        <v>45</v>
      </c>
      <c r="C609" s="27" t="s">
        <v>14</v>
      </c>
      <c r="D609" s="35" t="s">
        <v>517</v>
      </c>
      <c r="E609" s="161" t="s">
        <v>10</v>
      </c>
      <c r="G609" s="165">
        <v>9.7999999999999997E-3</v>
      </c>
      <c r="H609" s="38">
        <v>404.91</v>
      </c>
      <c r="I609" s="72">
        <f>ROUND(H609*G609,2)</f>
        <v>3.97</v>
      </c>
      <c r="J609" s="161"/>
    </row>
    <row r="610" spans="1:10" s="34" customFormat="1" hidden="1">
      <c r="A610" s="88">
        <v>88309</v>
      </c>
      <c r="B610" s="71" t="s">
        <v>45</v>
      </c>
      <c r="C610" s="27" t="s">
        <v>14</v>
      </c>
      <c r="D610" s="35" t="s">
        <v>53</v>
      </c>
      <c r="E610" s="161" t="s">
        <v>25</v>
      </c>
      <c r="G610" s="36">
        <v>1.69</v>
      </c>
      <c r="H610" s="38">
        <v>17.2</v>
      </c>
      <c r="I610" s="72">
        <f t="shared" si="16"/>
        <v>29.07</v>
      </c>
      <c r="J610" s="161"/>
    </row>
    <row r="611" spans="1:10" s="34" customFormat="1" hidden="1">
      <c r="A611" s="88">
        <v>88316</v>
      </c>
      <c r="B611" s="71" t="s">
        <v>45</v>
      </c>
      <c r="C611" s="27" t="s">
        <v>14</v>
      </c>
      <c r="D611" s="35" t="s">
        <v>34</v>
      </c>
      <c r="E611" s="161" t="s">
        <v>25</v>
      </c>
      <c r="G611" s="36">
        <v>0.84499999999999997</v>
      </c>
      <c r="H611" s="38">
        <v>12.94</v>
      </c>
      <c r="I611" s="72">
        <f t="shared" si="16"/>
        <v>10.93</v>
      </c>
      <c r="J611" s="161"/>
    </row>
    <row r="612" spans="1:10" s="34" customFormat="1" hidden="1">
      <c r="A612" s="27"/>
      <c r="C612" s="27"/>
      <c r="D612" s="35"/>
      <c r="E612" s="161"/>
      <c r="H612" s="38"/>
      <c r="I612" s="38"/>
      <c r="J612" s="161"/>
    </row>
    <row r="613" spans="1:10" s="34" customFormat="1" ht="51" hidden="1">
      <c r="A613" s="162">
        <v>87878</v>
      </c>
      <c r="B613" s="39" t="s">
        <v>45</v>
      </c>
      <c r="C613" s="40" t="s">
        <v>14</v>
      </c>
      <c r="D613" s="41" t="s">
        <v>431</v>
      </c>
      <c r="E613" s="185" t="s">
        <v>8</v>
      </c>
      <c r="F613" s="30">
        <v>1</v>
      </c>
      <c r="G613" s="36"/>
      <c r="H613" s="32">
        <f>SUM(I614:I616)</f>
        <v>3.73</v>
      </c>
      <c r="I613" s="33">
        <f>ROUND(H613*F613,2)</f>
        <v>3.73</v>
      </c>
      <c r="J613" s="161"/>
    </row>
    <row r="614" spans="1:10" s="34" customFormat="1" ht="38.25" hidden="1">
      <c r="A614" s="88">
        <v>87377</v>
      </c>
      <c r="B614" s="71" t="s">
        <v>45</v>
      </c>
      <c r="C614" s="27" t="s">
        <v>14</v>
      </c>
      <c r="D614" s="35" t="s">
        <v>518</v>
      </c>
      <c r="E614" s="161" t="s">
        <v>10</v>
      </c>
      <c r="G614" s="166">
        <v>4.1999999999999997E-3</v>
      </c>
      <c r="H614" s="72">
        <v>513.88</v>
      </c>
      <c r="I614" s="72">
        <f>ROUND(H614*G614,2)</f>
        <v>2.16</v>
      </c>
      <c r="J614" s="161"/>
    </row>
    <row r="615" spans="1:10" s="34" customFormat="1" hidden="1">
      <c r="A615" s="88">
        <v>88309</v>
      </c>
      <c r="B615" s="71" t="s">
        <v>45</v>
      </c>
      <c r="C615" s="27" t="s">
        <v>14</v>
      </c>
      <c r="D615" s="35" t="s">
        <v>53</v>
      </c>
      <c r="E615" s="161" t="s">
        <v>25</v>
      </c>
      <c r="G615" s="166">
        <v>7.0000000000000007E-2</v>
      </c>
      <c r="H615" s="38">
        <v>20.82</v>
      </c>
      <c r="I615" s="72">
        <f>ROUND(H615*G615,2)</f>
        <v>1.46</v>
      </c>
      <c r="J615" s="161"/>
    </row>
    <row r="616" spans="1:10" s="34" customFormat="1" hidden="1">
      <c r="A616" s="88">
        <v>88316</v>
      </c>
      <c r="B616" s="71" t="s">
        <v>45</v>
      </c>
      <c r="C616" s="27" t="s">
        <v>14</v>
      </c>
      <c r="D616" s="35" t="s">
        <v>34</v>
      </c>
      <c r="E616" s="161" t="s">
        <v>25</v>
      </c>
      <c r="G616" s="166">
        <v>7.0000000000000001E-3</v>
      </c>
      <c r="H616" s="38">
        <v>15.79</v>
      </c>
      <c r="I616" s="72">
        <f>ROUND(H616*G616,2)</f>
        <v>0.11</v>
      </c>
      <c r="J616" s="161"/>
    </row>
    <row r="617" spans="1:10" s="34" customFormat="1" hidden="1">
      <c r="A617" s="27"/>
      <c r="C617" s="27"/>
      <c r="D617" s="35"/>
      <c r="E617" s="161"/>
      <c r="H617" s="38"/>
      <c r="I617" s="38"/>
      <c r="J617" s="161"/>
    </row>
    <row r="618" spans="1:10" s="34" customFormat="1" ht="63.75" hidden="1">
      <c r="A618" s="162">
        <v>87530</v>
      </c>
      <c r="B618" s="39" t="s">
        <v>45</v>
      </c>
      <c r="C618" s="40" t="s">
        <v>14</v>
      </c>
      <c r="D618" s="41" t="s">
        <v>364</v>
      </c>
      <c r="E618" s="185" t="s">
        <v>8</v>
      </c>
      <c r="F618" s="30">
        <v>1</v>
      </c>
      <c r="G618" s="36"/>
      <c r="H618" s="32">
        <f>SUM(I619:I621)</f>
        <v>31.81</v>
      </c>
      <c r="I618" s="33">
        <f>ROUND(H618*F618,2)</f>
        <v>31.81</v>
      </c>
      <c r="J618" s="161"/>
    </row>
    <row r="619" spans="1:10" s="34" customFormat="1" ht="38.25" hidden="1">
      <c r="A619" s="88">
        <v>87369</v>
      </c>
      <c r="B619" s="71" t="s">
        <v>45</v>
      </c>
      <c r="C619" s="27" t="s">
        <v>14</v>
      </c>
      <c r="D619" s="35" t="s">
        <v>518</v>
      </c>
      <c r="E619" s="161" t="s">
        <v>10</v>
      </c>
      <c r="G619" s="166">
        <v>3.7600000000000001E-2</v>
      </c>
      <c r="H619" s="72">
        <v>513.88</v>
      </c>
      <c r="I619" s="72">
        <f>ROUND(H619*G619,2)</f>
        <v>19.32</v>
      </c>
      <c r="J619" s="161"/>
    </row>
    <row r="620" spans="1:10" s="34" customFormat="1" hidden="1">
      <c r="A620" s="88">
        <v>88309</v>
      </c>
      <c r="B620" s="71" t="s">
        <v>45</v>
      </c>
      <c r="C620" s="27" t="s">
        <v>14</v>
      </c>
      <c r="D620" s="35" t="s">
        <v>53</v>
      </c>
      <c r="E620" s="161" t="s">
        <v>25</v>
      </c>
      <c r="G620" s="166">
        <v>0.47</v>
      </c>
      <c r="H620" s="38">
        <v>20.82</v>
      </c>
      <c r="I620" s="72">
        <f>ROUND(H620*G620,2)</f>
        <v>9.7899999999999991</v>
      </c>
      <c r="J620" s="161"/>
    </row>
    <row r="621" spans="1:10" s="34" customFormat="1" hidden="1">
      <c r="A621" s="88">
        <v>88316</v>
      </c>
      <c r="B621" s="71" t="s">
        <v>45</v>
      </c>
      <c r="C621" s="27" t="s">
        <v>14</v>
      </c>
      <c r="D621" s="35" t="s">
        <v>34</v>
      </c>
      <c r="E621" s="161" t="s">
        <v>25</v>
      </c>
      <c r="G621" s="166">
        <v>0.17100000000000001</v>
      </c>
      <c r="H621" s="38">
        <v>15.79</v>
      </c>
      <c r="I621" s="72">
        <f>ROUND(H621*G621,2)</f>
        <v>2.7</v>
      </c>
      <c r="J621" s="161"/>
    </row>
    <row r="622" spans="1:10" s="34" customFormat="1" hidden="1">
      <c r="A622" s="27"/>
      <c r="C622" s="27"/>
      <c r="D622" s="35"/>
      <c r="E622" s="161"/>
      <c r="H622" s="38"/>
      <c r="I622" s="38"/>
      <c r="J622" s="161"/>
    </row>
    <row r="623" spans="1:10" s="34" customFormat="1" ht="51" hidden="1">
      <c r="A623" s="162">
        <v>87266</v>
      </c>
      <c r="B623" s="39" t="s">
        <v>45</v>
      </c>
      <c r="C623" s="40" t="s">
        <v>14</v>
      </c>
      <c r="D623" s="41" t="s">
        <v>519</v>
      </c>
      <c r="E623" s="185" t="s">
        <v>8</v>
      </c>
      <c r="F623" s="30">
        <v>1</v>
      </c>
      <c r="G623" s="36"/>
      <c r="H623" s="32">
        <f>SUM(I624:I628)</f>
        <v>58.73</v>
      </c>
      <c r="I623" s="33">
        <f>ROUND(H623*F623,2)</f>
        <v>58.73</v>
      </c>
      <c r="J623" s="161"/>
    </row>
    <row r="624" spans="1:10" s="34" customFormat="1" ht="38.25" hidden="1">
      <c r="A624" s="88">
        <v>536</v>
      </c>
      <c r="B624" s="71" t="s">
        <v>45</v>
      </c>
      <c r="C624" s="27" t="s">
        <v>15</v>
      </c>
      <c r="D624" s="35" t="str">
        <f>IF(A624=0," ",VLOOKUP(A624,InsumosSINAPI!$A$6:$I$9354,2,0))</f>
        <v>REVESTIMENTO EM CERAMICA ESMALTADA EXTRA, PEI MENOR OU IGUAL A 3, FORMATO MENOR OU IGUAL A 2025 CM2</v>
      </c>
      <c r="E624" s="161" t="str">
        <f>IF(A624=0," ",VLOOKUP(A624,InsumosSINAPI!$A$6:$I$9354,3,0))</f>
        <v xml:space="preserve">M2    </v>
      </c>
      <c r="G624" s="166">
        <v>1.06</v>
      </c>
      <c r="H624" s="72" t="str">
        <f>IF(A624=0," ",VLOOKUP(A624,InsumosSINAPI!$A$6:$I$9354,5,0))</f>
        <v>30,49</v>
      </c>
      <c r="I624" s="72">
        <f>ROUND(H624*G624,2)</f>
        <v>32.32</v>
      </c>
      <c r="J624" s="161"/>
    </row>
    <row r="625" spans="1:10" s="34" customFormat="1" hidden="1">
      <c r="A625" s="88">
        <v>1381</v>
      </c>
      <c r="B625" s="71" t="s">
        <v>45</v>
      </c>
      <c r="C625" s="27" t="s">
        <v>15</v>
      </c>
      <c r="D625" s="35" t="str">
        <f>IF(A625=0," ",VLOOKUP(A625,InsumosSINAPI!$A$6:$I$9354,2,0))</f>
        <v>ARGAMASSA COLANTE AC I PARA CERAMICAS</v>
      </c>
      <c r="E625" s="161" t="str">
        <f>IF(A625=0," ",VLOOKUP(A625,InsumosSINAPI!$A$6:$I$9354,3,0))</f>
        <v xml:space="preserve">KG    </v>
      </c>
      <c r="G625" s="166">
        <v>4.8600000000000003</v>
      </c>
      <c r="H625" s="72" t="str">
        <f>IF(A625=0," ",VLOOKUP(A625,InsumosSINAPI!$A$6:$I$9354,5,0))</f>
        <v>0,73</v>
      </c>
      <c r="I625" s="72">
        <f>ROUND(H625*G625,2)</f>
        <v>3.55</v>
      </c>
      <c r="J625" s="161"/>
    </row>
    <row r="626" spans="1:10" s="34" customFormat="1" hidden="1">
      <c r="A626" s="88">
        <v>34357</v>
      </c>
      <c r="B626" s="71" t="s">
        <v>45</v>
      </c>
      <c r="C626" s="27" t="s">
        <v>15</v>
      </c>
      <c r="D626" s="35" t="str">
        <f>IF(A626=0," ",VLOOKUP(A626,InsumosSINAPI!$A$6:$I$9354,2,0))</f>
        <v>REJUNTE CIMENTICIO, QUALQUER COR</v>
      </c>
      <c r="E626" s="161" t="str">
        <f>IF(A626=0," ",VLOOKUP(A626,InsumosSINAPI!$A$6:$I$9354,3,0))</f>
        <v xml:space="preserve">KG    </v>
      </c>
      <c r="G626" s="166">
        <v>0.42</v>
      </c>
      <c r="H626" s="72" t="str">
        <f>IF(A626=0," ",VLOOKUP(A626,InsumosSINAPI!$A$6:$I$9354,5,0))</f>
        <v>4,28</v>
      </c>
      <c r="I626" s="72">
        <f>ROUND(H626*G626,2)</f>
        <v>1.8</v>
      </c>
      <c r="J626" s="161"/>
    </row>
    <row r="627" spans="1:10" s="34" customFormat="1" ht="25.5" hidden="1">
      <c r="A627" s="88">
        <v>88256</v>
      </c>
      <c r="B627" s="71" t="s">
        <v>45</v>
      </c>
      <c r="C627" s="27" t="s">
        <v>14</v>
      </c>
      <c r="D627" s="35" t="s">
        <v>161</v>
      </c>
      <c r="E627" s="161" t="s">
        <v>25</v>
      </c>
      <c r="G627" s="166">
        <v>0.8</v>
      </c>
      <c r="H627" s="72">
        <v>19.54</v>
      </c>
      <c r="I627" s="72">
        <f>ROUND(H627*G627,2)</f>
        <v>15.63</v>
      </c>
      <c r="J627" s="161"/>
    </row>
    <row r="628" spans="1:10" s="34" customFormat="1" hidden="1">
      <c r="A628" s="88">
        <v>88316</v>
      </c>
      <c r="B628" s="71" t="s">
        <v>45</v>
      </c>
      <c r="C628" s="27" t="s">
        <v>14</v>
      </c>
      <c r="D628" s="35" t="s">
        <v>34</v>
      </c>
      <c r="E628" s="161" t="s">
        <v>25</v>
      </c>
      <c r="G628" s="166">
        <v>0.42</v>
      </c>
      <c r="H628" s="38">
        <v>12.94</v>
      </c>
      <c r="I628" s="72">
        <f>ROUND(H628*G628,2)</f>
        <v>5.43</v>
      </c>
      <c r="J628" s="161"/>
    </row>
    <row r="629" spans="1:10" s="34" customFormat="1" hidden="1">
      <c r="A629" s="27"/>
      <c r="C629" s="27"/>
      <c r="D629" s="35"/>
      <c r="E629" s="161"/>
      <c r="H629" s="38"/>
      <c r="I629" s="38"/>
      <c r="J629" s="161"/>
    </row>
    <row r="630" spans="1:10" s="34" customFormat="1" ht="51" hidden="1">
      <c r="A630" s="162">
        <v>87692</v>
      </c>
      <c r="B630" s="39" t="s">
        <v>45</v>
      </c>
      <c r="C630" s="40" t="s">
        <v>14</v>
      </c>
      <c r="D630" s="41" t="s">
        <v>452</v>
      </c>
      <c r="E630" s="185" t="s">
        <v>8</v>
      </c>
      <c r="F630" s="30">
        <v>1</v>
      </c>
      <c r="G630" s="36"/>
      <c r="H630" s="32">
        <f>SUM(I631:I633)</f>
        <v>33.07</v>
      </c>
      <c r="I630" s="33">
        <f>ROUND(H630*F630,2)</f>
        <v>33.07</v>
      </c>
      <c r="J630" s="161"/>
    </row>
    <row r="631" spans="1:10" s="34" customFormat="1" ht="25.5" hidden="1">
      <c r="A631" s="88">
        <v>87373</v>
      </c>
      <c r="B631" s="71" t="s">
        <v>45</v>
      </c>
      <c r="C631" s="27" t="s">
        <v>14</v>
      </c>
      <c r="D631" s="35" t="s">
        <v>520</v>
      </c>
      <c r="E631" s="161" t="s">
        <v>10</v>
      </c>
      <c r="G631" s="166">
        <v>6.0699999999999997E-2</v>
      </c>
      <c r="H631" s="38">
        <v>408.36</v>
      </c>
      <c r="I631" s="72">
        <f>ROUND(H631*G631,2)</f>
        <v>24.79</v>
      </c>
      <c r="J631" s="161"/>
    </row>
    <row r="632" spans="1:10" s="34" customFormat="1" hidden="1">
      <c r="A632" s="88">
        <v>88309</v>
      </c>
      <c r="B632" s="71" t="s">
        <v>45</v>
      </c>
      <c r="C632" s="27" t="s">
        <v>14</v>
      </c>
      <c r="D632" s="35" t="s">
        <v>53</v>
      </c>
      <c r="E632" s="161" t="s">
        <v>25</v>
      </c>
      <c r="G632" s="166">
        <v>0.35</v>
      </c>
      <c r="H632" s="38">
        <v>17.2</v>
      </c>
      <c r="I632" s="72">
        <f>ROUND(H632*G632,2)</f>
        <v>6.02</v>
      </c>
      <c r="J632" s="161"/>
    </row>
    <row r="633" spans="1:10" s="34" customFormat="1" hidden="1">
      <c r="A633" s="88">
        <v>88316</v>
      </c>
      <c r="B633" s="71" t="s">
        <v>45</v>
      </c>
      <c r="C633" s="27" t="s">
        <v>14</v>
      </c>
      <c r="D633" s="35" t="s">
        <v>34</v>
      </c>
      <c r="E633" s="161" t="s">
        <v>25</v>
      </c>
      <c r="G633" s="166">
        <v>0.17499999999999999</v>
      </c>
      <c r="H633" s="38">
        <v>12.94</v>
      </c>
      <c r="I633" s="72">
        <f>ROUND(H633*G633,2)</f>
        <v>2.2599999999999998</v>
      </c>
      <c r="J633" s="161"/>
    </row>
    <row r="634" spans="1:10" hidden="1">
      <c r="A634" s="27"/>
      <c r="B634" s="34"/>
      <c r="C634" s="27"/>
      <c r="D634" s="35"/>
      <c r="E634" s="161"/>
      <c r="F634" s="34"/>
      <c r="G634" s="34"/>
      <c r="H634" s="38"/>
      <c r="I634" s="38"/>
    </row>
    <row r="635" spans="1:10" s="34" customFormat="1" ht="51" hidden="1">
      <c r="A635" s="162">
        <v>94990</v>
      </c>
      <c r="B635" s="39" t="s">
        <v>45</v>
      </c>
      <c r="C635" s="40" t="s">
        <v>14</v>
      </c>
      <c r="D635" s="41" t="s">
        <v>521</v>
      </c>
      <c r="E635" s="185" t="s">
        <v>10</v>
      </c>
      <c r="F635" s="30">
        <v>1</v>
      </c>
      <c r="G635" s="36"/>
      <c r="H635" s="32">
        <f>SUM(I636:I641)</f>
        <v>485.06</v>
      </c>
      <c r="I635" s="33">
        <f>ROUND(H635*F635,2)</f>
        <v>485.06</v>
      </c>
      <c r="J635" s="161"/>
    </row>
    <row r="636" spans="1:10" s="34" customFormat="1" ht="38.25" hidden="1">
      <c r="A636" s="88">
        <v>4460</v>
      </c>
      <c r="B636" s="71" t="s">
        <v>45</v>
      </c>
      <c r="C636" s="27" t="s">
        <v>15</v>
      </c>
      <c r="D636" s="35" t="str">
        <f>IF(A636=0," ",VLOOKUP(A636,InsumosSINAPI!$A$6:$I$9354,2,0))</f>
        <v>SARRAFO NAO APARELHADO *2,5 X 10* CM, EM MACARANDUBA, ANGELIM OU EQUIVALENTE DA REGIAO -  BRUTA</v>
      </c>
      <c r="E636" s="161" t="str">
        <f>IF(A636=0," ",VLOOKUP(A636,InsumosSINAPI!$A$6:$I$9354,3,0))</f>
        <v xml:space="preserve">M     </v>
      </c>
      <c r="G636" s="164">
        <v>2.5</v>
      </c>
      <c r="H636" s="72" t="str">
        <f>IF(A636=0," ",VLOOKUP(A636,InsumosSINAPI!$A$6:$I$9354,5,0))</f>
        <v>9,16</v>
      </c>
      <c r="I636" s="72">
        <f t="shared" ref="I636:I641" si="17">ROUND(H636*G636,2)</f>
        <v>22.9</v>
      </c>
      <c r="J636" s="161"/>
    </row>
    <row r="637" spans="1:10" s="34" customFormat="1" ht="25.5" hidden="1">
      <c r="A637" s="88">
        <v>4517</v>
      </c>
      <c r="B637" s="71" t="s">
        <v>45</v>
      </c>
      <c r="C637" s="27" t="s">
        <v>15</v>
      </c>
      <c r="D637" s="35" t="str">
        <f>IF(A637=0," ",VLOOKUP(A637,InsumosSINAPI!$A$6:$I$9354,2,0))</f>
        <v>SARRAFO *2,5 X 7,5* CM EM PINUS, MISTA OU EQUIVALENTE DA REGIAO - BRUTA</v>
      </c>
      <c r="E637" s="161" t="str">
        <f>IF(A637=0," ",VLOOKUP(A637,InsumosSINAPI!$A$6:$I$9354,3,0))</f>
        <v xml:space="preserve">M     </v>
      </c>
      <c r="G637" s="164">
        <v>2</v>
      </c>
      <c r="H637" s="72" t="str">
        <f>IF(A637=0," ",VLOOKUP(A637,InsumosSINAPI!$A$6:$I$9354,5,0))</f>
        <v>3,61</v>
      </c>
      <c r="I637" s="72">
        <f t="shared" si="17"/>
        <v>7.22</v>
      </c>
      <c r="J637" s="161"/>
    </row>
    <row r="638" spans="1:10" s="34" customFormat="1" ht="25.5" hidden="1">
      <c r="A638" s="88">
        <v>88262</v>
      </c>
      <c r="B638" s="71" t="s">
        <v>45</v>
      </c>
      <c r="C638" s="27" t="s">
        <v>14</v>
      </c>
      <c r="D638" s="35" t="s">
        <v>435</v>
      </c>
      <c r="E638" s="161" t="s">
        <v>25</v>
      </c>
      <c r="G638" s="164">
        <v>2.2559999999999998</v>
      </c>
      <c r="H638" s="38">
        <v>17.11</v>
      </c>
      <c r="I638" s="72">
        <f t="shared" si="17"/>
        <v>38.6</v>
      </c>
      <c r="J638" s="161"/>
    </row>
    <row r="639" spans="1:10" s="34" customFormat="1" hidden="1">
      <c r="A639" s="88">
        <v>88309</v>
      </c>
      <c r="B639" s="71" t="s">
        <v>45</v>
      </c>
      <c r="C639" s="27" t="s">
        <v>14</v>
      </c>
      <c r="D639" s="35" t="s">
        <v>53</v>
      </c>
      <c r="E639" s="161" t="s">
        <v>25</v>
      </c>
      <c r="G639" s="36">
        <v>1.9830000000000001</v>
      </c>
      <c r="H639" s="38">
        <v>17.2</v>
      </c>
      <c r="I639" s="72">
        <f t="shared" si="17"/>
        <v>34.11</v>
      </c>
      <c r="J639" s="161"/>
    </row>
    <row r="640" spans="1:10" s="34" customFormat="1" hidden="1">
      <c r="A640" s="88">
        <v>88316</v>
      </c>
      <c r="B640" s="71" t="s">
        <v>45</v>
      </c>
      <c r="C640" s="27" t="s">
        <v>14</v>
      </c>
      <c r="D640" s="35" t="s">
        <v>34</v>
      </c>
      <c r="E640" s="161" t="s">
        <v>25</v>
      </c>
      <c r="G640" s="166">
        <v>4.2389999999999999</v>
      </c>
      <c r="H640" s="38">
        <v>12.94</v>
      </c>
      <c r="I640" s="72">
        <f t="shared" si="17"/>
        <v>54.85</v>
      </c>
      <c r="J640" s="161"/>
    </row>
    <row r="641" spans="1:10" ht="38.25" hidden="1">
      <c r="A641" s="88" t="s">
        <v>522</v>
      </c>
      <c r="B641" s="71" t="s">
        <v>45</v>
      </c>
      <c r="C641" s="27" t="s">
        <v>14</v>
      </c>
      <c r="D641" s="8" t="s">
        <v>523</v>
      </c>
      <c r="E641" s="183" t="s">
        <v>10</v>
      </c>
      <c r="G641" s="164">
        <v>1.2130000000000001</v>
      </c>
      <c r="H641" s="38">
        <v>269.89</v>
      </c>
      <c r="I641" s="72">
        <f t="shared" si="17"/>
        <v>327.38</v>
      </c>
    </row>
    <row r="642" spans="1:10" hidden="1"/>
    <row r="643" spans="1:10" s="34" customFormat="1" ht="25.5" hidden="1">
      <c r="A643" s="162" t="s">
        <v>524</v>
      </c>
      <c r="B643" s="39" t="s">
        <v>9</v>
      </c>
      <c r="C643" s="40" t="s">
        <v>14</v>
      </c>
      <c r="D643" s="41" t="s">
        <v>525</v>
      </c>
      <c r="E643" s="185" t="s">
        <v>8</v>
      </c>
      <c r="F643" s="30">
        <v>1</v>
      </c>
      <c r="G643" s="36"/>
      <c r="H643" s="32">
        <f>SUM(I644:I644)</f>
        <v>7.76</v>
      </c>
      <c r="I643" s="33">
        <f>ROUND(H643*F643,2)</f>
        <v>7.76</v>
      </c>
      <c r="J643" s="161"/>
    </row>
    <row r="644" spans="1:10" s="34" customFormat="1" hidden="1">
      <c r="A644" s="88">
        <v>88316</v>
      </c>
      <c r="B644" s="71" t="s">
        <v>45</v>
      </c>
      <c r="C644" s="27" t="s">
        <v>14</v>
      </c>
      <c r="D644" s="35" t="s">
        <v>34</v>
      </c>
      <c r="E644" s="161" t="s">
        <v>25</v>
      </c>
      <c r="G644" s="166">
        <v>0.6</v>
      </c>
      <c r="H644" s="38">
        <v>12.94</v>
      </c>
      <c r="I644" s="72">
        <f>ROUND(H644*G644,2)</f>
        <v>7.76</v>
      </c>
      <c r="J644" s="161"/>
    </row>
    <row r="645" spans="1:10" hidden="1"/>
    <row r="646" spans="1:10" s="34" customFormat="1" ht="38.25" hidden="1">
      <c r="A646" s="162">
        <v>92403</v>
      </c>
      <c r="B646" s="39" t="s">
        <v>45</v>
      </c>
      <c r="C646" s="40" t="s">
        <v>14</v>
      </c>
      <c r="D646" s="41" t="s">
        <v>526</v>
      </c>
      <c r="E646" s="185" t="s">
        <v>8</v>
      </c>
      <c r="F646" s="30">
        <v>1</v>
      </c>
      <c r="G646" s="36"/>
      <c r="H646" s="32" t="e">
        <f>SUM(I647:I655)</f>
        <v>#N/A</v>
      </c>
      <c r="I646" s="33" t="e">
        <f>ROUND(H646*F646,2)</f>
        <v>#N/A</v>
      </c>
      <c r="J646" s="161"/>
    </row>
    <row r="647" spans="1:10" s="34" customFormat="1" ht="25.5" hidden="1">
      <c r="A647" s="88">
        <v>370</v>
      </c>
      <c r="B647" s="71" t="s">
        <v>45</v>
      </c>
      <c r="C647" s="27" t="s">
        <v>15</v>
      </c>
      <c r="D647" s="35" t="str">
        <f>IF(A647=0," ",VLOOKUP(A647,InsumosSINAPI!$A$6:$I$9354,2,0))</f>
        <v>AREIA MEDIA - POSTO JAZIDA/FORNECEDOR (RETIRADO NA JAZIDA, SEM TRANSPORTE)</v>
      </c>
      <c r="E647" s="161" t="str">
        <f>IF(A647=0," ",VLOOKUP(A647,InsumosSINAPI!$A$6:$I$9354,3,0))</f>
        <v xml:space="preserve">M3    </v>
      </c>
      <c r="G647" s="166">
        <v>5.6800000000000003E-2</v>
      </c>
      <c r="H647" s="72" t="str">
        <f>IF(A647=0," ",VLOOKUP(A647,InsumosSINAPI!$A$6:$I$9354,5,0))</f>
        <v>120,00</v>
      </c>
      <c r="I647" s="72">
        <f t="shared" ref="I647:I654" si="18">ROUND(H647*G647,2)</f>
        <v>6.82</v>
      </c>
      <c r="J647" s="161"/>
    </row>
    <row r="648" spans="1:10" s="34" customFormat="1" ht="25.5" hidden="1">
      <c r="A648" s="88">
        <v>4741</v>
      </c>
      <c r="B648" s="71" t="s">
        <v>45</v>
      </c>
      <c r="C648" s="27" t="s">
        <v>15</v>
      </c>
      <c r="D648" s="35" t="str">
        <f>IF(A648=0," ",VLOOKUP(A648,InsumosSINAPI!$A$6:$I$9354,2,0))</f>
        <v>PO DE PEDRA (POSTO PEDREIRA/FORNECEDOR, SEM FRETE)</v>
      </c>
      <c r="E648" s="161" t="str">
        <f>IF(A648=0," ",VLOOKUP(A648,InsumosSINAPI!$A$6:$I$9354,3,0))</f>
        <v xml:space="preserve">M3    </v>
      </c>
      <c r="G648" s="166">
        <v>6.4000000000000003E-3</v>
      </c>
      <c r="H648" s="72" t="str">
        <f>IF(A648=0," ",VLOOKUP(A648,InsumosSINAPI!$A$6:$I$9354,5,0))</f>
        <v>84,81</v>
      </c>
      <c r="I648" s="72">
        <f t="shared" si="18"/>
        <v>0.54</v>
      </c>
      <c r="J648" s="161"/>
    </row>
    <row r="649" spans="1:10" s="34" customFormat="1" hidden="1">
      <c r="A649" s="88">
        <v>36172</v>
      </c>
      <c r="B649" s="71" t="s">
        <v>45</v>
      </c>
      <c r="C649" s="27" t="s">
        <v>15</v>
      </c>
      <c r="D649" s="35" t="e">
        <f>IF(A649=0," ",VLOOKUP(A649,InsumosSINAPI!$A$6:$I$9354,2,0))</f>
        <v>#N/A</v>
      </c>
      <c r="E649" s="161" t="e">
        <f>IF(A649=0," ",VLOOKUP(A649,InsumosSINAPI!$A$6:$I$9354,3,0))</f>
        <v>#N/A</v>
      </c>
      <c r="G649" s="166">
        <v>1.0048999999999999</v>
      </c>
      <c r="H649" s="72" t="e">
        <f>IF(A649=0," ",VLOOKUP(A649,InsumosSINAPI!$A$6:$I$9354,5,0))</f>
        <v>#N/A</v>
      </c>
      <c r="I649" s="72" t="e">
        <f t="shared" si="18"/>
        <v>#N/A</v>
      </c>
      <c r="J649" s="161"/>
    </row>
    <row r="650" spans="1:10" s="34" customFormat="1" ht="25.5" hidden="1" customHeight="1">
      <c r="A650" s="88">
        <v>88260</v>
      </c>
      <c r="B650" s="71" t="s">
        <v>45</v>
      </c>
      <c r="C650" s="27" t="s">
        <v>14</v>
      </c>
      <c r="D650" s="35" t="s">
        <v>527</v>
      </c>
      <c r="E650" s="161" t="s">
        <v>25</v>
      </c>
      <c r="G650" s="166">
        <v>0.19719999999999999</v>
      </c>
      <c r="H650" s="72">
        <v>17.11</v>
      </c>
      <c r="I650" s="72">
        <f t="shared" si="18"/>
        <v>3.37</v>
      </c>
      <c r="J650" s="161"/>
    </row>
    <row r="651" spans="1:10" s="34" customFormat="1" hidden="1">
      <c r="A651" s="88">
        <v>88316</v>
      </c>
      <c r="B651" s="71" t="s">
        <v>45</v>
      </c>
      <c r="C651" s="27" t="s">
        <v>14</v>
      </c>
      <c r="D651" s="35" t="s">
        <v>34</v>
      </c>
      <c r="E651" s="161" t="s">
        <v>25</v>
      </c>
      <c r="G651" s="166">
        <v>0.19719999999999999</v>
      </c>
      <c r="H651" s="38">
        <v>12.94</v>
      </c>
      <c r="I651" s="72">
        <f t="shared" si="18"/>
        <v>2.5499999999999998</v>
      </c>
      <c r="J651" s="161"/>
    </row>
    <row r="652" spans="1:10" s="34" customFormat="1" ht="25.5" hidden="1" customHeight="1">
      <c r="A652" s="88">
        <v>91277</v>
      </c>
      <c r="B652" s="71" t="s">
        <v>45</v>
      </c>
      <c r="C652" s="27" t="s">
        <v>14</v>
      </c>
      <c r="D652" s="35" t="s">
        <v>528</v>
      </c>
      <c r="E652" s="161" t="s">
        <v>529</v>
      </c>
      <c r="G652" s="166">
        <v>4.1000000000000003E-3</v>
      </c>
      <c r="H652" s="72">
        <v>4.91</v>
      </c>
      <c r="I652" s="72">
        <f t="shared" si="18"/>
        <v>0.02</v>
      </c>
      <c r="J652" s="161"/>
    </row>
    <row r="653" spans="1:10" s="34" customFormat="1" ht="38.25" hidden="1">
      <c r="A653" s="88">
        <v>91278</v>
      </c>
      <c r="B653" s="71" t="s">
        <v>45</v>
      </c>
      <c r="C653" s="27" t="s">
        <v>14</v>
      </c>
      <c r="D653" s="35" t="s">
        <v>530</v>
      </c>
      <c r="E653" s="161" t="s">
        <v>531</v>
      </c>
      <c r="G653" s="166">
        <v>9.4500000000000001E-2</v>
      </c>
      <c r="H653" s="72">
        <v>0.56000000000000005</v>
      </c>
      <c r="I653" s="72">
        <f t="shared" si="18"/>
        <v>0.05</v>
      </c>
      <c r="J653" s="161"/>
    </row>
    <row r="654" spans="1:10" s="34" customFormat="1" ht="51" hidden="1">
      <c r="A654" s="88">
        <v>91283</v>
      </c>
      <c r="B654" s="71" t="s">
        <v>45</v>
      </c>
      <c r="C654" s="27" t="s">
        <v>14</v>
      </c>
      <c r="D654" s="35" t="s">
        <v>532</v>
      </c>
      <c r="E654" s="161" t="s">
        <v>529</v>
      </c>
      <c r="G654" s="166">
        <v>3.7000000000000002E-3</v>
      </c>
      <c r="H654" s="72">
        <v>10.58</v>
      </c>
      <c r="I654" s="72">
        <f t="shared" si="18"/>
        <v>0.04</v>
      </c>
      <c r="J654" s="161"/>
    </row>
    <row r="655" spans="1:10" s="34" customFormat="1" ht="51" hidden="1">
      <c r="A655" s="88">
        <v>91285</v>
      </c>
      <c r="B655" s="71" t="s">
        <v>45</v>
      </c>
      <c r="C655" s="27" t="s">
        <v>14</v>
      </c>
      <c r="D655" s="35" t="s">
        <v>533</v>
      </c>
      <c r="E655" s="161" t="s">
        <v>531</v>
      </c>
      <c r="G655" s="166">
        <v>9.4899999999999998E-2</v>
      </c>
      <c r="H655" s="72">
        <v>0.75</v>
      </c>
      <c r="I655" s="72">
        <f>ROUND(H655*G655,2)</f>
        <v>7.0000000000000007E-2</v>
      </c>
      <c r="J655" s="161"/>
    </row>
    <row r="656" spans="1:10" hidden="1"/>
    <row r="657" spans="1:10" ht="76.5" hidden="1">
      <c r="A657" s="162">
        <v>94275</v>
      </c>
      <c r="B657" s="39" t="s">
        <v>45</v>
      </c>
      <c r="C657" s="40" t="s">
        <v>14</v>
      </c>
      <c r="D657" s="41" t="s">
        <v>534</v>
      </c>
      <c r="E657" s="185" t="s">
        <v>12</v>
      </c>
      <c r="F657" s="30">
        <v>1</v>
      </c>
      <c r="G657" s="36"/>
      <c r="H657" s="32">
        <f>SUM(I658:I662)</f>
        <v>34.22</v>
      </c>
      <c r="I657" s="33">
        <f>ROUND(H657*F657,2)</f>
        <v>34.22</v>
      </c>
    </row>
    <row r="658" spans="1:10" ht="25.5" hidden="1">
      <c r="A658" s="88">
        <v>370</v>
      </c>
      <c r="B658" s="71" t="s">
        <v>45</v>
      </c>
      <c r="C658" s="27" t="s">
        <v>15</v>
      </c>
      <c r="D658" s="35" t="str">
        <f>IF(A658=0," ",VLOOKUP(A658,InsumosSINAPI!$A$6:$I$9354,2,0))</f>
        <v>AREIA MEDIA - POSTO JAZIDA/FORNECEDOR (RETIRADO NA JAZIDA, SEM TRANSPORTE)</v>
      </c>
      <c r="E658" s="161" t="str">
        <f>IF(A658=0," ",VLOOKUP(A658,InsumosSINAPI!$A$6:$I$9354,3,0))</f>
        <v xml:space="preserve">M3    </v>
      </c>
      <c r="F658" s="34"/>
      <c r="G658" s="166">
        <v>7.0000000000000001E-3</v>
      </c>
      <c r="H658" s="72" t="str">
        <f>IF(A658=0," ",VLOOKUP(A658,InsumosSINAPI!$A$6:$I$9354,5,0))</f>
        <v>120,00</v>
      </c>
      <c r="I658" s="72">
        <f>ROUND(H658*G658,2)</f>
        <v>0.84</v>
      </c>
    </row>
    <row r="659" spans="1:10" ht="25.5" hidden="1">
      <c r="A659" s="88">
        <v>4059</v>
      </c>
      <c r="B659" s="71" t="s">
        <v>45</v>
      </c>
      <c r="C659" s="27" t="s">
        <v>15</v>
      </c>
      <c r="D659" s="35" t="str">
        <f>IF(A659=0," ",VLOOKUP(A659,InsumosSINAPI!$A$6:$I$9354,2,0))</f>
        <v>MEIO-FIO OU GUIA DE CONCRETO, PRE-MOLDADO, COMP 1 M, *30 X 12/15* CM (H X L1/L2)</v>
      </c>
      <c r="E659" s="161" t="str">
        <f>IF(A659=0," ",VLOOKUP(A659,InsumosSINAPI!$A$6:$I$9354,3,0))</f>
        <v xml:space="preserve">M     </v>
      </c>
      <c r="F659" s="34"/>
      <c r="G659" s="166">
        <v>1.0049999999999999</v>
      </c>
      <c r="H659" s="72" t="str">
        <f>IF(A659=0," ",VLOOKUP(A659,InsumosSINAPI!$A$6:$I$9354,5,0))</f>
        <v>22,06</v>
      </c>
      <c r="I659" s="72">
        <f>ROUND(H659*G659,2)</f>
        <v>22.17</v>
      </c>
    </row>
    <row r="660" spans="1:10" s="34" customFormat="1" hidden="1">
      <c r="A660" s="88">
        <v>88309</v>
      </c>
      <c r="B660" s="71" t="s">
        <v>45</v>
      </c>
      <c r="C660" s="27" t="s">
        <v>14</v>
      </c>
      <c r="D660" s="35" t="s">
        <v>53</v>
      </c>
      <c r="E660" s="161" t="s">
        <v>25</v>
      </c>
      <c r="G660" s="166">
        <v>0.36</v>
      </c>
      <c r="H660" s="38">
        <v>17.2</v>
      </c>
      <c r="I660" s="72">
        <f>ROUND(H660*G660,2)</f>
        <v>6.19</v>
      </c>
      <c r="J660" s="161"/>
    </row>
    <row r="661" spans="1:10" s="34" customFormat="1" hidden="1">
      <c r="A661" s="88">
        <v>88316</v>
      </c>
      <c r="B661" s="71" t="s">
        <v>45</v>
      </c>
      <c r="C661" s="27" t="s">
        <v>14</v>
      </c>
      <c r="D661" s="35" t="s">
        <v>34</v>
      </c>
      <c r="E661" s="161" t="s">
        <v>25</v>
      </c>
      <c r="G661" s="166">
        <v>0.36</v>
      </c>
      <c r="H661" s="38">
        <v>12.94</v>
      </c>
      <c r="I661" s="72">
        <f>ROUND(H661*G661,2)</f>
        <v>4.66</v>
      </c>
      <c r="J661" s="161"/>
    </row>
    <row r="662" spans="1:10" ht="25.5" hidden="1">
      <c r="A662" s="88">
        <v>88629</v>
      </c>
      <c r="B662" s="71" t="s">
        <v>45</v>
      </c>
      <c r="C662" s="27" t="s">
        <v>14</v>
      </c>
      <c r="D662" s="35" t="s">
        <v>535</v>
      </c>
      <c r="E662" s="161" t="s">
        <v>10</v>
      </c>
      <c r="F662" s="34"/>
      <c r="G662" s="166">
        <v>1E-3</v>
      </c>
      <c r="H662" s="72">
        <v>359.28</v>
      </c>
      <c r="I662" s="72">
        <f>ROUND(H662*G662,2)</f>
        <v>0.36</v>
      </c>
    </row>
    <row r="663" spans="1:10" hidden="1"/>
    <row r="664" spans="1:10" ht="38.25" hidden="1">
      <c r="A664" s="162">
        <v>72136</v>
      </c>
      <c r="B664" s="39" t="s">
        <v>45</v>
      </c>
      <c r="C664" s="40" t="s">
        <v>14</v>
      </c>
      <c r="D664" s="41" t="s">
        <v>536</v>
      </c>
      <c r="E664" s="185" t="s">
        <v>8</v>
      </c>
      <c r="F664" s="30">
        <v>1</v>
      </c>
      <c r="G664" s="36"/>
      <c r="H664" s="32">
        <f>SUM(I665:I671)</f>
        <v>71.52000000000001</v>
      </c>
      <c r="I664" s="33">
        <f>ROUND(H664*F664,2)</f>
        <v>71.52</v>
      </c>
    </row>
    <row r="665" spans="1:10" hidden="1">
      <c r="A665" s="88">
        <v>1379</v>
      </c>
      <c r="B665" s="71" t="s">
        <v>45</v>
      </c>
      <c r="C665" s="27" t="s">
        <v>15</v>
      </c>
      <c r="D665" s="35" t="str">
        <f>IF(A665=0," ",VLOOKUP(A665,InsumosSINAPI!$A$6:$I$9354,2,0))</f>
        <v>CIMENTO PORTLAND COMPOSTO CP II-32</v>
      </c>
      <c r="E665" s="161" t="str">
        <f>IF(A665=0," ",VLOOKUP(A665,InsumosSINAPI!$A$6:$I$9354,3,0))</f>
        <v xml:space="preserve">KG    </v>
      </c>
      <c r="F665" s="34"/>
      <c r="G665" s="166">
        <v>8</v>
      </c>
      <c r="H665" s="72" t="str">
        <f>IF(A665=0," ",VLOOKUP(A665,InsumosSINAPI!$A$6:$I$9354,5,0))</f>
        <v>0,60</v>
      </c>
      <c r="I665" s="72">
        <f t="shared" ref="I665:I671" si="19">ROUND(H665*G665,2)</f>
        <v>4.8</v>
      </c>
    </row>
    <row r="666" spans="1:10" ht="25.5" hidden="1">
      <c r="A666" s="88">
        <v>3671</v>
      </c>
      <c r="B666" s="71" t="s">
        <v>45</v>
      </c>
      <c r="C666" s="27" t="s">
        <v>15</v>
      </c>
      <c r="D666" s="35" t="str">
        <f>IF(A666=0," ",VLOOKUP(A666,InsumosSINAPI!$A$6:$I$9354,2,0))</f>
        <v>JUNTA PLASTICA DE DILATACAO PARA PISOS, COR CINZA, 17 X 3 MM (ALTURA X ESPESSURA)</v>
      </c>
      <c r="E666" s="161" t="str">
        <f>IF(A666=0," ",VLOOKUP(A666,InsumosSINAPI!$A$6:$I$9354,3,0))</f>
        <v xml:space="preserve">M     </v>
      </c>
      <c r="F666" s="34"/>
      <c r="G666" s="166">
        <v>2</v>
      </c>
      <c r="H666" s="72" t="str">
        <f>IF(A666=0," ",VLOOKUP(A666,InsumosSINAPI!$A$6:$I$9354,5,0))</f>
        <v>1,10</v>
      </c>
      <c r="I666" s="72">
        <f t="shared" si="19"/>
        <v>2.2000000000000002</v>
      </c>
    </row>
    <row r="667" spans="1:10" ht="38.25" hidden="1">
      <c r="A667" s="88">
        <v>4824</v>
      </c>
      <c r="B667" s="71" t="s">
        <v>45</v>
      </c>
      <c r="C667" s="27" t="s">
        <v>15</v>
      </c>
      <c r="D667" s="35" t="str">
        <f>IF(A667=0," ",VLOOKUP(A667,InsumosSINAPI!$A$6:$I$9354,2,0))</f>
        <v>GRANILHA/ GRANA/ PEDRISCO OU AGREGADO EM MARMORE/ GRANITO/ QUARTZO E CALCARIO, PRETO, CINZA, PALHA OU BRANCO</v>
      </c>
      <c r="E667" s="161" t="str">
        <f>IF(A667=0," ",VLOOKUP(A667,InsumosSINAPI!$A$6:$I$9354,3,0))</f>
        <v xml:space="preserve">KG    </v>
      </c>
      <c r="F667" s="34"/>
      <c r="G667" s="166">
        <v>14</v>
      </c>
      <c r="H667" s="72" t="str">
        <f>IF(A667=0," ",VLOOKUP(A667,InsumosSINAPI!$A$6:$I$9354,5,0))</f>
        <v>0,51</v>
      </c>
      <c r="I667" s="72">
        <f t="shared" si="19"/>
        <v>7.14</v>
      </c>
    </row>
    <row r="668" spans="1:10" hidden="1">
      <c r="A668" s="88">
        <v>7353</v>
      </c>
      <c r="B668" s="71" t="s">
        <v>45</v>
      </c>
      <c r="C668" s="27" t="s">
        <v>15</v>
      </c>
      <c r="D668" s="35" t="str">
        <f>IF(A668=0," ",VLOOKUP(A668,InsumosSINAPI!$A$6:$I$9354,2,0))</f>
        <v>RESINA ACRILICA PREMIUM BASE AGUA - COR BRANCA</v>
      </c>
      <c r="E668" s="161" t="str">
        <f>IF(A668=0," ",VLOOKUP(A668,InsumosSINAPI!$A$6:$I$9354,3,0))</f>
        <v xml:space="preserve">L     </v>
      </c>
      <c r="F668" s="34"/>
      <c r="G668" s="166">
        <v>0.21176</v>
      </c>
      <c r="H668" s="72" t="str">
        <f>IF(A668=0," ",VLOOKUP(A668,InsumosSINAPI!$A$6:$I$9354,5,0))</f>
        <v>24,04</v>
      </c>
      <c r="I668" s="72">
        <f t="shared" si="19"/>
        <v>5.09</v>
      </c>
    </row>
    <row r="669" spans="1:10" hidden="1">
      <c r="A669" s="88">
        <v>88309</v>
      </c>
      <c r="B669" s="71" t="s">
        <v>45</v>
      </c>
      <c r="C669" s="27" t="s">
        <v>14</v>
      </c>
      <c r="D669" s="35" t="s">
        <v>53</v>
      </c>
      <c r="E669" s="161" t="s">
        <v>25</v>
      </c>
      <c r="F669" s="34"/>
      <c r="G669" s="166">
        <v>0.6</v>
      </c>
      <c r="H669" s="38">
        <v>17.2</v>
      </c>
      <c r="I669" s="72">
        <f t="shared" si="19"/>
        <v>10.32</v>
      </c>
    </row>
    <row r="670" spans="1:10" hidden="1">
      <c r="A670" s="88">
        <v>88316</v>
      </c>
      <c r="B670" s="71" t="s">
        <v>45</v>
      </c>
      <c r="C670" s="27" t="s">
        <v>14</v>
      </c>
      <c r="D670" s="35" t="s">
        <v>34</v>
      </c>
      <c r="E670" s="161" t="s">
        <v>25</v>
      </c>
      <c r="F670" s="34"/>
      <c r="G670" s="166">
        <v>3</v>
      </c>
      <c r="H670" s="38">
        <v>12.94</v>
      </c>
      <c r="I670" s="72">
        <f t="shared" si="19"/>
        <v>38.82</v>
      </c>
    </row>
    <row r="671" spans="1:10" ht="38.25" hidden="1">
      <c r="A671" s="88">
        <v>95276</v>
      </c>
      <c r="B671" s="71" t="s">
        <v>45</v>
      </c>
      <c r="C671" s="27" t="s">
        <v>14</v>
      </c>
      <c r="D671" s="35" t="s">
        <v>537</v>
      </c>
      <c r="E671" s="161" t="s">
        <v>529</v>
      </c>
      <c r="F671" s="34"/>
      <c r="G671" s="166">
        <v>1.5</v>
      </c>
      <c r="H671" s="38">
        <v>2.1</v>
      </c>
      <c r="I671" s="72">
        <f t="shared" si="19"/>
        <v>3.15</v>
      </c>
    </row>
    <row r="672" spans="1:10" hidden="1"/>
    <row r="673" spans="1:10" ht="38.25" hidden="1">
      <c r="A673" s="162">
        <v>98679</v>
      </c>
      <c r="B673" s="39" t="s">
        <v>45</v>
      </c>
      <c r="C673" s="40" t="s">
        <v>14</v>
      </c>
      <c r="D673" s="41" t="s">
        <v>538</v>
      </c>
      <c r="E673" s="185" t="s">
        <v>8</v>
      </c>
      <c r="F673" s="30">
        <v>1</v>
      </c>
      <c r="G673" s="36"/>
      <c r="H673" s="32">
        <f>SUM(I674:I678)</f>
        <v>22.96</v>
      </c>
      <c r="I673" s="33">
        <f>ROUND(H673*F673,2)</f>
        <v>22.96</v>
      </c>
    </row>
    <row r="674" spans="1:10" hidden="1">
      <c r="A674" s="88">
        <v>1379</v>
      </c>
      <c r="B674" s="71" t="s">
        <v>45</v>
      </c>
      <c r="C674" s="27" t="s">
        <v>15</v>
      </c>
      <c r="D674" s="35" t="str">
        <f>IF(A674=0," ",VLOOKUP(A674,InsumosSINAPI!$A$6:$I$9354,2,0))</f>
        <v>CIMENTO PORTLAND COMPOSTO CP II-32</v>
      </c>
      <c r="E674" s="161" t="str">
        <f>IF(A674=0," ",VLOOKUP(A674,InsumosSINAPI!$A$6:$I$9354,3,0))</f>
        <v xml:space="preserve">KG    </v>
      </c>
      <c r="F674" s="34"/>
      <c r="G674" s="166">
        <v>0.5</v>
      </c>
      <c r="H674" s="72" t="str">
        <f>IF(A674=0," ",VLOOKUP(A674,InsumosSINAPI!$A$6:$I$9354,5,0))</f>
        <v>0,60</v>
      </c>
      <c r="I674" s="72">
        <f>ROUND(H674*G674,2)</f>
        <v>0.3</v>
      </c>
    </row>
    <row r="675" spans="1:10" ht="25.5" hidden="1">
      <c r="A675" s="88">
        <v>3671</v>
      </c>
      <c r="B675" s="71" t="s">
        <v>45</v>
      </c>
      <c r="C675" s="27" t="s">
        <v>15</v>
      </c>
      <c r="D675" s="35" t="str">
        <f>IF(A675=0," ",VLOOKUP(A675,InsumosSINAPI!$A$6:$I$9354,2,0))</f>
        <v>JUNTA PLASTICA DE DILATACAO PARA PISOS, COR CINZA, 17 X 3 MM (ALTURA X ESPESSURA)</v>
      </c>
      <c r="E675" s="161" t="str">
        <f>IF(A675=0," ",VLOOKUP(A675,InsumosSINAPI!$A$6:$I$9354,3,0))</f>
        <v xml:space="preserve">M     </v>
      </c>
      <c r="F675" s="34"/>
      <c r="G675" s="166">
        <v>1.67</v>
      </c>
      <c r="H675" s="72" t="str">
        <f>IF(A675=0," ",VLOOKUP(A675,InsumosSINAPI!$A$6:$I$9354,5,0))</f>
        <v>1,10</v>
      </c>
      <c r="I675" s="72">
        <f>ROUND(H675*G675,2)</f>
        <v>1.84</v>
      </c>
    </row>
    <row r="676" spans="1:10" ht="38.25" hidden="1">
      <c r="A676" s="88">
        <v>87298</v>
      </c>
      <c r="B676" s="71" t="s">
        <v>45</v>
      </c>
      <c r="C676" s="27" t="s">
        <v>14</v>
      </c>
      <c r="D676" s="35" t="s">
        <v>539</v>
      </c>
      <c r="E676" s="161" t="s">
        <v>10</v>
      </c>
      <c r="F676" s="34"/>
      <c r="G676" s="166">
        <v>3.1E-2</v>
      </c>
      <c r="H676" s="72">
        <v>401.33</v>
      </c>
      <c r="I676" s="72">
        <f>ROUND(H676*G676,2)</f>
        <v>12.44</v>
      </c>
    </row>
    <row r="677" spans="1:10" hidden="1">
      <c r="A677" s="88">
        <v>88309</v>
      </c>
      <c r="B677" s="71" t="s">
        <v>45</v>
      </c>
      <c r="C677" s="27" t="s">
        <v>14</v>
      </c>
      <c r="D677" s="35" t="s">
        <v>53</v>
      </c>
      <c r="E677" s="161" t="s">
        <v>25</v>
      </c>
      <c r="F677" s="34"/>
      <c r="G677" s="166">
        <v>0.35399999999999998</v>
      </c>
      <c r="H677" s="38">
        <v>17.2</v>
      </c>
      <c r="I677" s="72">
        <f>ROUND(H677*G677,2)</f>
        <v>6.09</v>
      </c>
    </row>
    <row r="678" spans="1:10" hidden="1">
      <c r="A678" s="88">
        <v>88316</v>
      </c>
      <c r="B678" s="71" t="s">
        <v>45</v>
      </c>
      <c r="C678" s="27" t="s">
        <v>14</v>
      </c>
      <c r="D678" s="35" t="s">
        <v>34</v>
      </c>
      <c r="E678" s="161" t="s">
        <v>25</v>
      </c>
      <c r="F678" s="34"/>
      <c r="G678" s="166">
        <v>0.17699999999999999</v>
      </c>
      <c r="H678" s="38">
        <v>12.94</v>
      </c>
      <c r="I678" s="72">
        <f>ROUND(H678*G678,2)</f>
        <v>2.29</v>
      </c>
    </row>
    <row r="679" spans="1:10" hidden="1"/>
    <row r="680" spans="1:10" s="34" customFormat="1" ht="51" hidden="1">
      <c r="A680" s="162">
        <v>87247</v>
      </c>
      <c r="B680" s="39" t="s">
        <v>45</v>
      </c>
      <c r="C680" s="40" t="s">
        <v>14</v>
      </c>
      <c r="D680" s="41" t="s">
        <v>540</v>
      </c>
      <c r="E680" s="185" t="s">
        <v>8</v>
      </c>
      <c r="F680" s="30">
        <v>1</v>
      </c>
      <c r="G680" s="36"/>
      <c r="H680" s="32">
        <f>SUM(I681:I685)</f>
        <v>45.14</v>
      </c>
      <c r="I680" s="33">
        <f>ROUND(H680*F680,2)</f>
        <v>45.14</v>
      </c>
      <c r="J680" s="161"/>
    </row>
    <row r="681" spans="1:10" s="34" customFormat="1" ht="25.5" hidden="1">
      <c r="A681" s="88">
        <v>1287</v>
      </c>
      <c r="B681" s="71" t="s">
        <v>45</v>
      </c>
      <c r="C681" s="27" t="s">
        <v>15</v>
      </c>
      <c r="D681" s="35" t="str">
        <f>IF(A681=0," ",VLOOKUP(A681,InsumosSINAPI!$A$6:$I$9354,2,0))</f>
        <v>PISO EM CERAMICA ESMALTADA EXTRA, PEI MAIOR OU IGUAL A 4, FORMATO MENOR OU IGUAL A 2025 CM2</v>
      </c>
      <c r="E681" s="161" t="str">
        <f>IF(A681=0," ",VLOOKUP(A681,InsumosSINAPI!$A$6:$I$9354,3,0))</f>
        <v xml:space="preserve">M2    </v>
      </c>
      <c r="G681" s="166">
        <v>1.06</v>
      </c>
      <c r="H681" s="72" t="str">
        <f>IF(A681=0," ",VLOOKUP(A681,InsumosSINAPI!$A$6:$I$9354,5,0))</f>
        <v>27,90</v>
      </c>
      <c r="I681" s="72">
        <f>ROUND(H681*G681,2)</f>
        <v>29.57</v>
      </c>
      <c r="J681" s="161"/>
    </row>
    <row r="682" spans="1:10" s="34" customFormat="1" hidden="1">
      <c r="A682" s="88">
        <v>1381</v>
      </c>
      <c r="B682" s="71" t="s">
        <v>45</v>
      </c>
      <c r="C682" s="27" t="s">
        <v>15</v>
      </c>
      <c r="D682" s="35" t="str">
        <f>IF(A682=0," ",VLOOKUP(A682,InsumosSINAPI!$A$6:$I$9354,2,0))</f>
        <v>ARGAMASSA COLANTE AC I PARA CERAMICAS</v>
      </c>
      <c r="E682" s="161" t="str">
        <f>IF(A682=0," ",VLOOKUP(A682,InsumosSINAPI!$A$6:$I$9354,3,0))</f>
        <v xml:space="preserve">KG    </v>
      </c>
      <c r="G682" s="166">
        <v>4.8600000000000003</v>
      </c>
      <c r="H682" s="72" t="str">
        <f>IF(A682=0," ",VLOOKUP(A682,InsumosSINAPI!$A$6:$I$9354,5,0))</f>
        <v>0,73</v>
      </c>
      <c r="I682" s="72">
        <f>ROUND(H682*G682,2)</f>
        <v>3.55</v>
      </c>
      <c r="J682" s="161"/>
    </row>
    <row r="683" spans="1:10" s="34" customFormat="1" hidden="1">
      <c r="A683" s="88">
        <v>34357</v>
      </c>
      <c r="B683" s="71" t="s">
        <v>45</v>
      </c>
      <c r="C683" s="27" t="s">
        <v>15</v>
      </c>
      <c r="D683" s="35" t="str">
        <f>IF(A683=0," ",VLOOKUP(A683,InsumosSINAPI!$A$6:$I$9354,2,0))</f>
        <v>REJUNTE CIMENTICIO, QUALQUER COR</v>
      </c>
      <c r="E683" s="161" t="str">
        <f>IF(A683=0," ",VLOOKUP(A683,InsumosSINAPI!$A$6:$I$9354,3,0))</f>
        <v xml:space="preserve">KG    </v>
      </c>
      <c r="G683" s="166">
        <v>0.24</v>
      </c>
      <c r="H683" s="72" t="str">
        <f>IF(A683=0," ",VLOOKUP(A683,InsumosSINAPI!$A$6:$I$9354,5,0))</f>
        <v>4,28</v>
      </c>
      <c r="I683" s="72">
        <f>ROUND(H683*G683,2)</f>
        <v>1.03</v>
      </c>
      <c r="J683" s="161"/>
    </row>
    <row r="684" spans="1:10" s="34" customFormat="1" ht="25.5" hidden="1">
      <c r="A684" s="88">
        <v>88256</v>
      </c>
      <c r="B684" s="71" t="s">
        <v>45</v>
      </c>
      <c r="C684" s="27" t="s">
        <v>14</v>
      </c>
      <c r="D684" s="35" t="s">
        <v>161</v>
      </c>
      <c r="E684" s="161" t="s">
        <v>25</v>
      </c>
      <c r="G684" s="166">
        <v>0.43</v>
      </c>
      <c r="H684" s="72">
        <v>19.54</v>
      </c>
      <c r="I684" s="72">
        <f>ROUND(H684*G684,2)</f>
        <v>8.4</v>
      </c>
      <c r="J684" s="161"/>
    </row>
    <row r="685" spans="1:10" s="34" customFormat="1" hidden="1">
      <c r="A685" s="88">
        <v>88316</v>
      </c>
      <c r="B685" s="71" t="s">
        <v>45</v>
      </c>
      <c r="C685" s="27" t="s">
        <v>14</v>
      </c>
      <c r="D685" s="35" t="s">
        <v>34</v>
      </c>
      <c r="E685" s="161" t="s">
        <v>25</v>
      </c>
      <c r="G685" s="166">
        <v>0.2</v>
      </c>
      <c r="H685" s="38">
        <v>12.94</v>
      </c>
      <c r="I685" s="72">
        <f>ROUND(H685*G685,2)</f>
        <v>2.59</v>
      </c>
      <c r="J685" s="161"/>
    </row>
    <row r="686" spans="1:10" hidden="1"/>
    <row r="687" spans="1:10" s="34" customFormat="1" ht="25.5" hidden="1">
      <c r="A687" s="162">
        <v>98671</v>
      </c>
      <c r="B687" s="39" t="s">
        <v>45</v>
      </c>
      <c r="C687" s="40" t="s">
        <v>14</v>
      </c>
      <c r="D687" s="41" t="s">
        <v>541</v>
      </c>
      <c r="E687" s="185" t="s">
        <v>8</v>
      </c>
      <c r="F687" s="30">
        <v>1</v>
      </c>
      <c r="G687" s="36"/>
      <c r="H687" s="32" t="e">
        <f>SUM(I688:I692)</f>
        <v>#N/A</v>
      </c>
      <c r="I687" s="33" t="e">
        <f>ROUND(H687*F687,2)</f>
        <v>#N/A</v>
      </c>
      <c r="J687" s="161"/>
    </row>
    <row r="688" spans="1:10" s="34" customFormat="1" ht="51" hidden="1">
      <c r="A688" s="88">
        <v>10841</v>
      </c>
      <c r="B688" s="71" t="s">
        <v>45</v>
      </c>
      <c r="C688" s="27" t="s">
        <v>15</v>
      </c>
      <c r="D688" s="35" t="str">
        <f>IF(A688=0," ",VLOOKUP(A688,InsumosSINAPI!$A$6:$I$9354,2,0))</f>
        <v>PISO EM GRANITO, POLIDO, TIPO ANDORINHA/ QUARTZ/ CASTELO/ CORUMBA OU OUTROS EQUIVALENTES DA REGIAO, FORMATO MENOR OU IGUAL A 3025 CM2, E=  *2* CM</v>
      </c>
      <c r="E688" s="161" t="str">
        <f>IF(A688=0," ",VLOOKUP(A688,InsumosSINAPI!$A$6:$I$9354,3,0))</f>
        <v xml:space="preserve">M2    </v>
      </c>
      <c r="G688" s="166">
        <v>1.1599999999999999</v>
      </c>
      <c r="H688" s="72" t="str">
        <f>IF(A688=0," ",VLOOKUP(A688,InsumosSINAPI!$A$6:$I$9354,5,0))</f>
        <v>241,50</v>
      </c>
      <c r="I688" s="72">
        <f>ROUND(H688*G688,2)</f>
        <v>280.14</v>
      </c>
      <c r="J688" s="161"/>
    </row>
    <row r="689" spans="1:10" s="34" customFormat="1" hidden="1">
      <c r="A689" s="88">
        <v>34356</v>
      </c>
      <c r="B689" s="71" t="s">
        <v>45</v>
      </c>
      <c r="C689" s="27" t="s">
        <v>15</v>
      </c>
      <c r="D689" s="35" t="e">
        <f>IF(A689=0," ",VLOOKUP(A689,InsumosSINAPI!$A$6:$I$9354,2,0))</f>
        <v>#N/A</v>
      </c>
      <c r="E689" s="161" t="e">
        <f>IF(A689=0," ",VLOOKUP(A689,InsumosSINAPI!$A$6:$I$9354,3,0))</f>
        <v>#N/A</v>
      </c>
      <c r="G689" s="166">
        <v>0.14000000000000001</v>
      </c>
      <c r="H689" s="72" t="e">
        <f>IF(A689=0," ",VLOOKUP(A689,InsumosSINAPI!$A$6:$I$9354,5,0))</f>
        <v>#N/A</v>
      </c>
      <c r="I689" s="72" t="e">
        <f>ROUND(H689*G689,2)</f>
        <v>#N/A</v>
      </c>
      <c r="J689" s="161"/>
    </row>
    <row r="690" spans="1:10" s="34" customFormat="1" hidden="1">
      <c r="A690" s="88">
        <v>37595</v>
      </c>
      <c r="B690" s="71" t="s">
        <v>45</v>
      </c>
      <c r="C690" s="27" t="s">
        <v>15</v>
      </c>
      <c r="D690" s="35" t="str">
        <f>IF(A690=0," ",VLOOKUP(A690,InsumosSINAPI!$A$6:$I$9354,2,0))</f>
        <v>ARGAMASSA COLANTE TIPO AC III</v>
      </c>
      <c r="E690" s="161" t="str">
        <f>IF(A690=0," ",VLOOKUP(A690,InsumosSINAPI!$A$6:$I$9354,3,0))</f>
        <v xml:space="preserve">KG    </v>
      </c>
      <c r="G690" s="166">
        <v>8.6199999999999992</v>
      </c>
      <c r="H690" s="72" t="str">
        <f>IF(A690=0," ",VLOOKUP(A690,InsumosSINAPI!$A$6:$I$9354,5,0))</f>
        <v>2,24</v>
      </c>
      <c r="I690" s="72">
        <f>ROUND(H690*G690,2)</f>
        <v>19.309999999999999</v>
      </c>
      <c r="J690" s="161"/>
    </row>
    <row r="691" spans="1:10" s="34" customFormat="1" ht="25.5" hidden="1">
      <c r="A691" s="88">
        <v>88274</v>
      </c>
      <c r="B691" s="71" t="s">
        <v>45</v>
      </c>
      <c r="C691" s="27" t="s">
        <v>14</v>
      </c>
      <c r="D691" s="35" t="s">
        <v>426</v>
      </c>
      <c r="E691" s="161" t="s">
        <v>25</v>
      </c>
      <c r="G691" s="166">
        <v>1.1879999999999999</v>
      </c>
      <c r="H691" s="72">
        <v>18.579999999999998</v>
      </c>
      <c r="I691" s="72">
        <f>ROUND(H691*G691,2)</f>
        <v>22.07</v>
      </c>
      <c r="J691" s="161"/>
    </row>
    <row r="692" spans="1:10" s="34" customFormat="1" hidden="1">
      <c r="A692" s="88">
        <v>88316</v>
      </c>
      <c r="B692" s="71" t="s">
        <v>45</v>
      </c>
      <c r="C692" s="27" t="s">
        <v>14</v>
      </c>
      <c r="D692" s="35" t="s">
        <v>34</v>
      </c>
      <c r="E692" s="161" t="s">
        <v>25</v>
      </c>
      <c r="G692" s="166">
        <v>0.59399999999999997</v>
      </c>
      <c r="H692" s="38">
        <v>12.94</v>
      </c>
      <c r="I692" s="72">
        <f>ROUND(H692*G692,2)</f>
        <v>7.69</v>
      </c>
      <c r="J692" s="161"/>
    </row>
    <row r="693" spans="1:10" hidden="1"/>
    <row r="694" spans="1:10" s="34" customFormat="1" ht="25.5" hidden="1">
      <c r="A694" s="162">
        <v>98672</v>
      </c>
      <c r="B694" s="39" t="s">
        <v>45</v>
      </c>
      <c r="C694" s="40" t="s">
        <v>14</v>
      </c>
      <c r="D694" s="41" t="s">
        <v>542</v>
      </c>
      <c r="E694" s="185" t="s">
        <v>8</v>
      </c>
      <c r="F694" s="30">
        <v>1</v>
      </c>
      <c r="G694" s="36"/>
      <c r="H694" s="32" t="e">
        <f>SUM(I695:I699)</f>
        <v>#N/A</v>
      </c>
      <c r="I694" s="33" t="e">
        <f>ROUND(H694*F694,2)</f>
        <v>#N/A</v>
      </c>
      <c r="J694" s="161"/>
    </row>
    <row r="695" spans="1:10" s="34" customFormat="1" ht="38.25" hidden="1">
      <c r="A695" s="88">
        <v>4818</v>
      </c>
      <c r="B695" s="71" t="s">
        <v>45</v>
      </c>
      <c r="C695" s="27" t="s">
        <v>15</v>
      </c>
      <c r="D695" s="35" t="str">
        <f>IF(A695=0," ",VLOOKUP(A695,InsumosSINAPI!$A$6:$I$9354,2,0))</f>
        <v>PISO/ REVESTIMENTO EM MARMORE, POLIDO, BRANCO COMUM, FORMATO MENOR OU IGUAL A 3025 CM2, E = *2* CM</v>
      </c>
      <c r="E695" s="161" t="str">
        <f>IF(A695=0," ",VLOOKUP(A695,InsumosSINAPI!$A$6:$I$9354,3,0))</f>
        <v xml:space="preserve">M2    </v>
      </c>
      <c r="G695" s="166">
        <v>1.1599999999999999</v>
      </c>
      <c r="H695" s="72" t="str">
        <f>IF(A695=0," ",VLOOKUP(A695,InsumosSINAPI!$A$6:$I$9354,5,0))</f>
        <v>359,99</v>
      </c>
      <c r="I695" s="72">
        <f>ROUND(H695*G695,2)</f>
        <v>417.59</v>
      </c>
      <c r="J695" s="161"/>
    </row>
    <row r="696" spans="1:10" s="34" customFormat="1" hidden="1">
      <c r="A696" s="88">
        <v>34356</v>
      </c>
      <c r="B696" s="71" t="s">
        <v>45</v>
      </c>
      <c r="C696" s="27" t="s">
        <v>15</v>
      </c>
      <c r="D696" s="35" t="e">
        <f>IF(A696=0," ",VLOOKUP(A696,InsumosSINAPI!$A$6:$I$9354,2,0))</f>
        <v>#N/A</v>
      </c>
      <c r="E696" s="161" t="e">
        <f>IF(A696=0," ",VLOOKUP(A696,InsumosSINAPI!$A$6:$I$9354,3,0))</f>
        <v>#N/A</v>
      </c>
      <c r="G696" s="166">
        <v>0.14000000000000001</v>
      </c>
      <c r="H696" s="72" t="e">
        <f>IF(A696=0," ",VLOOKUP(A696,InsumosSINAPI!$A$6:$I$9354,5,0))</f>
        <v>#N/A</v>
      </c>
      <c r="I696" s="72" t="e">
        <f>ROUND(H696*G696,2)</f>
        <v>#N/A</v>
      </c>
      <c r="J696" s="161"/>
    </row>
    <row r="697" spans="1:10" s="34" customFormat="1" hidden="1">
      <c r="A697" s="88">
        <v>37595</v>
      </c>
      <c r="B697" s="71" t="s">
        <v>45</v>
      </c>
      <c r="C697" s="27" t="s">
        <v>15</v>
      </c>
      <c r="D697" s="35" t="str">
        <f>IF(A697=0," ",VLOOKUP(A697,InsumosSINAPI!$A$6:$I$9354,2,0))</f>
        <v>ARGAMASSA COLANTE TIPO AC III</v>
      </c>
      <c r="E697" s="161" t="str">
        <f>IF(A697=0," ",VLOOKUP(A697,InsumosSINAPI!$A$6:$I$9354,3,0))</f>
        <v xml:space="preserve">KG    </v>
      </c>
      <c r="G697" s="166">
        <v>8.6199999999999992</v>
      </c>
      <c r="H697" s="72" t="str">
        <f>IF(A697=0," ",VLOOKUP(A697,InsumosSINAPI!$A$6:$I$9354,5,0))</f>
        <v>2,24</v>
      </c>
      <c r="I697" s="72">
        <f>ROUND(H697*G697,2)</f>
        <v>19.309999999999999</v>
      </c>
      <c r="J697" s="161"/>
    </row>
    <row r="698" spans="1:10" s="34" customFormat="1" ht="25.5" hidden="1">
      <c r="A698" s="88">
        <v>88274</v>
      </c>
      <c r="B698" s="71" t="s">
        <v>45</v>
      </c>
      <c r="C698" s="27" t="s">
        <v>14</v>
      </c>
      <c r="D698" s="35" t="s">
        <v>426</v>
      </c>
      <c r="E698" s="161" t="s">
        <v>25</v>
      </c>
      <c r="G698" s="166">
        <v>1.1879999999999999</v>
      </c>
      <c r="H698" s="72">
        <v>18.579999999999998</v>
      </c>
      <c r="I698" s="72">
        <f>ROUND(H698*G698,2)</f>
        <v>22.07</v>
      </c>
      <c r="J698" s="161"/>
    </row>
    <row r="699" spans="1:10" s="34" customFormat="1" hidden="1">
      <c r="A699" s="88">
        <v>88316</v>
      </c>
      <c r="B699" s="71" t="s">
        <v>45</v>
      </c>
      <c r="C699" s="27" t="s">
        <v>14</v>
      </c>
      <c r="D699" s="35" t="s">
        <v>34</v>
      </c>
      <c r="E699" s="161" t="s">
        <v>25</v>
      </c>
      <c r="G699" s="166">
        <v>0.59399999999999997</v>
      </c>
      <c r="H699" s="38">
        <v>12.94</v>
      </c>
      <c r="I699" s="72">
        <f>ROUND(H699*G699,2)</f>
        <v>7.69</v>
      </c>
      <c r="J699" s="161"/>
    </row>
    <row r="700" spans="1:10" hidden="1"/>
    <row r="701" spans="1:10" s="34" customFormat="1" ht="38.25" hidden="1">
      <c r="A701" s="162">
        <v>98673</v>
      </c>
      <c r="B701" s="39" t="s">
        <v>45</v>
      </c>
      <c r="C701" s="40" t="s">
        <v>14</v>
      </c>
      <c r="D701" s="41" t="s">
        <v>543</v>
      </c>
      <c r="E701" s="185" t="s">
        <v>8</v>
      </c>
      <c r="F701" s="30">
        <v>1</v>
      </c>
      <c r="G701" s="36"/>
      <c r="H701" s="32">
        <f>SUM(I702:I707)</f>
        <v>196.21000000000004</v>
      </c>
      <c r="I701" s="33">
        <f>ROUND(H701*F701,2)</f>
        <v>196.21</v>
      </c>
      <c r="J701" s="161"/>
    </row>
    <row r="702" spans="1:10" s="34" customFormat="1" ht="25.5" hidden="1">
      <c r="A702" s="88">
        <v>4791</v>
      </c>
      <c r="B702" s="71" t="s">
        <v>45</v>
      </c>
      <c r="C702" s="27" t="s">
        <v>15</v>
      </c>
      <c r="D702" s="35" t="str">
        <f>IF(A702=0," ",VLOOKUP(A702,InsumosSINAPI!$A$6:$I$9354,2,0))</f>
        <v>ADESIVO ACRILICO DE BASE AQUOSA / COLA DE CONTATO</v>
      </c>
      <c r="E702" s="161" t="str">
        <f>IF(A702=0," ",VLOOKUP(A702,InsumosSINAPI!$A$6:$I$9354,3,0))</f>
        <v xml:space="preserve">KG    </v>
      </c>
      <c r="G702" s="166">
        <v>9.5000000000000001E-2</v>
      </c>
      <c r="H702" s="72" t="str">
        <f>IF(A702=0," ",VLOOKUP(A702,InsumosSINAPI!$A$6:$I$9354,5,0))</f>
        <v>30,50</v>
      </c>
      <c r="I702" s="72">
        <f t="shared" ref="I702:I707" si="20">ROUND(H702*G702,2)</f>
        <v>2.9</v>
      </c>
      <c r="J702" s="161"/>
    </row>
    <row r="703" spans="1:10" s="34" customFormat="1" ht="25.5" hidden="1">
      <c r="A703" s="88">
        <v>4792</v>
      </c>
      <c r="B703" s="71" t="s">
        <v>45</v>
      </c>
      <c r="C703" s="27" t="s">
        <v>15</v>
      </c>
      <c r="D703" s="35" t="str">
        <f>IF(A703=0," ",VLOOKUP(A703,InsumosSINAPI!$A$6:$I$9354,2,0))</f>
        <v>PLACA VINILICA SEMIFLEXIVEL PARA PISOS, E = 3,2 MM, 30 X 30 CM (SEM COLOCACAO)</v>
      </c>
      <c r="E703" s="161" t="str">
        <f>IF(A703=0," ",VLOOKUP(A703,InsumosSINAPI!$A$6:$I$9354,3,0))</f>
        <v xml:space="preserve">M2    </v>
      </c>
      <c r="G703" s="166">
        <v>1.1100000000000001</v>
      </c>
      <c r="H703" s="72" t="str">
        <f>IF(A703=0," ",VLOOKUP(A703,InsumosSINAPI!$A$6:$I$9354,5,0))</f>
        <v>168,45</v>
      </c>
      <c r="I703" s="72">
        <f t="shared" si="20"/>
        <v>186.98</v>
      </c>
      <c r="J703" s="161"/>
    </row>
    <row r="704" spans="1:10" hidden="1">
      <c r="A704" s="88">
        <v>88309</v>
      </c>
      <c r="B704" s="71" t="s">
        <v>45</v>
      </c>
      <c r="C704" s="27" t="s">
        <v>14</v>
      </c>
      <c r="D704" s="35" t="s">
        <v>53</v>
      </c>
      <c r="E704" s="161" t="s">
        <v>25</v>
      </c>
      <c r="F704" s="34"/>
      <c r="G704" s="166">
        <v>0.26100000000000001</v>
      </c>
      <c r="H704" s="38">
        <v>17.2</v>
      </c>
      <c r="I704" s="72">
        <f t="shared" si="20"/>
        <v>4.49</v>
      </c>
    </row>
    <row r="705" spans="1:10" hidden="1">
      <c r="A705" s="88">
        <v>88316</v>
      </c>
      <c r="B705" s="71" t="s">
        <v>45</v>
      </c>
      <c r="C705" s="27" t="s">
        <v>14</v>
      </c>
      <c r="D705" s="35" t="s">
        <v>34</v>
      </c>
      <c r="E705" s="161" t="s">
        <v>25</v>
      </c>
      <c r="F705" s="34"/>
      <c r="G705" s="166">
        <v>0.13</v>
      </c>
      <c r="H705" s="38">
        <v>12.94</v>
      </c>
      <c r="I705" s="72">
        <f t="shared" si="20"/>
        <v>1.68</v>
      </c>
    </row>
    <row r="706" spans="1:10" ht="38.25" hidden="1">
      <c r="A706" s="168">
        <v>95276</v>
      </c>
      <c r="B706" s="71" t="s">
        <v>45</v>
      </c>
      <c r="C706" s="27" t="s">
        <v>14</v>
      </c>
      <c r="D706" s="8" t="s">
        <v>537</v>
      </c>
      <c r="E706" s="183" t="s">
        <v>529</v>
      </c>
      <c r="G706" s="167">
        <v>2.5000000000000001E-2</v>
      </c>
      <c r="H706" s="6">
        <v>2.1</v>
      </c>
      <c r="I706" s="72">
        <f t="shared" si="20"/>
        <v>0.05</v>
      </c>
    </row>
    <row r="707" spans="1:10" ht="38.25" hidden="1">
      <c r="A707" s="168">
        <v>95277</v>
      </c>
      <c r="B707" s="71" t="s">
        <v>45</v>
      </c>
      <c r="C707" s="27" t="s">
        <v>14</v>
      </c>
      <c r="D707" s="8" t="s">
        <v>544</v>
      </c>
      <c r="E707" s="183" t="s">
        <v>531</v>
      </c>
      <c r="G707" s="167">
        <v>0.23599999999999999</v>
      </c>
      <c r="H707" s="6">
        <v>0.46</v>
      </c>
      <c r="I707" s="72">
        <f t="shared" si="20"/>
        <v>0.11</v>
      </c>
    </row>
    <row r="708" spans="1:10" hidden="1"/>
    <row r="709" spans="1:10" s="34" customFormat="1" hidden="1">
      <c r="A709" s="162">
        <v>98685</v>
      </c>
      <c r="B709" s="39" t="s">
        <v>45</v>
      </c>
      <c r="C709" s="40" t="s">
        <v>14</v>
      </c>
      <c r="D709" s="41" t="s">
        <v>545</v>
      </c>
      <c r="E709" s="185" t="s">
        <v>12</v>
      </c>
      <c r="F709" s="30">
        <v>1</v>
      </c>
      <c r="G709" s="36"/>
      <c r="H709" s="32" t="e">
        <f>SUM(I710:I714)</f>
        <v>#N/A</v>
      </c>
      <c r="I709" s="33" t="e">
        <f>ROUND(H709*F709,2)</f>
        <v>#N/A</v>
      </c>
      <c r="J709" s="161"/>
    </row>
    <row r="710" spans="1:10" s="34" customFormat="1" ht="38.25" hidden="1">
      <c r="A710" s="88">
        <v>20231</v>
      </c>
      <c r="B710" s="71" t="s">
        <v>45</v>
      </c>
      <c r="C710" s="27" t="s">
        <v>15</v>
      </c>
      <c r="D710" s="35" t="str">
        <f>IF(A710=0," ",VLOOKUP(A710,InsumosSINAPI!$A$6:$I$9354,2,0))</f>
        <v>RODAPE OU RODABANCADA EM GRANITO, POLIDO, TIPO ANDORINHA/ QUARTZ/ CASTELO/ CORUMBA OU OUTROS EQUIVALENTES DA REGIAO, H= 10 CM, E=  *2,0* CM</v>
      </c>
      <c r="E710" s="161" t="str">
        <f>IF(A710=0," ",VLOOKUP(A710,InsumosSINAPI!$A$6:$I$9354,3,0))</f>
        <v xml:space="preserve">M     </v>
      </c>
      <c r="G710" s="166">
        <v>1.04</v>
      </c>
      <c r="H710" s="72" t="str">
        <f>IF(A710=0," ",VLOOKUP(A710,InsumosSINAPI!$A$6:$I$9354,5,0))</f>
        <v>47,63</v>
      </c>
      <c r="I710" s="72">
        <f>ROUND(H710*G710,2)</f>
        <v>49.54</v>
      </c>
      <c r="J710" s="161"/>
    </row>
    <row r="711" spans="1:10" s="34" customFormat="1" hidden="1">
      <c r="A711" s="88">
        <v>34356</v>
      </c>
      <c r="B711" s="71" t="s">
        <v>45</v>
      </c>
      <c r="C711" s="27" t="s">
        <v>15</v>
      </c>
      <c r="D711" s="35" t="e">
        <f>IF(A711=0," ",VLOOKUP(A711,InsumosSINAPI!$A$6:$I$9354,2,0))</f>
        <v>#N/A</v>
      </c>
      <c r="E711" s="161" t="e">
        <f>IF(A711=0," ",VLOOKUP(A711,InsumosSINAPI!$A$6:$I$9354,3,0))</f>
        <v>#N/A</v>
      </c>
      <c r="G711" s="166">
        <v>0.12</v>
      </c>
      <c r="H711" s="72" t="e">
        <f>IF(A711=0," ",VLOOKUP(A711,InsumosSINAPI!$A$6:$I$9354,5,0))</f>
        <v>#N/A</v>
      </c>
      <c r="I711" s="72" t="e">
        <f>ROUND(H711*G711,2)</f>
        <v>#N/A</v>
      </c>
      <c r="J711" s="161"/>
    </row>
    <row r="712" spans="1:10" s="34" customFormat="1" hidden="1">
      <c r="A712" s="88">
        <v>37595</v>
      </c>
      <c r="B712" s="71" t="s">
        <v>45</v>
      </c>
      <c r="C712" s="27" t="s">
        <v>15</v>
      </c>
      <c r="D712" s="35" t="str">
        <f>IF(A712=0," ",VLOOKUP(A712,InsumosSINAPI!$A$6:$I$9354,2,0))</f>
        <v>ARGAMASSA COLANTE TIPO AC III</v>
      </c>
      <c r="E712" s="161" t="str">
        <f>IF(A712=0," ",VLOOKUP(A712,InsumosSINAPI!$A$6:$I$9354,3,0))</f>
        <v xml:space="preserve">KG    </v>
      </c>
      <c r="G712" s="166">
        <v>0.86140000000000005</v>
      </c>
      <c r="H712" s="72" t="str">
        <f>IF(A712=0," ",VLOOKUP(A712,InsumosSINAPI!$A$6:$I$9354,5,0))</f>
        <v>2,24</v>
      </c>
      <c r="I712" s="72">
        <f>ROUND(H712*G712,2)</f>
        <v>1.93</v>
      </c>
      <c r="J712" s="161"/>
    </row>
    <row r="713" spans="1:10" s="34" customFormat="1" ht="25.5" hidden="1">
      <c r="A713" s="88">
        <v>88274</v>
      </c>
      <c r="B713" s="71" t="s">
        <v>45</v>
      </c>
      <c r="C713" s="27" t="s">
        <v>14</v>
      </c>
      <c r="D713" s="35" t="s">
        <v>426</v>
      </c>
      <c r="E713" s="161" t="s">
        <v>25</v>
      </c>
      <c r="G713" s="166">
        <v>0.29899999999999999</v>
      </c>
      <c r="H713" s="72">
        <v>18.579999999999998</v>
      </c>
      <c r="I713" s="72">
        <f>ROUND(H713*G713,2)</f>
        <v>5.56</v>
      </c>
      <c r="J713" s="161"/>
    </row>
    <row r="714" spans="1:10" s="34" customFormat="1" hidden="1">
      <c r="A714" s="88">
        <v>88316</v>
      </c>
      <c r="B714" s="71" t="s">
        <v>45</v>
      </c>
      <c r="C714" s="27" t="s">
        <v>14</v>
      </c>
      <c r="D714" s="35" t="s">
        <v>34</v>
      </c>
      <c r="E714" s="161" t="s">
        <v>25</v>
      </c>
      <c r="G714" s="166">
        <v>0.15</v>
      </c>
      <c r="H714" s="38">
        <v>12.94</v>
      </c>
      <c r="I714" s="72">
        <f>ROUND(H714*G714,2)</f>
        <v>1.94</v>
      </c>
      <c r="J714" s="161"/>
    </row>
    <row r="715" spans="1:10" hidden="1"/>
    <row r="716" spans="1:10" s="34" customFormat="1" ht="38.25" hidden="1">
      <c r="A716" s="162">
        <v>98561</v>
      </c>
      <c r="B716" s="39" t="s">
        <v>45</v>
      </c>
      <c r="C716" s="40" t="s">
        <v>14</v>
      </c>
      <c r="D716" s="41" t="s">
        <v>546</v>
      </c>
      <c r="E716" s="185" t="s">
        <v>8</v>
      </c>
      <c r="F716" s="30">
        <v>1</v>
      </c>
      <c r="G716" s="36"/>
      <c r="H716" s="32">
        <f>SUM(I717:I720)</f>
        <v>34.940000000000005</v>
      </c>
      <c r="I716" s="33">
        <f>ROUND(H716*F716,2)</f>
        <v>34.94</v>
      </c>
      <c r="J716" s="161"/>
    </row>
    <row r="717" spans="1:10" s="34" customFormat="1" ht="38.25" hidden="1">
      <c r="A717" s="88">
        <v>123</v>
      </c>
      <c r="B717" s="71" t="s">
        <v>45</v>
      </c>
      <c r="C717" s="27" t="s">
        <v>15</v>
      </c>
      <c r="D717" s="35" t="str">
        <f>IF(A717=0," ",VLOOKUP(A717,InsumosSINAPI!$A$6:$I$9354,2,0))</f>
        <v>ADITIVO IMPERMEABILIZANTE DE PEGA NORMAL PARA ARGAMASSAS E CONCRETOS SEM ARMACAO, LIQUIDO E ISENTO DE CLORETOS</v>
      </c>
      <c r="E717" s="161" t="str">
        <f>IF(A717=0," ",VLOOKUP(A717,InsumosSINAPI!$A$6:$I$9354,3,0))</f>
        <v xml:space="preserve">L     </v>
      </c>
      <c r="G717" s="166">
        <v>0.38700000000000001</v>
      </c>
      <c r="H717" s="72" t="str">
        <f>IF(A717=0," ",VLOOKUP(A717,InsumosSINAPI!$A$6:$I$9354,5,0))</f>
        <v>8,12</v>
      </c>
      <c r="I717" s="72">
        <f>ROUND(H717*G717,2)</f>
        <v>3.14</v>
      </c>
      <c r="J717" s="161"/>
    </row>
    <row r="718" spans="1:10" s="34" customFormat="1" ht="51" hidden="1">
      <c r="A718" s="88">
        <v>87286</v>
      </c>
      <c r="B718" s="71" t="s">
        <v>45</v>
      </c>
      <c r="C718" s="27" t="s">
        <v>14</v>
      </c>
      <c r="D718" s="35" t="s">
        <v>547</v>
      </c>
      <c r="E718" s="161" t="s">
        <v>10</v>
      </c>
      <c r="G718" s="166">
        <v>2.5000000000000001E-2</v>
      </c>
      <c r="H718" s="72">
        <v>438.65</v>
      </c>
      <c r="I718" s="72">
        <f>ROUND(H718*G718,2)</f>
        <v>10.97</v>
      </c>
      <c r="J718" s="161"/>
    </row>
    <row r="719" spans="1:10" hidden="1">
      <c r="A719" s="88">
        <v>88309</v>
      </c>
      <c r="B719" s="71" t="s">
        <v>45</v>
      </c>
      <c r="C719" s="27" t="s">
        <v>14</v>
      </c>
      <c r="D719" s="35" t="s">
        <v>53</v>
      </c>
      <c r="E719" s="161" t="s">
        <v>25</v>
      </c>
      <c r="F719" s="34"/>
      <c r="G719" s="166">
        <v>0.86699999999999999</v>
      </c>
      <c r="H719" s="38">
        <v>20.82</v>
      </c>
      <c r="I719" s="72">
        <f>ROUND(H719*G719,2)</f>
        <v>18.05</v>
      </c>
    </row>
    <row r="720" spans="1:10" hidden="1">
      <c r="A720" s="88">
        <v>88316</v>
      </c>
      <c r="B720" s="71" t="s">
        <v>45</v>
      </c>
      <c r="C720" s="27" t="s">
        <v>14</v>
      </c>
      <c r="D720" s="35" t="s">
        <v>34</v>
      </c>
      <c r="E720" s="161" t="s">
        <v>25</v>
      </c>
      <c r="F720" s="34"/>
      <c r="G720" s="166">
        <v>0.17599999999999999</v>
      </c>
      <c r="H720" s="38">
        <v>15.79</v>
      </c>
      <c r="I720" s="72">
        <f>ROUND(H720*G720,2)</f>
        <v>2.78</v>
      </c>
    </row>
    <row r="721" spans="1:10" hidden="1"/>
    <row r="722" spans="1:10" s="34" customFormat="1" ht="38.25" hidden="1">
      <c r="A722" s="162" t="s">
        <v>548</v>
      </c>
      <c r="B722" s="39" t="s">
        <v>9</v>
      </c>
      <c r="C722" s="40" t="s">
        <v>14</v>
      </c>
      <c r="D722" s="41" t="s">
        <v>549</v>
      </c>
      <c r="E722" s="185" t="s">
        <v>8</v>
      </c>
      <c r="F722" s="30">
        <v>1</v>
      </c>
      <c r="G722" s="36"/>
      <c r="H722" s="32">
        <f>SUM(I723:I727)</f>
        <v>86.39</v>
      </c>
      <c r="I722" s="33">
        <f>ROUND(H722*F722,2)</f>
        <v>86.39</v>
      </c>
      <c r="J722" s="161"/>
    </row>
    <row r="723" spans="1:10" ht="12.75" hidden="1" customHeight="1">
      <c r="A723" s="7" t="s">
        <v>550</v>
      </c>
      <c r="B723" s="71" t="s">
        <v>9</v>
      </c>
      <c r="C723" s="27" t="s">
        <v>15</v>
      </c>
      <c r="D723" s="8" t="s">
        <v>554</v>
      </c>
      <c r="E723" s="183" t="s">
        <v>8</v>
      </c>
      <c r="G723" s="5">
        <v>1.1499999999999999</v>
      </c>
      <c r="H723" s="6">
        <v>32.82</v>
      </c>
      <c r="I723" s="72">
        <f>ROUND(H723*G723,2)</f>
        <v>37.74</v>
      </c>
    </row>
    <row r="724" spans="1:10" ht="12.75" hidden="1" customHeight="1">
      <c r="A724" s="7" t="s">
        <v>551</v>
      </c>
      <c r="B724" s="71" t="s">
        <v>9</v>
      </c>
      <c r="C724" s="27" t="s">
        <v>15</v>
      </c>
      <c r="D724" s="8" t="s">
        <v>555</v>
      </c>
      <c r="E724" s="183" t="s">
        <v>11</v>
      </c>
      <c r="G724" s="5">
        <v>0.6</v>
      </c>
      <c r="H724" s="6">
        <v>5.52</v>
      </c>
      <c r="I724" s="72">
        <f>ROUND(H724*G724,2)</f>
        <v>3.31</v>
      </c>
    </row>
    <row r="725" spans="1:10" ht="12.75" hidden="1" customHeight="1">
      <c r="A725" s="7" t="s">
        <v>552</v>
      </c>
      <c r="B725" s="71" t="s">
        <v>9</v>
      </c>
      <c r="C725" s="27" t="s">
        <v>15</v>
      </c>
      <c r="D725" s="8" t="s">
        <v>556</v>
      </c>
      <c r="E725" s="183" t="s">
        <v>11</v>
      </c>
      <c r="G725" s="5">
        <v>0.06</v>
      </c>
      <c r="H725" s="6">
        <v>10.35</v>
      </c>
      <c r="I725" s="72">
        <f>ROUND(H725*G725,2)</f>
        <v>0.62</v>
      </c>
    </row>
    <row r="726" spans="1:10" ht="12.75" hidden="1" customHeight="1">
      <c r="A726" s="7" t="s">
        <v>553</v>
      </c>
      <c r="B726" s="71" t="s">
        <v>9</v>
      </c>
      <c r="C726" s="27" t="s">
        <v>15</v>
      </c>
      <c r="D726" s="8" t="s">
        <v>557</v>
      </c>
      <c r="E726" s="183" t="s">
        <v>8</v>
      </c>
      <c r="G726" s="5">
        <v>1.1499999999999999</v>
      </c>
      <c r="H726" s="6">
        <v>29.31</v>
      </c>
      <c r="I726" s="72">
        <f>ROUND(H726*G726,2)</f>
        <v>33.71</v>
      </c>
    </row>
    <row r="727" spans="1:10" ht="12.75" hidden="1" customHeight="1">
      <c r="A727" s="7">
        <v>88270</v>
      </c>
      <c r="B727" s="71" t="s">
        <v>45</v>
      </c>
      <c r="C727" s="27" t="s">
        <v>14</v>
      </c>
      <c r="D727" s="8" t="s">
        <v>558</v>
      </c>
      <c r="E727" s="183" t="s">
        <v>25</v>
      </c>
      <c r="G727" s="5">
        <v>0.64</v>
      </c>
      <c r="H727" s="6">
        <v>17.2</v>
      </c>
      <c r="I727" s="72">
        <f>ROUND(H727*G727,2)</f>
        <v>11.01</v>
      </c>
    </row>
    <row r="728" spans="1:10" hidden="1"/>
    <row r="729" spans="1:10" s="34" customFormat="1" ht="63.75" hidden="1">
      <c r="A729" s="162">
        <v>92543</v>
      </c>
      <c r="B729" s="39" t="s">
        <v>45</v>
      </c>
      <c r="C729" s="40" t="s">
        <v>14</v>
      </c>
      <c r="D729" s="41" t="s">
        <v>559</v>
      </c>
      <c r="E729" s="185" t="s">
        <v>8</v>
      </c>
      <c r="F729" s="30">
        <v>1</v>
      </c>
      <c r="G729" s="36"/>
      <c r="H729" s="32">
        <f>SUM(I730:I735)</f>
        <v>25.360000000000003</v>
      </c>
      <c r="I729" s="33">
        <f>ROUND(H729*F729,2)</f>
        <v>25.36</v>
      </c>
      <c r="J729" s="161"/>
    </row>
    <row r="730" spans="1:10" s="34" customFormat="1" ht="25.5" hidden="1">
      <c r="A730" s="88">
        <v>4472</v>
      </c>
      <c r="B730" s="71" t="s">
        <v>45</v>
      </c>
      <c r="C730" s="27" t="s">
        <v>15</v>
      </c>
      <c r="D730" s="35" t="str">
        <f>IF(A730=0," ",VLOOKUP(A730,InsumosSINAPI!$A$6:$I$9354,2,0))</f>
        <v>VIGA NAO APARELHADA *6 X 16* CM, EM MACARANDUBA, ANGELIM OU EQUIVALENTE DA REGIAO -  BRUTA</v>
      </c>
      <c r="E730" s="161" t="str">
        <f>IF(A730=0," ",VLOOKUP(A730,InsumosSINAPI!$A$6:$I$9354,3,0))</f>
        <v xml:space="preserve">M     </v>
      </c>
      <c r="G730" s="166">
        <v>0.63100000000000001</v>
      </c>
      <c r="H730" s="72" t="str">
        <f>IF(A730=0," ",VLOOKUP(A730,InsumosSINAPI!$A$6:$I$9354,5,0))</f>
        <v>34,29</v>
      </c>
      <c r="I730" s="72">
        <f t="shared" ref="I730:I735" si="21">ROUND(H730*G730,2)</f>
        <v>21.64</v>
      </c>
      <c r="J730" s="161"/>
    </row>
    <row r="731" spans="1:10" s="34" customFormat="1" hidden="1">
      <c r="A731" s="88">
        <v>40568</v>
      </c>
      <c r="B731" s="71" t="s">
        <v>45</v>
      </c>
      <c r="C731" s="27" t="s">
        <v>15</v>
      </c>
      <c r="D731" s="35" t="str">
        <f>IF(A731=0," ",VLOOKUP(A731,InsumosSINAPI!$A$6:$I$9354,2,0))</f>
        <v>PREGO DE ACO POLIDO COM CABECA 22 X 48 (4 1/4 X 5)</v>
      </c>
      <c r="E731" s="161" t="str">
        <f>IF(A731=0," ",VLOOKUP(A731,InsumosSINAPI!$A$6:$I$9354,3,0))</f>
        <v xml:space="preserve">KG    </v>
      </c>
      <c r="G731" s="166">
        <v>0.03</v>
      </c>
      <c r="H731" s="72" t="str">
        <f>IF(A731=0," ",VLOOKUP(A731,InsumosSINAPI!$A$6:$I$9354,5,0))</f>
        <v>18,45</v>
      </c>
      <c r="I731" s="72">
        <f t="shared" si="21"/>
        <v>0.55000000000000004</v>
      </c>
      <c r="J731" s="161"/>
    </row>
    <row r="732" spans="1:10" ht="25.5" hidden="1">
      <c r="A732" s="88">
        <v>88239</v>
      </c>
      <c r="B732" s="71" t="s">
        <v>45</v>
      </c>
      <c r="C732" s="27" t="s">
        <v>14</v>
      </c>
      <c r="D732" s="35" t="s">
        <v>114</v>
      </c>
      <c r="E732" s="161" t="s">
        <v>25</v>
      </c>
      <c r="F732" s="34"/>
      <c r="G732" s="166">
        <v>6.5000000000000002E-2</v>
      </c>
      <c r="H732" s="38">
        <v>14.5</v>
      </c>
      <c r="I732" s="72">
        <f t="shared" si="21"/>
        <v>0.94</v>
      </c>
    </row>
    <row r="733" spans="1:10" ht="25.5" hidden="1">
      <c r="A733" s="88">
        <v>88262</v>
      </c>
      <c r="B733" s="71" t="s">
        <v>45</v>
      </c>
      <c r="C733" s="27" t="s">
        <v>14</v>
      </c>
      <c r="D733" s="35" t="s">
        <v>435</v>
      </c>
      <c r="E733" s="161" t="s">
        <v>25</v>
      </c>
      <c r="F733" s="34"/>
      <c r="G733" s="166">
        <v>0.11799999999999999</v>
      </c>
      <c r="H733" s="38">
        <v>17.11</v>
      </c>
      <c r="I733" s="72">
        <f t="shared" si="21"/>
        <v>2.02</v>
      </c>
    </row>
    <row r="734" spans="1:10" ht="38.25" hidden="1">
      <c r="A734" s="168">
        <v>93281</v>
      </c>
      <c r="B734" s="71" t="s">
        <v>45</v>
      </c>
      <c r="C734" s="27" t="s">
        <v>14</v>
      </c>
      <c r="D734" s="8" t="s">
        <v>560</v>
      </c>
      <c r="E734" s="183" t="s">
        <v>529</v>
      </c>
      <c r="G734" s="167">
        <v>4.5999999999999999E-3</v>
      </c>
      <c r="H734" s="6">
        <v>18.91</v>
      </c>
      <c r="I734" s="72">
        <f t="shared" si="21"/>
        <v>0.09</v>
      </c>
    </row>
    <row r="735" spans="1:10" ht="38.25" hidden="1">
      <c r="A735" s="168">
        <v>93282</v>
      </c>
      <c r="B735" s="71" t="s">
        <v>45</v>
      </c>
      <c r="C735" s="27" t="s">
        <v>14</v>
      </c>
      <c r="D735" s="8" t="s">
        <v>561</v>
      </c>
      <c r="E735" s="183" t="s">
        <v>531</v>
      </c>
      <c r="G735" s="167">
        <v>6.4000000000000003E-3</v>
      </c>
      <c r="H735" s="6">
        <v>18.25</v>
      </c>
      <c r="I735" s="72">
        <f t="shared" si="21"/>
        <v>0.12</v>
      </c>
    </row>
    <row r="736" spans="1:10" hidden="1"/>
    <row r="737" spans="1:44" s="34" customFormat="1" hidden="1">
      <c r="A737" s="162" t="s">
        <v>436</v>
      </c>
      <c r="B737" s="39" t="s">
        <v>9</v>
      </c>
      <c r="C737" s="40" t="s">
        <v>15</v>
      </c>
      <c r="D737" s="41" t="s">
        <v>437</v>
      </c>
      <c r="E737" s="185" t="s">
        <v>33</v>
      </c>
      <c r="F737" s="30">
        <v>1</v>
      </c>
      <c r="G737" s="36"/>
      <c r="H737" s="33">
        <v>2.99</v>
      </c>
      <c r="I737" s="33">
        <f>ROUND(H737*F737,2)</f>
        <v>2.99</v>
      </c>
      <c r="J737" s="161"/>
    </row>
    <row r="738" spans="1:44" hidden="1"/>
    <row r="739" spans="1:44" s="34" customFormat="1" hidden="1">
      <c r="A739" s="162">
        <v>75220</v>
      </c>
      <c r="B739" s="39" t="s">
        <v>45</v>
      </c>
      <c r="C739" s="40" t="s">
        <v>14</v>
      </c>
      <c r="D739" s="41" t="s">
        <v>432</v>
      </c>
      <c r="E739" s="185" t="s">
        <v>12</v>
      </c>
      <c r="F739" s="30">
        <v>1</v>
      </c>
      <c r="G739" s="36"/>
      <c r="H739" s="33" t="e">
        <f>SUM(I740:I742)</f>
        <v>#N/A</v>
      </c>
      <c r="I739" s="33" t="e">
        <f>ROUND(H739*F739,2)</f>
        <v>#N/A</v>
      </c>
      <c r="J739" s="161"/>
    </row>
    <row r="740" spans="1:44" s="34" customFormat="1" hidden="1">
      <c r="A740" s="168">
        <v>7241</v>
      </c>
      <c r="B740" s="71" t="s">
        <v>45</v>
      </c>
      <c r="C740" s="27" t="s">
        <v>15</v>
      </c>
      <c r="D740" s="35" t="e">
        <f>IF(A740=0," ",VLOOKUP(A740,InsumosSINAPI!$A$6:$I$9354,2,0))</f>
        <v>#N/A</v>
      </c>
      <c r="E740" s="161" t="e">
        <f>IF(A740=0," ",VLOOKUP(A740,InsumosSINAPI!$A$6:$I$9354,3,0))</f>
        <v>#N/A</v>
      </c>
      <c r="G740" s="166">
        <v>0.82499999999999996</v>
      </c>
      <c r="H740" s="72" t="e">
        <f>IF(A740=0," ",VLOOKUP(A740,InsumosSINAPI!$A$6:$I$9354,5,0))</f>
        <v>#N/A</v>
      </c>
      <c r="I740" s="72" t="e">
        <f>ROUND(H740*G740,2)</f>
        <v>#N/A</v>
      </c>
      <c r="J740" s="161"/>
    </row>
    <row r="741" spans="1:44" hidden="1">
      <c r="A741" s="88">
        <v>88316</v>
      </c>
      <c r="B741" s="71" t="s">
        <v>45</v>
      </c>
      <c r="C741" s="27" t="s">
        <v>14</v>
      </c>
      <c r="D741" s="35" t="s">
        <v>34</v>
      </c>
      <c r="E741" s="161" t="s">
        <v>25</v>
      </c>
      <c r="F741" s="34"/>
      <c r="G741" s="166">
        <v>0.12</v>
      </c>
      <c r="H741" s="38">
        <v>12.94</v>
      </c>
      <c r="I741" s="72">
        <f>ROUND(H741*G741,2)</f>
        <v>1.55</v>
      </c>
    </row>
    <row r="742" spans="1:44" s="56" customFormat="1" ht="15" hidden="1" customHeight="1">
      <c r="A742" s="27">
        <v>88323</v>
      </c>
      <c r="B742" s="71" t="s">
        <v>45</v>
      </c>
      <c r="C742" s="27" t="s">
        <v>14</v>
      </c>
      <c r="D742" s="35" t="s">
        <v>230</v>
      </c>
      <c r="E742" s="161" t="s">
        <v>25</v>
      </c>
      <c r="F742" s="34"/>
      <c r="G742" s="36">
        <v>0.12</v>
      </c>
      <c r="H742" s="38">
        <v>19.5</v>
      </c>
      <c r="I742" s="38">
        <f>ROUND(G742*H742,2)</f>
        <v>2.34</v>
      </c>
      <c r="J742" s="161"/>
      <c r="K742" s="58"/>
      <c r="L742" s="59"/>
      <c r="R742" s="60"/>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2"/>
    </row>
    <row r="743" spans="1:44" hidden="1"/>
    <row r="744" spans="1:44" s="34" customFormat="1" hidden="1">
      <c r="A744" s="162" t="s">
        <v>562</v>
      </c>
      <c r="B744" s="39" t="s">
        <v>9</v>
      </c>
      <c r="C744" s="40" t="s">
        <v>14</v>
      </c>
      <c r="D744" s="41" t="s">
        <v>563</v>
      </c>
      <c r="E744" s="185" t="s">
        <v>479</v>
      </c>
      <c r="F744" s="30">
        <v>1</v>
      </c>
      <c r="G744" s="36"/>
      <c r="H744" s="33">
        <f>SUM(I745:I749)</f>
        <v>48.67</v>
      </c>
      <c r="I744" s="33">
        <f>ROUND(H744*F744,2)</f>
        <v>48.67</v>
      </c>
      <c r="J744" s="161"/>
    </row>
    <row r="745" spans="1:44" s="34" customFormat="1" hidden="1">
      <c r="A745" s="168" t="s">
        <v>564</v>
      </c>
      <c r="B745" s="71" t="s">
        <v>9</v>
      </c>
      <c r="C745" s="27" t="s">
        <v>15</v>
      </c>
      <c r="D745" s="35" t="s">
        <v>567</v>
      </c>
      <c r="E745" s="161" t="s">
        <v>33</v>
      </c>
      <c r="G745" s="166">
        <v>3</v>
      </c>
      <c r="H745" s="166">
        <v>1.82</v>
      </c>
      <c r="I745" s="72">
        <f>ROUND(H745*G745,2)</f>
        <v>5.46</v>
      </c>
      <c r="J745" s="161"/>
    </row>
    <row r="746" spans="1:44" s="34" customFormat="1" hidden="1">
      <c r="A746" s="168" t="s">
        <v>565</v>
      </c>
      <c r="B746" s="71" t="s">
        <v>9</v>
      </c>
      <c r="C746" s="27" t="s">
        <v>15</v>
      </c>
      <c r="D746" s="35" t="s">
        <v>563</v>
      </c>
      <c r="E746" s="161" t="s">
        <v>479</v>
      </c>
      <c r="G746" s="166">
        <v>1</v>
      </c>
      <c r="H746" s="166">
        <v>33.479999999999997</v>
      </c>
      <c r="I746" s="72">
        <f>ROUND(H746*G746,2)</f>
        <v>33.479999999999997</v>
      </c>
      <c r="J746" s="161"/>
    </row>
    <row r="747" spans="1:44" s="34" customFormat="1" hidden="1">
      <c r="A747" s="168" t="s">
        <v>566</v>
      </c>
      <c r="B747" s="71" t="s">
        <v>9</v>
      </c>
      <c r="C747" s="27" t="s">
        <v>15</v>
      </c>
      <c r="D747" s="35" t="s">
        <v>568</v>
      </c>
      <c r="E747" s="161" t="s">
        <v>33</v>
      </c>
      <c r="G747" s="166">
        <v>3</v>
      </c>
      <c r="H747" s="166">
        <v>0.27</v>
      </c>
      <c r="I747" s="72"/>
      <c r="J747" s="161"/>
    </row>
    <row r="748" spans="1:44" hidden="1">
      <c r="A748" s="168">
        <v>88316</v>
      </c>
      <c r="B748" s="71" t="s">
        <v>45</v>
      </c>
      <c r="C748" s="27" t="s">
        <v>14</v>
      </c>
      <c r="D748" s="35" t="s">
        <v>34</v>
      </c>
      <c r="E748" s="161" t="s">
        <v>25</v>
      </c>
      <c r="F748" s="34"/>
      <c r="G748" s="166">
        <v>0.3</v>
      </c>
      <c r="H748" s="38">
        <v>12.94</v>
      </c>
      <c r="I748" s="72">
        <f>ROUND(H748*G748,2)</f>
        <v>3.88</v>
      </c>
    </row>
    <row r="749" spans="1:44" s="56" customFormat="1" ht="15" hidden="1" customHeight="1">
      <c r="A749" s="27">
        <v>88323</v>
      </c>
      <c r="B749" s="71" t="s">
        <v>45</v>
      </c>
      <c r="C749" s="27" t="s">
        <v>14</v>
      </c>
      <c r="D749" s="35" t="s">
        <v>230</v>
      </c>
      <c r="E749" s="161" t="s">
        <v>25</v>
      </c>
      <c r="F749" s="34"/>
      <c r="G749" s="36">
        <v>0.3</v>
      </c>
      <c r="H749" s="38">
        <v>19.5</v>
      </c>
      <c r="I749" s="72">
        <f>ROUND(H749*G749,2)</f>
        <v>5.85</v>
      </c>
      <c r="J749" s="161"/>
      <c r="K749" s="58"/>
      <c r="L749" s="59"/>
      <c r="R749" s="60"/>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2"/>
    </row>
    <row r="750" spans="1:44" hidden="1"/>
    <row r="751" spans="1:44" s="34" customFormat="1" hidden="1">
      <c r="A751" s="162" t="s">
        <v>569</v>
      </c>
      <c r="B751" s="39" t="s">
        <v>9</v>
      </c>
      <c r="C751" s="40" t="s">
        <v>14</v>
      </c>
      <c r="D751" s="41" t="s">
        <v>570</v>
      </c>
      <c r="E751" s="185" t="s">
        <v>8</v>
      </c>
      <c r="F751" s="30">
        <v>1</v>
      </c>
      <c r="G751" s="36"/>
      <c r="H751" s="33" t="e">
        <f>SUM(I752:I763)</f>
        <v>#N/A</v>
      </c>
      <c r="I751" s="33" t="e">
        <f>ROUND(H751*F751,2)</f>
        <v>#N/A</v>
      </c>
      <c r="J751" s="161"/>
    </row>
    <row r="752" spans="1:44" s="34" customFormat="1" hidden="1">
      <c r="A752" s="168">
        <v>337</v>
      </c>
      <c r="B752" s="71" t="s">
        <v>45</v>
      </c>
      <c r="C752" s="27" t="s">
        <v>15</v>
      </c>
      <c r="D752" s="35" t="e">
        <f>IF(A752=0," ",VLOOKUP(A752,InsumosSINAPI!$A$6:$I$9354,2,0))</f>
        <v>#N/A</v>
      </c>
      <c r="E752" s="161" t="e">
        <f>IF(A752=0," ",VLOOKUP(A752,InsumosSINAPI!$A$6:$I$9354,3,0))</f>
        <v>#N/A</v>
      </c>
      <c r="G752" s="166">
        <v>0.02</v>
      </c>
      <c r="H752" s="72" t="e">
        <f>IF(A752=0," ",VLOOKUP(A752,InsumosSINAPI!$A$6:$I$9354,5,0))</f>
        <v>#N/A</v>
      </c>
      <c r="I752" s="72" t="e">
        <f t="shared" ref="I752:I760" si="22">ROUND(H752*G752,2)</f>
        <v>#N/A</v>
      </c>
      <c r="J752" s="161"/>
    </row>
    <row r="753" spans="1:44" s="34" customFormat="1" ht="25.5" hidden="1">
      <c r="A753" s="168">
        <v>4720</v>
      </c>
      <c r="B753" s="71" t="s">
        <v>45</v>
      </c>
      <c r="C753" s="27" t="s">
        <v>15</v>
      </c>
      <c r="D753" s="35" t="str">
        <f>IF(A753=0," ",VLOOKUP(A753,InsumosSINAPI!$A$6:$I$9354,2,0))</f>
        <v>PEDRA BRITADA N. 0, OU PEDRISCO (4,8 A 9,5 MM) POSTO PEDREIRA/FORNECEDOR, SEM FRETE</v>
      </c>
      <c r="E753" s="161" t="str">
        <f>IF(A753=0," ",VLOOKUP(A753,InsumosSINAPI!$A$6:$I$9354,3,0))</f>
        <v xml:space="preserve">M3    </v>
      </c>
      <c r="G753" s="166">
        <v>0.09</v>
      </c>
      <c r="H753" s="72" t="str">
        <f>IF(A753=0," ",VLOOKUP(A753,InsumosSINAPI!$A$6:$I$9354,5,0))</f>
        <v>103,66</v>
      </c>
      <c r="I753" s="72">
        <f t="shared" si="22"/>
        <v>9.33</v>
      </c>
      <c r="J753" s="161"/>
    </row>
    <row r="754" spans="1:44" s="34" customFormat="1" hidden="1">
      <c r="A754" s="168" t="s">
        <v>243</v>
      </c>
      <c r="B754" s="71" t="s">
        <v>9</v>
      </c>
      <c r="C754" s="27" t="s">
        <v>15</v>
      </c>
      <c r="D754" s="35" t="s">
        <v>244</v>
      </c>
      <c r="E754" s="161" t="s">
        <v>485</v>
      </c>
      <c r="G754" s="166">
        <v>0.02</v>
      </c>
      <c r="H754" s="72">
        <v>11.26</v>
      </c>
      <c r="I754" s="72">
        <f t="shared" si="22"/>
        <v>0.23</v>
      </c>
      <c r="J754" s="161"/>
    </row>
    <row r="755" spans="1:44" ht="25.5" hidden="1">
      <c r="A755" s="168">
        <v>367</v>
      </c>
      <c r="B755" s="71" t="s">
        <v>45</v>
      </c>
      <c r="C755" s="27" t="s">
        <v>15</v>
      </c>
      <c r="D755" s="35" t="str">
        <f>IF(A755=0," ",VLOOKUP(A755,InsumosSINAPI!$A$6:$I$9354,2,0))</f>
        <v>AREIA GROSSA - POSTO JAZIDA/FORNECEDOR (RETIRADO NA JAZIDA, SEM TRANSPORTE)</v>
      </c>
      <c r="E755" s="161" t="str">
        <f>IF(A755=0," ",VLOOKUP(A755,InsumosSINAPI!$A$6:$I$9354,3,0))</f>
        <v xml:space="preserve">M3    </v>
      </c>
      <c r="F755" s="34"/>
      <c r="G755" s="166">
        <v>0.04</v>
      </c>
      <c r="H755" s="72" t="str">
        <f>IF(A755=0," ",VLOOKUP(A755,InsumosSINAPI!$A$6:$I$9354,5,0))</f>
        <v>121,56</v>
      </c>
      <c r="I755" s="72">
        <f t="shared" si="22"/>
        <v>4.8600000000000003</v>
      </c>
    </row>
    <row r="756" spans="1:44" s="56" customFormat="1" ht="15" hidden="1" customHeight="1">
      <c r="A756" s="168">
        <v>1379</v>
      </c>
      <c r="B756" s="71" t="s">
        <v>45</v>
      </c>
      <c r="C756" s="27" t="s">
        <v>15</v>
      </c>
      <c r="D756" s="35" t="str">
        <f>IF(A756=0," ",VLOOKUP(A756,InsumosSINAPI!$A$6:$I$9354,2,0))</f>
        <v>CIMENTO PORTLAND COMPOSTO CP II-32</v>
      </c>
      <c r="E756" s="161" t="str">
        <f>IF(A756=0," ",VLOOKUP(A756,InsumosSINAPI!$A$6:$I$9354,3,0))</f>
        <v xml:space="preserve">KG    </v>
      </c>
      <c r="F756" s="34"/>
      <c r="G756" s="166">
        <v>17.36</v>
      </c>
      <c r="H756" s="72" t="str">
        <f>IF(A756=0," ",VLOOKUP(A756,InsumosSINAPI!$A$6:$I$9354,5,0))</f>
        <v>0,60</v>
      </c>
      <c r="I756" s="72">
        <f t="shared" si="22"/>
        <v>10.42</v>
      </c>
      <c r="J756" s="161"/>
      <c r="K756" s="58"/>
      <c r="L756" s="59"/>
      <c r="R756" s="60"/>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2"/>
    </row>
    <row r="757" spans="1:44" hidden="1">
      <c r="A757" s="168" t="s">
        <v>571</v>
      </c>
      <c r="B757" s="71" t="s">
        <v>9</v>
      </c>
      <c r="C757" s="7" t="s">
        <v>15</v>
      </c>
      <c r="D757" s="35" t="s">
        <v>572</v>
      </c>
      <c r="E757" s="183" t="s">
        <v>8</v>
      </c>
      <c r="G757" s="166">
        <v>1</v>
      </c>
      <c r="H757" s="242">
        <v>16.510000000000002</v>
      </c>
      <c r="I757" s="72">
        <f t="shared" si="22"/>
        <v>16.510000000000002</v>
      </c>
    </row>
    <row r="758" spans="1:44" hidden="1">
      <c r="A758" s="168">
        <v>39</v>
      </c>
      <c r="B758" s="71" t="s">
        <v>45</v>
      </c>
      <c r="C758" s="27" t="s">
        <v>15</v>
      </c>
      <c r="D758" s="35" t="e">
        <f>IF(A758=0," ",VLOOKUP(A758,InsumosSINAPI!$A$6:$I$9354,2,0))</f>
        <v>#N/A</v>
      </c>
      <c r="E758" s="161" t="e">
        <f>IF(A758=0," ",VLOOKUP(A758,InsumosSINAPI!$A$6:$I$9354,3,0))</f>
        <v>#N/A</v>
      </c>
      <c r="F758" s="34"/>
      <c r="G758" s="166">
        <v>1.35</v>
      </c>
      <c r="H758" s="72" t="e">
        <f>IF(A758=0," ",VLOOKUP(A758,InsumosSINAPI!$A$6:$I$9354,5,0))</f>
        <v>#N/A</v>
      </c>
      <c r="I758" s="72" t="e">
        <f t="shared" si="22"/>
        <v>#N/A</v>
      </c>
    </row>
    <row r="759" spans="1:44" hidden="1">
      <c r="A759" s="168">
        <v>88309</v>
      </c>
      <c r="B759" s="71" t="s">
        <v>45</v>
      </c>
      <c r="C759" s="27" t="s">
        <v>14</v>
      </c>
      <c r="D759" s="35" t="s">
        <v>53</v>
      </c>
      <c r="E759" s="161" t="s">
        <v>25</v>
      </c>
      <c r="F759" s="34"/>
      <c r="G759" s="166">
        <v>0.3</v>
      </c>
      <c r="H759" s="38">
        <v>17.2</v>
      </c>
      <c r="I759" s="72">
        <f t="shared" si="22"/>
        <v>5.16</v>
      </c>
    </row>
    <row r="760" spans="1:44" hidden="1">
      <c r="A760" s="168">
        <v>88316</v>
      </c>
      <c r="B760" s="71" t="s">
        <v>45</v>
      </c>
      <c r="C760" s="27" t="s">
        <v>14</v>
      </c>
      <c r="D760" s="35" t="s">
        <v>34</v>
      </c>
      <c r="E760" s="161" t="s">
        <v>25</v>
      </c>
      <c r="F760" s="34"/>
      <c r="G760" s="166">
        <v>1.1000000000000001</v>
      </c>
      <c r="H760" s="38">
        <v>12.94</v>
      </c>
      <c r="I760" s="72">
        <f t="shared" si="22"/>
        <v>14.23</v>
      </c>
    </row>
    <row r="761" spans="1:44" s="34" customFormat="1" ht="25.5" hidden="1" customHeight="1">
      <c r="A761" s="27">
        <v>88261</v>
      </c>
      <c r="B761" s="71" t="s">
        <v>45</v>
      </c>
      <c r="C761" s="27" t="s">
        <v>14</v>
      </c>
      <c r="D761" s="35" t="s">
        <v>115</v>
      </c>
      <c r="E761" s="161" t="s">
        <v>25</v>
      </c>
      <c r="G761" s="36">
        <v>0.7</v>
      </c>
      <c r="H761" s="38">
        <v>16.37</v>
      </c>
      <c r="I761" s="72">
        <f>ROUND(G761*H761,2)</f>
        <v>11.46</v>
      </c>
      <c r="J761" s="161"/>
    </row>
    <row r="762" spans="1:44" hidden="1">
      <c r="A762" s="7">
        <v>88245</v>
      </c>
      <c r="B762" s="71" t="s">
        <v>45</v>
      </c>
      <c r="C762" s="27" t="s">
        <v>14</v>
      </c>
      <c r="D762" s="8" t="s">
        <v>573</v>
      </c>
      <c r="E762" s="183" t="s">
        <v>25</v>
      </c>
      <c r="G762" s="36">
        <v>0.8</v>
      </c>
      <c r="H762" s="6">
        <v>17.190000000000001</v>
      </c>
      <c r="I762" s="72">
        <f>ROUND(G762*H762,2)</f>
        <v>13.75</v>
      </c>
    </row>
    <row r="763" spans="1:44" hidden="1">
      <c r="A763" s="7" t="s">
        <v>574</v>
      </c>
      <c r="B763" s="71" t="s">
        <v>9</v>
      </c>
      <c r="C763" s="27" t="s">
        <v>575</v>
      </c>
      <c r="D763" s="8" t="s">
        <v>576</v>
      </c>
      <c r="E763" s="183" t="s">
        <v>25</v>
      </c>
      <c r="G763" s="36">
        <v>0.02</v>
      </c>
      <c r="H763" s="6">
        <v>21.454512000000001</v>
      </c>
      <c r="I763" s="72">
        <f>ROUND(G763*H763,2)</f>
        <v>0.43</v>
      </c>
    </row>
    <row r="764" spans="1:44" hidden="1"/>
    <row r="765" spans="1:44" ht="38.25" hidden="1">
      <c r="A765" s="162">
        <v>94231</v>
      </c>
      <c r="B765" s="39" t="s">
        <v>45</v>
      </c>
      <c r="C765" s="40" t="s">
        <v>14</v>
      </c>
      <c r="D765" s="41" t="s">
        <v>577</v>
      </c>
      <c r="E765" s="185" t="s">
        <v>12</v>
      </c>
      <c r="F765" s="30">
        <v>1</v>
      </c>
      <c r="G765" s="36"/>
      <c r="H765" s="33" t="e">
        <f>SUM(I766:I774)</f>
        <v>#N/A</v>
      </c>
      <c r="I765" s="33" t="e">
        <f>ROUND(H765*F765,2)</f>
        <v>#N/A</v>
      </c>
    </row>
    <row r="766" spans="1:44" ht="25.5" hidden="1">
      <c r="A766" s="168">
        <v>142</v>
      </c>
      <c r="B766" s="71" t="s">
        <v>45</v>
      </c>
      <c r="C766" s="27" t="s">
        <v>15</v>
      </c>
      <c r="D766" s="35" t="str">
        <f>IF(A766=0," ",VLOOKUP(A766,InsumosSINAPI!$A$6:$I$9354,2,0))</f>
        <v>SELANTE ELASTICO MONOCOMPONENTE A BASE DE POLIURETANO (PU) PARA JUNTAS DIVERSAS</v>
      </c>
      <c r="E766" s="161" t="str">
        <f>IF(A766=0," ",VLOOKUP(A766,InsumosSINAPI!$A$6:$I$9354,3,0))</f>
        <v xml:space="preserve">310ML </v>
      </c>
      <c r="F766" s="34"/>
      <c r="G766" s="166">
        <v>0.04</v>
      </c>
      <c r="H766" s="72" t="str">
        <f>IF(A766=0," ",VLOOKUP(A766,InsumosSINAPI!$A$6:$I$9354,5,0))</f>
        <v>38,94</v>
      </c>
      <c r="I766" s="72">
        <f t="shared" ref="I766:I773" si="23">ROUND(H766*G766,2)</f>
        <v>1.56</v>
      </c>
    </row>
    <row r="767" spans="1:44" hidden="1">
      <c r="A767" s="168">
        <v>5061</v>
      </c>
      <c r="B767" s="71" t="s">
        <v>45</v>
      </c>
      <c r="C767" s="27" t="s">
        <v>15</v>
      </c>
      <c r="D767" s="35" t="str">
        <f>IF(A767=0," ",VLOOKUP(A767,InsumosSINAPI!$A$6:$I$9354,2,0))</f>
        <v>PREGO DE ACO POLIDO COM CABECA 18 X 27 (2 1/2 X 10)</v>
      </c>
      <c r="E767" s="161" t="str">
        <f>IF(A767=0," ",VLOOKUP(A767,InsumosSINAPI!$A$6:$I$9354,3,0))</f>
        <v xml:space="preserve">KG    </v>
      </c>
      <c r="F767" s="34"/>
      <c r="G767" s="166">
        <v>6.0000000000000001E-3</v>
      </c>
      <c r="H767" s="72" t="str">
        <f>IF(A767=0," ",VLOOKUP(A767,InsumosSINAPI!$A$6:$I$9354,5,0))</f>
        <v>18,00</v>
      </c>
      <c r="I767" s="72">
        <f>ROUND(H767*G767,2)</f>
        <v>0.11</v>
      </c>
    </row>
    <row r="768" spans="1:44" ht="25.5" hidden="1">
      <c r="A768" s="168">
        <v>5104</v>
      </c>
      <c r="B768" s="71" t="s">
        <v>45</v>
      </c>
      <c r="C768" s="27" t="s">
        <v>15</v>
      </c>
      <c r="D768" s="35" t="str">
        <f>IF(A768=0," ",VLOOKUP(A768,InsumosSINAPI!$A$6:$I$9354,2,0))</f>
        <v>REBITE DE ALUMINIO VAZADO DE REPUXO, 3,2 X 8 MM (1KG = 1025 UNIDADES)</v>
      </c>
      <c r="E768" s="161" t="str">
        <f>IF(A768=0," ",VLOOKUP(A768,InsumosSINAPI!$A$6:$I$9354,3,0))</f>
        <v xml:space="preserve">KG    </v>
      </c>
      <c r="F768" s="34"/>
      <c r="G768" s="166">
        <v>1.1999999999999999E-3</v>
      </c>
      <c r="H768" s="72" t="str">
        <f>IF(A768=0," ",VLOOKUP(A768,InsumosSINAPI!$A$6:$I$9354,5,0))</f>
        <v>70,69</v>
      </c>
      <c r="I768" s="72">
        <f>ROUND(H768*G768,2)</f>
        <v>0.08</v>
      </c>
    </row>
    <row r="769" spans="1:10" hidden="1">
      <c r="A769" s="168">
        <v>13388</v>
      </c>
      <c r="B769" s="71" t="s">
        <v>45</v>
      </c>
      <c r="C769" s="27" t="s">
        <v>15</v>
      </c>
      <c r="D769" s="35" t="str">
        <f>IF(A769=0," ",VLOOKUP(A769,InsumosSINAPI!$A$6:$I$9354,2,0))</f>
        <v>SOLDA EM BARRA DE ESTANHO-CHUMBO 50/50</v>
      </c>
      <c r="E769" s="161" t="str">
        <f>IF(A769=0," ",VLOOKUP(A769,InsumosSINAPI!$A$6:$I$9354,3,0))</f>
        <v xml:space="preserve">KG    </v>
      </c>
      <c r="F769" s="34"/>
      <c r="G769" s="166">
        <v>4.4999999999999998E-2</v>
      </c>
      <c r="H769" s="72" t="str">
        <f>IF(A769=0," ",VLOOKUP(A769,InsumosSINAPI!$A$6:$I$9354,5,0))</f>
        <v>267,65</v>
      </c>
      <c r="I769" s="72">
        <f>ROUND(H769*G769,2)</f>
        <v>12.04</v>
      </c>
    </row>
    <row r="770" spans="1:10" hidden="1">
      <c r="A770" s="168">
        <v>40872</v>
      </c>
      <c r="B770" s="71" t="s">
        <v>45</v>
      </c>
      <c r="C770" s="27" t="s">
        <v>15</v>
      </c>
      <c r="D770" s="35" t="e">
        <f>IF(A770=0," ",VLOOKUP(A770,InsumosSINAPI!$A$6:$I$9354,2,0))</f>
        <v>#N/A</v>
      </c>
      <c r="E770" s="161" t="e">
        <f>IF(A770=0," ",VLOOKUP(A770,InsumosSINAPI!$A$6:$I$9354,3,0))</f>
        <v>#N/A</v>
      </c>
      <c r="F770" s="34"/>
      <c r="G770" s="166">
        <v>1.05</v>
      </c>
      <c r="H770" s="72" t="e">
        <f>IF(A770=0," ",VLOOKUP(A770,InsumosSINAPI!$A$6:$I$9354,5,0))</f>
        <v>#N/A</v>
      </c>
      <c r="I770" s="72" t="e">
        <f>ROUND(H770*G770,2)</f>
        <v>#N/A</v>
      </c>
    </row>
    <row r="771" spans="1:10" hidden="1">
      <c r="A771" s="168">
        <v>88316</v>
      </c>
      <c r="B771" s="71" t="s">
        <v>45</v>
      </c>
      <c r="C771" s="27" t="s">
        <v>14</v>
      </c>
      <c r="D771" s="35" t="s">
        <v>34</v>
      </c>
      <c r="E771" s="161" t="s">
        <v>25</v>
      </c>
      <c r="F771" s="34"/>
      <c r="G771" s="166">
        <v>0.20699999999999999</v>
      </c>
      <c r="H771" s="38">
        <v>12.94</v>
      </c>
      <c r="I771" s="72">
        <f t="shared" si="23"/>
        <v>2.68</v>
      </c>
    </row>
    <row r="772" spans="1:10" hidden="1">
      <c r="A772" s="27">
        <v>88323</v>
      </c>
      <c r="B772" s="71" t="s">
        <v>45</v>
      </c>
      <c r="C772" s="27" t="s">
        <v>14</v>
      </c>
      <c r="D772" s="35" t="s">
        <v>230</v>
      </c>
      <c r="E772" s="161" t="s">
        <v>25</v>
      </c>
      <c r="F772" s="34"/>
      <c r="G772" s="36">
        <v>0.112</v>
      </c>
      <c r="H772" s="38">
        <v>19.5</v>
      </c>
      <c r="I772" s="72">
        <f t="shared" si="23"/>
        <v>2.1800000000000002</v>
      </c>
    </row>
    <row r="773" spans="1:10" ht="38.25" hidden="1">
      <c r="A773" s="168">
        <v>93281</v>
      </c>
      <c r="B773" s="71" t="s">
        <v>45</v>
      </c>
      <c r="C773" s="27" t="s">
        <v>14</v>
      </c>
      <c r="D773" s="8" t="s">
        <v>560</v>
      </c>
      <c r="E773" s="183" t="s">
        <v>529</v>
      </c>
      <c r="G773" s="167">
        <v>1.32E-2</v>
      </c>
      <c r="H773" s="6">
        <v>18.91</v>
      </c>
      <c r="I773" s="72">
        <f t="shared" si="23"/>
        <v>0.25</v>
      </c>
    </row>
    <row r="774" spans="1:10" ht="38.25" hidden="1">
      <c r="A774" s="168">
        <v>93282</v>
      </c>
      <c r="B774" s="71" t="s">
        <v>45</v>
      </c>
      <c r="C774" s="27" t="s">
        <v>14</v>
      </c>
      <c r="D774" s="8" t="s">
        <v>561</v>
      </c>
      <c r="E774" s="183" t="s">
        <v>531</v>
      </c>
      <c r="G774" s="167">
        <v>1.83E-2</v>
      </c>
      <c r="H774" s="6">
        <v>18.25</v>
      </c>
      <c r="I774" s="72">
        <f>ROUND(H774*G774,2)</f>
        <v>0.33</v>
      </c>
    </row>
    <row r="775" spans="1:10" hidden="1"/>
    <row r="776" spans="1:10" s="34" customFormat="1" ht="25.5" hidden="1">
      <c r="A776" s="162">
        <v>93184</v>
      </c>
      <c r="B776" s="39" t="s">
        <v>45</v>
      </c>
      <c r="C776" s="40" t="s">
        <v>14</v>
      </c>
      <c r="D776" s="41" t="s">
        <v>578</v>
      </c>
      <c r="E776" s="185" t="s">
        <v>12</v>
      </c>
      <c r="F776" s="30">
        <v>1</v>
      </c>
      <c r="G776" s="36"/>
      <c r="H776" s="33">
        <f>SUM(I777:I784)</f>
        <v>18.46</v>
      </c>
      <c r="I776" s="33">
        <f>ROUND(H776*F776,2)</f>
        <v>18.46</v>
      </c>
      <c r="J776" s="161"/>
    </row>
    <row r="777" spans="1:10" s="34" customFormat="1" ht="25.5" hidden="1">
      <c r="A777" s="168">
        <v>2692</v>
      </c>
      <c r="B777" s="71" t="s">
        <v>45</v>
      </c>
      <c r="C777" s="27" t="s">
        <v>15</v>
      </c>
      <c r="D777" s="35" t="str">
        <f>IF(A777=0," ",VLOOKUP(A777,InsumosSINAPI!$A$6:$I$9354,2,0))</f>
        <v>DESMOLDANTE PROTETOR PARA FORMAS DE MADEIRA, DE BASE OLEOSA EMULSIONADA EM AGUA</v>
      </c>
      <c r="E777" s="161" t="str">
        <f>IF(A777=0," ",VLOOKUP(A777,InsumosSINAPI!$A$6:$I$9354,3,0))</f>
        <v xml:space="preserve">L     </v>
      </c>
      <c r="G777" s="166">
        <v>5.0000000000000001E-3</v>
      </c>
      <c r="H777" s="72" t="str">
        <f>IF(A777=0," ",VLOOKUP(A777,InsumosSINAPI!$A$6:$I$9354,5,0))</f>
        <v>7,80</v>
      </c>
      <c r="I777" s="72">
        <f>ROUND(H777*G777,2)</f>
        <v>0.04</v>
      </c>
      <c r="J777" s="161"/>
    </row>
    <row r="778" spans="1:10" s="34" customFormat="1" ht="38.25" hidden="1">
      <c r="A778" s="168">
        <v>39017</v>
      </c>
      <c r="B778" s="71" t="s">
        <v>45</v>
      </c>
      <c r="C778" s="27" t="s">
        <v>15</v>
      </c>
      <c r="D778" s="35" t="str">
        <f>IF(A778=0," ",VLOOKUP(A778,InsumosSINAPI!$A$6:$I$9354,2,0))</f>
        <v>ESPACADOR / DISTANCIADOR CIRCULAR COM ENTRADA LATERAL, EM PLASTICO, PARA VERGALHAO *4,2 A 12,5* MM, COBRIMENTO 20 MM</v>
      </c>
      <c r="E778" s="161" t="str">
        <f>IF(A778=0," ",VLOOKUP(A778,InsumosSINAPI!$A$6:$I$9354,3,0))</f>
        <v xml:space="preserve">UN    </v>
      </c>
      <c r="G778" s="166">
        <v>6</v>
      </c>
      <c r="H778" s="72" t="str">
        <f>IF(A778=0," ",VLOOKUP(A778,InsumosSINAPI!$A$6:$I$9354,5,0))</f>
        <v>0,22</v>
      </c>
      <c r="I778" s="72">
        <f>ROUND(H778*G778,2)</f>
        <v>1.32</v>
      </c>
      <c r="J778" s="161"/>
    </row>
    <row r="779" spans="1:10" s="34" customFormat="1" ht="51" hidden="1">
      <c r="A779" s="168">
        <v>87294</v>
      </c>
      <c r="B779" s="71" t="s">
        <v>45</v>
      </c>
      <c r="C779" s="27" t="s">
        <v>14</v>
      </c>
      <c r="D779" s="35" t="s">
        <v>514</v>
      </c>
      <c r="E779" s="161" t="s">
        <v>10</v>
      </c>
      <c r="G779" s="166">
        <v>1.9E-3</v>
      </c>
      <c r="H779" s="72">
        <v>325.2</v>
      </c>
      <c r="I779" s="72">
        <f>ROUND(H779*G779,2)</f>
        <v>0.62</v>
      </c>
      <c r="J779" s="161"/>
    </row>
    <row r="780" spans="1:10" hidden="1">
      <c r="A780" s="168">
        <v>88309</v>
      </c>
      <c r="B780" s="71" t="s">
        <v>45</v>
      </c>
      <c r="C780" s="27" t="s">
        <v>14</v>
      </c>
      <c r="D780" s="35" t="s">
        <v>53</v>
      </c>
      <c r="E780" s="161" t="s">
        <v>25</v>
      </c>
      <c r="F780" s="34"/>
      <c r="G780" s="166">
        <v>9.4E-2</v>
      </c>
      <c r="H780" s="38">
        <v>17.2</v>
      </c>
      <c r="I780" s="72">
        <f>ROUND(H780*G780,2)</f>
        <v>1.62</v>
      </c>
    </row>
    <row r="781" spans="1:10" hidden="1">
      <c r="A781" s="168">
        <v>88316</v>
      </c>
      <c r="B781" s="71" t="s">
        <v>45</v>
      </c>
      <c r="C781" s="27" t="s">
        <v>14</v>
      </c>
      <c r="D781" s="35" t="s">
        <v>34</v>
      </c>
      <c r="E781" s="161" t="s">
        <v>25</v>
      </c>
      <c r="F781" s="34"/>
      <c r="G781" s="166">
        <v>0.107</v>
      </c>
      <c r="H781" s="38">
        <v>12.94</v>
      </c>
      <c r="I781" s="72">
        <f>ROUND(H781*G781,2)</f>
        <v>1.38</v>
      </c>
    </row>
    <row r="782" spans="1:10" s="34" customFormat="1" ht="25.5" hidden="1" customHeight="1">
      <c r="A782" s="88">
        <v>92270</v>
      </c>
      <c r="B782" s="71" t="s">
        <v>45</v>
      </c>
      <c r="C782" s="27" t="s">
        <v>14</v>
      </c>
      <c r="D782" s="35" t="s">
        <v>579</v>
      </c>
      <c r="E782" s="161" t="s">
        <v>8</v>
      </c>
      <c r="G782" s="36">
        <v>0.122</v>
      </c>
      <c r="H782" s="38">
        <v>68.84</v>
      </c>
      <c r="I782" s="72">
        <f>ROUND(G782*H782,2)</f>
        <v>8.4</v>
      </c>
      <c r="J782" s="161"/>
    </row>
    <row r="783" spans="1:10" ht="38.25" hidden="1">
      <c r="A783" s="168">
        <v>92791</v>
      </c>
      <c r="B783" s="71" t="s">
        <v>45</v>
      </c>
      <c r="C783" s="27" t="s">
        <v>14</v>
      </c>
      <c r="D783" s="8" t="s">
        <v>580</v>
      </c>
      <c r="E783" s="183" t="s">
        <v>11</v>
      </c>
      <c r="G783" s="36">
        <v>0.308</v>
      </c>
      <c r="H783" s="6">
        <v>6.39</v>
      </c>
      <c r="I783" s="72">
        <f>ROUND(G783*H783,2)</f>
        <v>1.97</v>
      </c>
    </row>
    <row r="784" spans="1:10" ht="38.25" hidden="1">
      <c r="A784" s="7">
        <v>94970</v>
      </c>
      <c r="B784" s="71" t="s">
        <v>45</v>
      </c>
      <c r="C784" s="27" t="s">
        <v>14</v>
      </c>
      <c r="D784" s="8" t="s">
        <v>581</v>
      </c>
      <c r="E784" s="183" t="s">
        <v>10</v>
      </c>
      <c r="G784" s="36">
        <v>1.2E-2</v>
      </c>
      <c r="H784" s="6">
        <v>259.27</v>
      </c>
      <c r="I784" s="72">
        <f>ROUND(G784*H784,2)</f>
        <v>3.11</v>
      </c>
    </row>
    <row r="785" spans="1:10" hidden="1"/>
    <row r="786" spans="1:10" s="34" customFormat="1" ht="38.25" hidden="1">
      <c r="A786" s="162">
        <v>90801</v>
      </c>
      <c r="B786" s="39" t="s">
        <v>45</v>
      </c>
      <c r="C786" s="40" t="s">
        <v>14</v>
      </c>
      <c r="D786" s="41" t="s">
        <v>582</v>
      </c>
      <c r="E786" s="185" t="s">
        <v>33</v>
      </c>
      <c r="F786" s="30">
        <v>1</v>
      </c>
      <c r="G786" s="36"/>
      <c r="H786" s="33">
        <f>SUM(I787:I791)</f>
        <v>257.68</v>
      </c>
      <c r="I786" s="33">
        <f>ROUND(H786*F786,2)</f>
        <v>257.68</v>
      </c>
      <c r="J786" s="161"/>
    </row>
    <row r="787" spans="1:10" s="34" customFormat="1" ht="76.5" hidden="1">
      <c r="A787" s="168">
        <v>183</v>
      </c>
      <c r="B787" s="71" t="s">
        <v>45</v>
      </c>
      <c r="C787" s="27" t="s">
        <v>15</v>
      </c>
      <c r="D787" s="35" t="str">
        <f>IF(A787=0," ",VLOOKUP(A787,InsumosSINAPI!$A$6:$I$9354,2,0))</f>
        <v>BATENTE / PORTAL / ADUELA / MARCO EM MADEIRA MACICA COM REBAIXO, E = *3* CM, L = *14* CM, PARA PORTAS DE  GIRO DE *60 CM A 120* CM  X *210* CM, CEDRINHO / ANGELIM COMERCIAL / TAURI / CURUPIXA / PEROBA / CUMARU OU EQUIVALENTE DA REGIAO (NAO INCLUI ALIZARES)</v>
      </c>
      <c r="E787" s="161" t="str">
        <f>IF(A787=0," ",VLOOKUP(A787,InsumosSINAPI!$A$6:$I$9354,3,0))</f>
        <v xml:space="preserve">JG    </v>
      </c>
      <c r="G787" s="166">
        <v>1</v>
      </c>
      <c r="H787" s="72" t="str">
        <f>IF(A787=0," ",VLOOKUP(A787,InsumosSINAPI!$A$6:$I$9354,5,0))</f>
        <v>195,00</v>
      </c>
      <c r="I787" s="72">
        <f>ROUND(H787*G787,2)</f>
        <v>195</v>
      </c>
      <c r="J787" s="161"/>
    </row>
    <row r="788" spans="1:10" hidden="1">
      <c r="A788" s="168">
        <v>5066</v>
      </c>
      <c r="B788" s="71" t="s">
        <v>45</v>
      </c>
      <c r="C788" s="27" t="s">
        <v>15</v>
      </c>
      <c r="D788" s="35" t="str">
        <f>IF(A788=0," ",VLOOKUP(A788,InsumosSINAPI!$A$6:$I$9354,2,0))</f>
        <v>PREGO DE ACO POLIDO COM CABECA 12 X 12</v>
      </c>
      <c r="E788" s="161" t="str">
        <f>IF(A788=0," ",VLOOKUP(A788,InsumosSINAPI!$A$6:$I$9354,3,0))</f>
        <v xml:space="preserve">KG    </v>
      </c>
      <c r="F788" s="34"/>
      <c r="G788" s="166">
        <v>1.0800000000000001E-2</v>
      </c>
      <c r="H788" s="72" t="str">
        <f>IF(A788=0," ",VLOOKUP(A788,InsumosSINAPI!$A$6:$I$9354,5,0))</f>
        <v>24,12</v>
      </c>
      <c r="I788" s="72">
        <f>ROUND(H788*G788,2)</f>
        <v>0.26</v>
      </c>
    </row>
    <row r="789" spans="1:10" hidden="1">
      <c r="A789" s="168">
        <v>5075</v>
      </c>
      <c r="B789" s="71" t="s">
        <v>45</v>
      </c>
      <c r="C789" s="27" t="s">
        <v>15</v>
      </c>
      <c r="D789" s="35" t="str">
        <f>IF(A789=0," ",VLOOKUP(A789,InsumosSINAPI!$A$6:$I$9354,2,0))</f>
        <v>PREGO DE ACO POLIDO COM CABECA 18 X 30 (2 3/4 X 10)</v>
      </c>
      <c r="E789" s="161" t="str">
        <f>IF(A789=0," ",VLOOKUP(A789,InsumosSINAPI!$A$6:$I$9354,3,0))</f>
        <v xml:space="preserve">KG    </v>
      </c>
      <c r="F789" s="34"/>
      <c r="G789" s="166">
        <v>2.35E-2</v>
      </c>
      <c r="H789" s="72" t="str">
        <f>IF(A789=0," ",VLOOKUP(A789,InsumosSINAPI!$A$6:$I$9354,5,0))</f>
        <v>18,31</v>
      </c>
      <c r="I789" s="72">
        <f>ROUND(H789*G789,2)</f>
        <v>0.43</v>
      </c>
    </row>
    <row r="790" spans="1:10" s="34" customFormat="1" ht="25.5" hidden="1" customHeight="1">
      <c r="A790" s="27">
        <v>88261</v>
      </c>
      <c r="B790" s="71" t="s">
        <v>45</v>
      </c>
      <c r="C790" s="27" t="s">
        <v>14</v>
      </c>
      <c r="D790" s="35" t="s">
        <v>115</v>
      </c>
      <c r="E790" s="161" t="s">
        <v>25</v>
      </c>
      <c r="G790" s="36">
        <v>2.714</v>
      </c>
      <c r="H790" s="38">
        <v>16.37</v>
      </c>
      <c r="I790" s="72">
        <f>ROUND(H790*G790,2)</f>
        <v>44.43</v>
      </c>
      <c r="J790" s="161"/>
    </row>
    <row r="791" spans="1:10" hidden="1">
      <c r="A791" s="168">
        <v>88316</v>
      </c>
      <c r="B791" s="71" t="s">
        <v>45</v>
      </c>
      <c r="C791" s="27" t="s">
        <v>14</v>
      </c>
      <c r="D791" s="35" t="s">
        <v>34</v>
      </c>
      <c r="E791" s="161" t="s">
        <v>25</v>
      </c>
      <c r="F791" s="34"/>
      <c r="G791" s="166">
        <v>1.357</v>
      </c>
      <c r="H791" s="38">
        <v>12.94</v>
      </c>
      <c r="I791" s="72">
        <f>ROUND(H791*G791,2)</f>
        <v>17.559999999999999</v>
      </c>
    </row>
    <row r="792" spans="1:10" hidden="1"/>
    <row r="793" spans="1:10" s="34" customFormat="1" ht="38.25" hidden="1">
      <c r="A793" s="162">
        <v>90802</v>
      </c>
      <c r="B793" s="39" t="s">
        <v>45</v>
      </c>
      <c r="C793" s="40" t="s">
        <v>14</v>
      </c>
      <c r="D793" s="41" t="s">
        <v>583</v>
      </c>
      <c r="E793" s="185" t="s">
        <v>33</v>
      </c>
      <c r="F793" s="30">
        <v>1</v>
      </c>
      <c r="G793" s="36"/>
      <c r="H793" s="33">
        <f>SUM(I794:I798)</f>
        <v>263.48</v>
      </c>
      <c r="I793" s="33">
        <f>ROUND(H793*F793,2)</f>
        <v>263.48</v>
      </c>
      <c r="J793" s="161"/>
    </row>
    <row r="794" spans="1:10" s="34" customFormat="1" ht="76.5" hidden="1">
      <c r="A794" s="168">
        <v>183</v>
      </c>
      <c r="B794" s="71" t="s">
        <v>45</v>
      </c>
      <c r="C794" s="27" t="s">
        <v>15</v>
      </c>
      <c r="D794" s="35" t="str">
        <f>IF(A794=0," ",VLOOKUP(A794,InsumosSINAPI!$A$6:$I$9354,2,0))</f>
        <v>BATENTE / PORTAL / ADUELA / MARCO EM MADEIRA MACICA COM REBAIXO, E = *3* CM, L = *14* CM, PARA PORTAS DE  GIRO DE *60 CM A 120* CM  X *210* CM, CEDRINHO / ANGELIM COMERCIAL / TAURI / CURUPIXA / PEROBA / CUMARU OU EQUIVALENTE DA REGIAO (NAO INCLUI ALIZARES)</v>
      </c>
      <c r="E794" s="161" t="str">
        <f>IF(A794=0," ",VLOOKUP(A794,InsumosSINAPI!$A$6:$I$9354,3,0))</f>
        <v xml:space="preserve">JG    </v>
      </c>
      <c r="G794" s="166">
        <v>1</v>
      </c>
      <c r="H794" s="72" t="str">
        <f>IF(A794=0," ",VLOOKUP(A794,InsumosSINAPI!$A$6:$I$9354,5,0))</f>
        <v>195,00</v>
      </c>
      <c r="I794" s="72">
        <f>ROUND(H794*G794,2)</f>
        <v>195</v>
      </c>
      <c r="J794" s="161"/>
    </row>
    <row r="795" spans="1:10" hidden="1">
      <c r="A795" s="168">
        <v>5066</v>
      </c>
      <c r="B795" s="71" t="s">
        <v>45</v>
      </c>
      <c r="C795" s="27" t="s">
        <v>15</v>
      </c>
      <c r="D795" s="35" t="str">
        <f>IF(A795=0," ",VLOOKUP(A795,InsumosSINAPI!$A$6:$I$9354,2,0))</f>
        <v>PREGO DE ACO POLIDO COM CABECA 12 X 12</v>
      </c>
      <c r="E795" s="161" t="str">
        <f>IF(A795=0," ",VLOOKUP(A795,InsumosSINAPI!$A$6:$I$9354,3,0))</f>
        <v xml:space="preserve">KG    </v>
      </c>
      <c r="F795" s="34"/>
      <c r="G795" s="166">
        <v>1.0800000000000001E-2</v>
      </c>
      <c r="H795" s="72" t="str">
        <f>IF(A795=0," ",VLOOKUP(A795,InsumosSINAPI!$A$6:$I$9354,5,0))</f>
        <v>24,12</v>
      </c>
      <c r="I795" s="72">
        <f>ROUND(H795*G795,2)</f>
        <v>0.26</v>
      </c>
    </row>
    <row r="796" spans="1:10" hidden="1">
      <c r="A796" s="168">
        <v>5075</v>
      </c>
      <c r="B796" s="71" t="s">
        <v>45</v>
      </c>
      <c r="C796" s="27" t="s">
        <v>15</v>
      </c>
      <c r="D796" s="35" t="str">
        <f>IF(A796=0," ",VLOOKUP(A796,InsumosSINAPI!$A$6:$I$9354,2,0))</f>
        <v>PREGO DE ACO POLIDO COM CABECA 18 X 30 (2 3/4 X 10)</v>
      </c>
      <c r="E796" s="161" t="str">
        <f>IF(A796=0," ",VLOOKUP(A796,InsumosSINAPI!$A$6:$I$9354,3,0))</f>
        <v xml:space="preserve">KG    </v>
      </c>
      <c r="F796" s="34"/>
      <c r="G796" s="166">
        <v>2.35E-2</v>
      </c>
      <c r="H796" s="72" t="str">
        <f>IF(A796=0," ",VLOOKUP(A796,InsumosSINAPI!$A$6:$I$9354,5,0))</f>
        <v>18,31</v>
      </c>
      <c r="I796" s="72">
        <f>ROUND(H796*G796,2)</f>
        <v>0.43</v>
      </c>
    </row>
    <row r="797" spans="1:10" s="34" customFormat="1" ht="25.5" hidden="1" customHeight="1">
      <c r="A797" s="27">
        <v>88261</v>
      </c>
      <c r="B797" s="71" t="s">
        <v>45</v>
      </c>
      <c r="C797" s="27" t="s">
        <v>14</v>
      </c>
      <c r="D797" s="35" t="s">
        <v>115</v>
      </c>
      <c r="E797" s="161" t="s">
        <v>25</v>
      </c>
      <c r="G797" s="36">
        <v>2.968</v>
      </c>
      <c r="H797" s="38">
        <v>16.37</v>
      </c>
      <c r="I797" s="72">
        <f>ROUND(H797*G797,2)</f>
        <v>48.59</v>
      </c>
      <c r="J797" s="161"/>
    </row>
    <row r="798" spans="1:10" hidden="1">
      <c r="A798" s="168">
        <v>88316</v>
      </c>
      <c r="B798" s="71" t="s">
        <v>45</v>
      </c>
      <c r="C798" s="27" t="s">
        <v>14</v>
      </c>
      <c r="D798" s="35" t="s">
        <v>34</v>
      </c>
      <c r="E798" s="161" t="s">
        <v>25</v>
      </c>
      <c r="F798" s="34"/>
      <c r="G798" s="166">
        <v>1.484</v>
      </c>
      <c r="H798" s="38">
        <v>12.94</v>
      </c>
      <c r="I798" s="72">
        <f>ROUND(H798*G798,2)</f>
        <v>19.2</v>
      </c>
    </row>
    <row r="799" spans="1:10" hidden="1"/>
    <row r="800" spans="1:10" s="34" customFormat="1" ht="38.25" hidden="1">
      <c r="A800" s="162">
        <v>90827</v>
      </c>
      <c r="B800" s="39" t="s">
        <v>45</v>
      </c>
      <c r="C800" s="40" t="s">
        <v>14</v>
      </c>
      <c r="D800" s="41" t="s">
        <v>584</v>
      </c>
      <c r="E800" s="185" t="s">
        <v>33</v>
      </c>
      <c r="F800" s="30">
        <v>1</v>
      </c>
      <c r="G800" s="36"/>
      <c r="H800" s="33">
        <f>SUM(I801:I804)</f>
        <v>48.589999999999996</v>
      </c>
      <c r="I800" s="33">
        <f>ROUND(H800*F800,2)</f>
        <v>48.59</v>
      </c>
      <c r="J800" s="161"/>
    </row>
    <row r="801" spans="1:10" s="34" customFormat="1" ht="51" hidden="1">
      <c r="A801" s="168">
        <v>20017</v>
      </c>
      <c r="B801" s="71" t="s">
        <v>45</v>
      </c>
      <c r="C801" s="27" t="s">
        <v>15</v>
      </c>
      <c r="D801" s="35" t="str">
        <f>IF(A801=0," ",VLOOKUP(A801,InsumosSINAPI!$A$6:$I$9354,2,0))</f>
        <v>GUARNICAO / ALIZAR / VISTA LISA EM MADEIRA MACICA, PARA PORTA  , E = *1* CM, L = *5* CM, CEDRINHO / ANGELIM COMERCIAL / TAURI/ CURUPIXA / PEROBA / CUMARU OU EQUIVALENTE DA REGIAO</v>
      </c>
      <c r="E801" s="161" t="str">
        <f>IF(A801=0," ",VLOOKUP(A801,InsumosSINAPI!$A$6:$I$9354,3,0))</f>
        <v xml:space="preserve">M     </v>
      </c>
      <c r="G801" s="166">
        <v>5.7</v>
      </c>
      <c r="H801" s="72" t="str">
        <f>IF(A801=0," ",VLOOKUP(A801,InsumosSINAPI!$A$6:$I$9354,5,0))</f>
        <v>7,09</v>
      </c>
      <c r="I801" s="72">
        <f>ROUND(H801*G801,2)</f>
        <v>40.409999999999997</v>
      </c>
      <c r="J801" s="161"/>
    </row>
    <row r="802" spans="1:10" hidden="1">
      <c r="A802" s="168">
        <v>39026</v>
      </c>
      <c r="B802" s="71" t="s">
        <v>45</v>
      </c>
      <c r="C802" s="27" t="s">
        <v>15</v>
      </c>
      <c r="D802" s="35" t="str">
        <f>IF(A802=0," ",VLOOKUP(A802,InsumosSINAPI!$A$6:$I$9354,2,0))</f>
        <v>PREGO DE ACO POLIDO SEM CABECA 15 X 15 (1 1/4 X 13)</v>
      </c>
      <c r="E802" s="161" t="str">
        <f>IF(A802=0," ",VLOOKUP(A802,InsumosSINAPI!$A$6:$I$9354,3,0))</f>
        <v xml:space="preserve">KG    </v>
      </c>
      <c r="F802" s="34"/>
      <c r="G802" s="166">
        <v>2.9000000000000001E-2</v>
      </c>
      <c r="H802" s="72" t="str">
        <f>IF(A802=0," ",VLOOKUP(A802,InsumosSINAPI!$A$6:$I$9354,5,0))</f>
        <v>20,59</v>
      </c>
      <c r="I802" s="72">
        <f>ROUND(H802*G802,2)</f>
        <v>0.6</v>
      </c>
    </row>
    <row r="803" spans="1:10" s="34" customFormat="1" ht="25.5" hidden="1" customHeight="1">
      <c r="A803" s="27">
        <v>88261</v>
      </c>
      <c r="B803" s="71" t="s">
        <v>45</v>
      </c>
      <c r="C803" s="27" t="s">
        <v>14</v>
      </c>
      <c r="D803" s="35" t="s">
        <v>115</v>
      </c>
      <c r="E803" s="161" t="s">
        <v>25</v>
      </c>
      <c r="G803" s="36">
        <v>0.33200000000000002</v>
      </c>
      <c r="H803" s="38">
        <v>16.37</v>
      </c>
      <c r="I803" s="72">
        <f>ROUND(H803*G803,2)</f>
        <v>5.43</v>
      </c>
      <c r="J803" s="161"/>
    </row>
    <row r="804" spans="1:10" hidden="1">
      <c r="A804" s="168">
        <v>88316</v>
      </c>
      <c r="B804" s="71" t="s">
        <v>45</v>
      </c>
      <c r="C804" s="27" t="s">
        <v>14</v>
      </c>
      <c r="D804" s="35" t="s">
        <v>34</v>
      </c>
      <c r="E804" s="161" t="s">
        <v>25</v>
      </c>
      <c r="F804" s="34"/>
      <c r="G804" s="166">
        <v>0.16600000000000001</v>
      </c>
      <c r="H804" s="38">
        <v>12.94</v>
      </c>
      <c r="I804" s="72">
        <f>ROUND(H804*G804,2)</f>
        <v>2.15</v>
      </c>
    </row>
    <row r="805" spans="1:10" hidden="1"/>
    <row r="806" spans="1:10" s="34" customFormat="1" ht="38.25" hidden="1">
      <c r="A806" s="162">
        <v>90828</v>
      </c>
      <c r="B806" s="39" t="s">
        <v>45</v>
      </c>
      <c r="C806" s="40" t="s">
        <v>14</v>
      </c>
      <c r="D806" s="41" t="s">
        <v>585</v>
      </c>
      <c r="E806" s="185" t="s">
        <v>33</v>
      </c>
      <c r="F806" s="30">
        <v>1</v>
      </c>
      <c r="G806" s="36"/>
      <c r="H806" s="33">
        <f>SUM(I807:I810)</f>
        <v>50.17</v>
      </c>
      <c r="I806" s="33">
        <f>ROUND(H806*F806,2)</f>
        <v>50.17</v>
      </c>
      <c r="J806" s="161"/>
    </row>
    <row r="807" spans="1:10" s="34" customFormat="1" ht="51" hidden="1">
      <c r="A807" s="168">
        <v>20017</v>
      </c>
      <c r="B807" s="71" t="s">
        <v>45</v>
      </c>
      <c r="C807" s="27" t="s">
        <v>15</v>
      </c>
      <c r="D807" s="35" t="str">
        <f>IF(A807=0," ",VLOOKUP(A807,InsumosSINAPI!$A$6:$I$9354,2,0))</f>
        <v>GUARNICAO / ALIZAR / VISTA LISA EM MADEIRA MACICA, PARA PORTA  , E = *1* CM, L = *5* CM, CEDRINHO / ANGELIM COMERCIAL / TAURI/ CURUPIXA / PEROBA / CUMARU OU EQUIVALENTE DA REGIAO</v>
      </c>
      <c r="E807" s="161" t="str">
        <f>IF(A807=0," ",VLOOKUP(A807,InsumosSINAPI!$A$6:$I$9354,3,0))</f>
        <v xml:space="preserve">M     </v>
      </c>
      <c r="G807" s="166">
        <v>5.8</v>
      </c>
      <c r="H807" s="72" t="str">
        <f>IF(A807=0," ",VLOOKUP(A807,InsumosSINAPI!$A$6:$I$9354,5,0))</f>
        <v>7,09</v>
      </c>
      <c r="I807" s="72">
        <f>ROUND(H807*G807,2)</f>
        <v>41.12</v>
      </c>
      <c r="J807" s="161"/>
    </row>
    <row r="808" spans="1:10" hidden="1">
      <c r="A808" s="168">
        <v>39026</v>
      </c>
      <c r="B808" s="71" t="s">
        <v>45</v>
      </c>
      <c r="C808" s="27" t="s">
        <v>15</v>
      </c>
      <c r="D808" s="35" t="str">
        <f>IF(A808=0," ",VLOOKUP(A808,InsumosSINAPI!$A$6:$I$9354,2,0))</f>
        <v>PREGO DE ACO POLIDO SEM CABECA 15 X 15 (1 1/4 X 13)</v>
      </c>
      <c r="E808" s="161" t="str">
        <f>IF(A808=0," ",VLOOKUP(A808,InsumosSINAPI!$A$6:$I$9354,3,0))</f>
        <v xml:space="preserve">KG    </v>
      </c>
      <c r="F808" s="34"/>
      <c r="G808" s="166">
        <v>2.9000000000000001E-2</v>
      </c>
      <c r="H808" s="72" t="str">
        <f>IF(A808=0," ",VLOOKUP(A808,InsumosSINAPI!$A$6:$I$9354,5,0))</f>
        <v>20,59</v>
      </c>
      <c r="I808" s="72">
        <f>ROUND(H808*G808,2)</f>
        <v>0.6</v>
      </c>
    </row>
    <row r="809" spans="1:10" s="34" customFormat="1" ht="25.5" hidden="1" customHeight="1">
      <c r="A809" s="27">
        <v>88261</v>
      </c>
      <c r="B809" s="71" t="s">
        <v>45</v>
      </c>
      <c r="C809" s="27" t="s">
        <v>14</v>
      </c>
      <c r="D809" s="35" t="s">
        <v>115</v>
      </c>
      <c r="E809" s="161" t="s">
        <v>25</v>
      </c>
      <c r="G809" s="36">
        <v>0.37</v>
      </c>
      <c r="H809" s="38">
        <v>16.37</v>
      </c>
      <c r="I809" s="72">
        <f>ROUND(H809*G809,2)</f>
        <v>6.06</v>
      </c>
      <c r="J809" s="161"/>
    </row>
    <row r="810" spans="1:10" hidden="1">
      <c r="A810" s="168">
        <v>88316</v>
      </c>
      <c r="B810" s="71" t="s">
        <v>45</v>
      </c>
      <c r="C810" s="27" t="s">
        <v>14</v>
      </c>
      <c r="D810" s="35" t="s">
        <v>34</v>
      </c>
      <c r="E810" s="161" t="s">
        <v>25</v>
      </c>
      <c r="F810" s="34"/>
      <c r="G810" s="166">
        <v>0.185</v>
      </c>
      <c r="H810" s="38">
        <v>12.94</v>
      </c>
      <c r="I810" s="72">
        <f>ROUND(H810*G810,2)</f>
        <v>2.39</v>
      </c>
    </row>
    <row r="811" spans="1:10" hidden="1"/>
    <row r="812" spans="1:10" s="34" customFormat="1" ht="51" hidden="1">
      <c r="A812" s="162">
        <v>90822</v>
      </c>
      <c r="B812" s="39" t="s">
        <v>45</v>
      </c>
      <c r="C812" s="40" t="s">
        <v>14</v>
      </c>
      <c r="D812" s="41" t="s">
        <v>586</v>
      </c>
      <c r="E812" s="185" t="s">
        <v>33</v>
      </c>
      <c r="F812" s="30">
        <v>1</v>
      </c>
      <c r="G812" s="36"/>
      <c r="H812" s="33">
        <f>SUM(I813:I817)</f>
        <v>357.92999999999995</v>
      </c>
      <c r="I812" s="33">
        <f>ROUND(H812*F812,2)</f>
        <v>357.93</v>
      </c>
      <c r="J812" s="161"/>
    </row>
    <row r="813" spans="1:10" s="34" customFormat="1" ht="38.25" hidden="1">
      <c r="A813" s="168">
        <v>2432</v>
      </c>
      <c r="B813" s="71" t="s">
        <v>45</v>
      </c>
      <c r="C813" s="27" t="s">
        <v>15</v>
      </c>
      <c r="D813" s="35" t="str">
        <f>IF(A813=0," ",VLOOKUP(A813,InsumosSINAPI!$A$6:$I$9354,2,0))</f>
        <v>DOBRADICA EM ACO/FERRO, 3 1/2" X  3", E= 1,9  A 2 MM, COM ANEL,  CROMADO OU ZINCADO, TAMPA BOLA, COM PARAFUSOS</v>
      </c>
      <c r="E813" s="161" t="str">
        <f>IF(A813=0," ",VLOOKUP(A813,InsumosSINAPI!$A$6:$I$9354,3,0))</f>
        <v xml:space="preserve">UN    </v>
      </c>
      <c r="G813" s="166">
        <v>3</v>
      </c>
      <c r="H813" s="72" t="str">
        <f>IF(A813=0," ",VLOOKUP(A813,InsumosSINAPI!$A$6:$I$9354,5,0))</f>
        <v>34,92</v>
      </c>
      <c r="I813" s="72">
        <f>ROUND(H813*G813,2)</f>
        <v>104.76</v>
      </c>
      <c r="J813" s="161"/>
    </row>
    <row r="814" spans="1:10" ht="51" hidden="1">
      <c r="A814" s="168">
        <v>10555</v>
      </c>
      <c r="B814" s="71" t="s">
        <v>45</v>
      </c>
      <c r="C814" s="27" t="s">
        <v>15</v>
      </c>
      <c r="D814" s="35" t="str">
        <f>IF(A814=0," ",VLOOKUP(A814,InsumosSINAPI!$A$6:$I$9354,2,0))</f>
        <v>PORTA DE MADEIRA, FOLHA MEDIA (NBR 15930) DE 800 X 2100 MM, DE 35 MM A 40 MM DE ESPESSURA, NUCLEO SEMI-SOLIDO (SARRAFEADO), CAPA LISA EM HDF, ACABAMENTO EM PRIMER PARA PINTURA</v>
      </c>
      <c r="E814" s="161" t="str">
        <f>IF(A814=0," ",VLOOKUP(A814,InsumosSINAPI!$A$6:$I$9354,3,0))</f>
        <v xml:space="preserve">UN    </v>
      </c>
      <c r="F814" s="34"/>
      <c r="G814" s="166">
        <v>1</v>
      </c>
      <c r="H814" s="72" t="str">
        <f>IF(A814=0," ",VLOOKUP(A814,InsumosSINAPI!$A$6:$I$9354,5,0))</f>
        <v>209,05</v>
      </c>
      <c r="I814" s="72">
        <f>ROUND(H814*G814,2)</f>
        <v>209.05</v>
      </c>
    </row>
    <row r="815" spans="1:10" ht="25.5" hidden="1">
      <c r="A815" s="168">
        <v>11055</v>
      </c>
      <c r="B815" s="71" t="s">
        <v>45</v>
      </c>
      <c r="C815" s="27" t="s">
        <v>15</v>
      </c>
      <c r="D815" s="35" t="str">
        <f>IF(A815=0," ",VLOOKUP(A815,InsumosSINAPI!$A$6:$I$9354,2,0))</f>
        <v>PARAFUSO ROSCA SOBERBA ZINCADO CABECA CHATA FENDA SIMPLES 3,5 X 25 MM (1 ")</v>
      </c>
      <c r="E815" s="161" t="str">
        <f>IF(A815=0," ",VLOOKUP(A815,InsumosSINAPI!$A$6:$I$9354,3,0))</f>
        <v xml:space="preserve">UN    </v>
      </c>
      <c r="F815" s="34"/>
      <c r="G815" s="166">
        <v>19.8</v>
      </c>
      <c r="H815" s="72" t="str">
        <f>IF(A815=0," ",VLOOKUP(A815,InsumosSINAPI!$A$6:$I$9354,5,0))</f>
        <v>0,07</v>
      </c>
      <c r="I815" s="72">
        <f>ROUND(H815*G815,2)</f>
        <v>1.39</v>
      </c>
    </row>
    <row r="816" spans="1:10" s="34" customFormat="1" ht="25.5" hidden="1" customHeight="1">
      <c r="A816" s="88">
        <v>88261</v>
      </c>
      <c r="B816" s="71" t="s">
        <v>45</v>
      </c>
      <c r="C816" s="27" t="s">
        <v>14</v>
      </c>
      <c r="D816" s="35" t="s">
        <v>115</v>
      </c>
      <c r="E816" s="161" t="s">
        <v>25</v>
      </c>
      <c r="G816" s="36">
        <v>1.546</v>
      </c>
      <c r="H816" s="38">
        <v>19.739999999999998</v>
      </c>
      <c r="I816" s="72">
        <f>ROUND(H816*G816,2)</f>
        <v>30.52</v>
      </c>
      <c r="J816" s="161"/>
    </row>
    <row r="817" spans="1:10" hidden="1">
      <c r="A817" s="168">
        <v>88316</v>
      </c>
      <c r="B817" s="71" t="s">
        <v>45</v>
      </c>
      <c r="C817" s="27" t="s">
        <v>14</v>
      </c>
      <c r="D817" s="35" t="s">
        <v>34</v>
      </c>
      <c r="E817" s="161" t="s">
        <v>25</v>
      </c>
      <c r="F817" s="34"/>
      <c r="G817" s="166">
        <v>0.77300000000000002</v>
      </c>
      <c r="H817" s="38">
        <v>15.79</v>
      </c>
      <c r="I817" s="72">
        <f>ROUND(H817*G817,2)</f>
        <v>12.21</v>
      </c>
    </row>
    <row r="818" spans="1:10" hidden="1"/>
    <row r="819" spans="1:10" s="34" customFormat="1" ht="51" hidden="1">
      <c r="A819" s="162">
        <v>90821</v>
      </c>
      <c r="B819" s="39" t="s">
        <v>45</v>
      </c>
      <c r="C819" s="40" t="s">
        <v>14</v>
      </c>
      <c r="D819" s="41" t="s">
        <v>587</v>
      </c>
      <c r="E819" s="185" t="s">
        <v>33</v>
      </c>
      <c r="F819" s="30">
        <v>1</v>
      </c>
      <c r="G819" s="36"/>
      <c r="H819" s="33">
        <f>SUM(I820:I824)</f>
        <v>336.91</v>
      </c>
      <c r="I819" s="33">
        <f>ROUND(H819*F819,2)</f>
        <v>336.91</v>
      </c>
      <c r="J819" s="161"/>
    </row>
    <row r="820" spans="1:10" s="34" customFormat="1" ht="38.25" hidden="1">
      <c r="A820" s="168">
        <v>2432</v>
      </c>
      <c r="B820" s="71" t="s">
        <v>45</v>
      </c>
      <c r="C820" s="27" t="s">
        <v>15</v>
      </c>
      <c r="D820" s="35" t="str">
        <f>IF(A820=0," ",VLOOKUP(A820,InsumosSINAPI!$A$6:$I$9354,2,0))</f>
        <v>DOBRADICA EM ACO/FERRO, 3 1/2" X  3", E= 1,9  A 2 MM, COM ANEL,  CROMADO OU ZINCADO, TAMPA BOLA, COM PARAFUSOS</v>
      </c>
      <c r="E820" s="161" t="str">
        <f>IF(A820=0," ",VLOOKUP(A820,InsumosSINAPI!$A$6:$I$9354,3,0))</f>
        <v xml:space="preserve">UN    </v>
      </c>
      <c r="G820" s="166">
        <v>3</v>
      </c>
      <c r="H820" s="72" t="str">
        <f>IF(A820=0," ",VLOOKUP(A820,InsumosSINAPI!$A$6:$I$9354,5,0))</f>
        <v>34,92</v>
      </c>
      <c r="I820" s="72">
        <f>ROUND(H820*G820,2)</f>
        <v>104.76</v>
      </c>
      <c r="J820" s="161"/>
    </row>
    <row r="821" spans="1:10" ht="51" hidden="1">
      <c r="A821" s="168">
        <v>10554</v>
      </c>
      <c r="B821" s="71" t="s">
        <v>45</v>
      </c>
      <c r="C821" s="27" t="s">
        <v>15</v>
      </c>
      <c r="D821" s="35" t="str">
        <f>IF(A821=0," ",VLOOKUP(A821,InsumosSINAPI!$A$6:$I$9354,2,0))</f>
        <v>PORTA DE MADEIRA, FOLHA MEDIA (NBR 15930) DE 700 X 2100 MM, DE 35 MM A 40 MM DE ESPESSURA, NUCLEO SEMI-SOLIDO (SARRAFEADO), CAPA LISA EM HDF, ACABAMENTO EM PRIMER PARA PINTURA</v>
      </c>
      <c r="E821" s="161" t="str">
        <f>IF(A821=0," ",VLOOKUP(A821,InsumosSINAPI!$A$6:$I$9354,3,0))</f>
        <v xml:space="preserve">UN    </v>
      </c>
      <c r="F821" s="34"/>
      <c r="G821" s="166">
        <v>1</v>
      </c>
      <c r="H821" s="72" t="str">
        <f>IF(A821=0," ",VLOOKUP(A821,InsumosSINAPI!$A$6:$I$9354,5,0))</f>
        <v>191,69</v>
      </c>
      <c r="I821" s="72">
        <f>ROUND(H821*G821,2)</f>
        <v>191.69</v>
      </c>
    </row>
    <row r="822" spans="1:10" ht="25.5" hidden="1">
      <c r="A822" s="168">
        <v>11055</v>
      </c>
      <c r="B822" s="71" t="s">
        <v>45</v>
      </c>
      <c r="C822" s="27" t="s">
        <v>15</v>
      </c>
      <c r="D822" s="35" t="str">
        <f>IF(A822=0," ",VLOOKUP(A822,InsumosSINAPI!$A$6:$I$9354,2,0))</f>
        <v>PARAFUSO ROSCA SOBERBA ZINCADO CABECA CHATA FENDA SIMPLES 3,5 X 25 MM (1 ")</v>
      </c>
      <c r="E822" s="161" t="str">
        <f>IF(A822=0," ",VLOOKUP(A822,InsumosSINAPI!$A$6:$I$9354,3,0))</f>
        <v xml:space="preserve">UN    </v>
      </c>
      <c r="F822" s="34"/>
      <c r="G822" s="166">
        <v>19.8</v>
      </c>
      <c r="H822" s="72" t="str">
        <f>IF(A822=0," ",VLOOKUP(A822,InsumosSINAPI!$A$6:$I$9354,5,0))</f>
        <v>0,07</v>
      </c>
      <c r="I822" s="72">
        <f>ROUND(H822*G822,2)</f>
        <v>1.39</v>
      </c>
    </row>
    <row r="823" spans="1:10" s="34" customFormat="1" ht="25.5" hidden="1" customHeight="1">
      <c r="A823" s="88">
        <v>88261</v>
      </c>
      <c r="B823" s="71" t="s">
        <v>45</v>
      </c>
      <c r="C823" s="27" t="s">
        <v>14</v>
      </c>
      <c r="D823" s="35" t="s">
        <v>115</v>
      </c>
      <c r="E823" s="161" t="s">
        <v>25</v>
      </c>
      <c r="G823" s="36">
        <v>1.4139999999999999</v>
      </c>
      <c r="H823" s="38">
        <v>19.739999999999998</v>
      </c>
      <c r="I823" s="72">
        <f>ROUND(H823*G823,2)</f>
        <v>27.91</v>
      </c>
      <c r="J823" s="161"/>
    </row>
    <row r="824" spans="1:10" hidden="1">
      <c r="A824" s="168">
        <v>88316</v>
      </c>
      <c r="B824" s="71" t="s">
        <v>45</v>
      </c>
      <c r="C824" s="27" t="s">
        <v>14</v>
      </c>
      <c r="D824" s="35" t="s">
        <v>34</v>
      </c>
      <c r="E824" s="161" t="s">
        <v>25</v>
      </c>
      <c r="F824" s="34"/>
      <c r="G824" s="166">
        <v>0.70699999999999996</v>
      </c>
      <c r="H824" s="38">
        <v>15.79</v>
      </c>
      <c r="I824" s="72">
        <f>ROUND(H824*G824,2)</f>
        <v>11.16</v>
      </c>
    </row>
    <row r="825" spans="1:10" hidden="1"/>
    <row r="826" spans="1:10" s="34" customFormat="1" ht="51" hidden="1">
      <c r="A826" s="162">
        <v>90820</v>
      </c>
      <c r="B826" s="39" t="s">
        <v>45</v>
      </c>
      <c r="C826" s="40" t="s">
        <v>14</v>
      </c>
      <c r="D826" s="41" t="s">
        <v>588</v>
      </c>
      <c r="E826" s="185" t="s">
        <v>33</v>
      </c>
      <c r="F826" s="30">
        <v>1</v>
      </c>
      <c r="G826" s="36"/>
      <c r="H826" s="33">
        <f>SUM(I827:I831)</f>
        <v>325.44</v>
      </c>
      <c r="I826" s="33">
        <f>ROUND(H826*F826,2)</f>
        <v>325.44</v>
      </c>
      <c r="J826" s="161"/>
    </row>
    <row r="827" spans="1:10" s="34" customFormat="1" ht="38.25" hidden="1">
      <c r="A827" s="168">
        <v>2432</v>
      </c>
      <c r="B827" s="71" t="s">
        <v>45</v>
      </c>
      <c r="C827" s="27" t="s">
        <v>15</v>
      </c>
      <c r="D827" s="35" t="str">
        <f>IF(A827=0," ",VLOOKUP(A827,InsumosSINAPI!$A$6:$I$9354,2,0))</f>
        <v>DOBRADICA EM ACO/FERRO, 3 1/2" X  3", E= 1,9  A 2 MM, COM ANEL,  CROMADO OU ZINCADO, TAMPA BOLA, COM PARAFUSOS</v>
      </c>
      <c r="E827" s="161" t="str">
        <f>IF(A827=0," ",VLOOKUP(A827,InsumosSINAPI!$A$6:$I$9354,3,0))</f>
        <v xml:space="preserve">UN    </v>
      </c>
      <c r="G827" s="166">
        <v>3</v>
      </c>
      <c r="H827" s="72" t="str">
        <f>IF(A827=0," ",VLOOKUP(A827,InsumosSINAPI!$A$6:$I$9354,5,0))</f>
        <v>34,92</v>
      </c>
      <c r="I827" s="72">
        <f>ROUND(H827*G827,2)</f>
        <v>104.76</v>
      </c>
      <c r="J827" s="161"/>
    </row>
    <row r="828" spans="1:10" ht="51" hidden="1">
      <c r="A828" s="168">
        <v>10553</v>
      </c>
      <c r="B828" s="71" t="s">
        <v>45</v>
      </c>
      <c r="C828" s="27" t="s">
        <v>15</v>
      </c>
      <c r="D828" s="35" t="str">
        <f>IF(A828=0," ",VLOOKUP(A828,InsumosSINAPI!$A$6:$I$9354,2,0))</f>
        <v>PORTA DE MADEIRA, FOLHA MEDIA (NBR 15930) DE 600 X 2100 MM, DE 35 MM A 40 MM DE ESPESSURA, NUCLEO SEMI-SOLIDO (SARRAFEADO), CAPA LISA EM HDF, ACABAMENTO EM PRIMER PARA PINTURA</v>
      </c>
      <c r="E828" s="161" t="str">
        <f>IF(A828=0," ",VLOOKUP(A828,InsumosSINAPI!$A$6:$I$9354,3,0))</f>
        <v xml:space="preserve">UN    </v>
      </c>
      <c r="F828" s="34"/>
      <c r="G828" s="166">
        <v>1</v>
      </c>
      <c r="H828" s="72" t="str">
        <f>IF(A828=0," ",VLOOKUP(A828,InsumosSINAPI!$A$6:$I$9354,5,0))</f>
        <v>190,01</v>
      </c>
      <c r="I828" s="72">
        <f>ROUND(H828*G828,2)</f>
        <v>190.01</v>
      </c>
    </row>
    <row r="829" spans="1:10" ht="25.5" hidden="1">
      <c r="A829" s="168">
        <v>11055</v>
      </c>
      <c r="B829" s="71" t="s">
        <v>45</v>
      </c>
      <c r="C829" s="27" t="s">
        <v>15</v>
      </c>
      <c r="D829" s="35" t="str">
        <f>IF(A829=0," ",VLOOKUP(A829,InsumosSINAPI!$A$6:$I$9354,2,0))</f>
        <v>PARAFUSO ROSCA SOBERBA ZINCADO CABECA CHATA FENDA SIMPLES 3,5 X 25 MM (1 ")</v>
      </c>
      <c r="E829" s="161" t="str">
        <f>IF(A829=0," ",VLOOKUP(A829,InsumosSINAPI!$A$6:$I$9354,3,0))</f>
        <v xml:space="preserve">UN    </v>
      </c>
      <c r="F829" s="34"/>
      <c r="G829" s="166">
        <v>19.8</v>
      </c>
      <c r="H829" s="72" t="str">
        <f>IF(A829=0," ",VLOOKUP(A829,InsumosSINAPI!$A$6:$I$9354,5,0))</f>
        <v>0,07</v>
      </c>
      <c r="I829" s="72">
        <f>ROUND(H829*G829,2)</f>
        <v>1.39</v>
      </c>
    </row>
    <row r="830" spans="1:10" s="34" customFormat="1" ht="25.5" hidden="1" customHeight="1">
      <c r="A830" s="88">
        <v>88261</v>
      </c>
      <c r="B830" s="71" t="s">
        <v>45</v>
      </c>
      <c r="C830" s="27" t="s">
        <v>14</v>
      </c>
      <c r="D830" s="35" t="s">
        <v>115</v>
      </c>
      <c r="E830" s="161" t="s">
        <v>25</v>
      </c>
      <c r="G830" s="36">
        <v>1.282</v>
      </c>
      <c r="H830" s="38">
        <v>16.37</v>
      </c>
      <c r="I830" s="72">
        <f>ROUND(H830*G830,2)</f>
        <v>20.99</v>
      </c>
      <c r="J830" s="161"/>
    </row>
    <row r="831" spans="1:10" hidden="1">
      <c r="A831" s="168">
        <v>88316</v>
      </c>
      <c r="B831" s="71" t="s">
        <v>45</v>
      </c>
      <c r="C831" s="27" t="s">
        <v>14</v>
      </c>
      <c r="D831" s="35" t="s">
        <v>34</v>
      </c>
      <c r="E831" s="161" t="s">
        <v>25</v>
      </c>
      <c r="F831" s="34"/>
      <c r="G831" s="166">
        <v>0.64100000000000001</v>
      </c>
      <c r="H831" s="38">
        <v>12.94</v>
      </c>
      <c r="I831" s="72">
        <f>ROUND(H831*G831,2)</f>
        <v>8.2899999999999991</v>
      </c>
    </row>
    <row r="832" spans="1:10" hidden="1"/>
    <row r="833" spans="1:10" s="34" customFormat="1" ht="51" hidden="1">
      <c r="A833" s="162">
        <v>90830</v>
      </c>
      <c r="B833" s="39" t="s">
        <v>45</v>
      </c>
      <c r="C833" s="40" t="s">
        <v>14</v>
      </c>
      <c r="D833" s="41" t="s">
        <v>589</v>
      </c>
      <c r="E833" s="185" t="s">
        <v>33</v>
      </c>
      <c r="F833" s="30">
        <v>1</v>
      </c>
      <c r="G833" s="36"/>
      <c r="H833" s="33">
        <f>SUM(I834:I836)</f>
        <v>155.29999999999998</v>
      </c>
      <c r="I833" s="33">
        <f>ROUND(H833*F833,2)</f>
        <v>155.30000000000001</v>
      </c>
      <c r="J833" s="161"/>
    </row>
    <row r="834" spans="1:10" s="34" customFormat="1" ht="63.75" hidden="1">
      <c r="A834" s="168">
        <v>3081</v>
      </c>
      <c r="B834" s="71" t="s">
        <v>45</v>
      </c>
      <c r="C834" s="27" t="s">
        <v>15</v>
      </c>
      <c r="D834" s="35" t="str">
        <f>IF(A834=0," ",VLOOKUP(A834,InsumosSINAPI!$A$6:$I$9354,2,0))</f>
        <v>FECHADURA ESPELHO PARA PORTA EXTERNA, EM ACO INOX (MAQUINA, TESTA E CONTRA-TESTA) E EM ZAMAC (MACANETA, LINGUETA E TRINCOS) COM ACABAMENTO CROMADO, MAQUINA DE 55 MM, INCLUINDO CHAVE TIPO CILINDRO</v>
      </c>
      <c r="E834" s="161" t="str">
        <f>IF(A834=0," ",VLOOKUP(A834,InsumosSINAPI!$A$6:$I$9354,3,0))</f>
        <v xml:space="preserve">CJ    </v>
      </c>
      <c r="G834" s="166">
        <v>1</v>
      </c>
      <c r="H834" s="72" t="str">
        <f>IF(A834=0," ",VLOOKUP(A834,InsumosSINAPI!$A$6:$I$9354,5,0))</f>
        <v>127,61</v>
      </c>
      <c r="I834" s="72">
        <f>ROUND(H834*G834,2)</f>
        <v>127.61</v>
      </c>
      <c r="J834" s="161"/>
    </row>
    <row r="835" spans="1:10" s="34" customFormat="1" ht="25.5" hidden="1" customHeight="1">
      <c r="A835" s="88">
        <v>88261</v>
      </c>
      <c r="B835" s="71" t="s">
        <v>45</v>
      </c>
      <c r="C835" s="27" t="s">
        <v>14</v>
      </c>
      <c r="D835" s="35" t="s">
        <v>115</v>
      </c>
      <c r="E835" s="161" t="s">
        <v>25</v>
      </c>
      <c r="G835" s="36">
        <v>1.002</v>
      </c>
      <c r="H835" s="38">
        <v>19.739999999999998</v>
      </c>
      <c r="I835" s="72">
        <f>ROUND(H835*G835,2)</f>
        <v>19.78</v>
      </c>
      <c r="J835" s="161"/>
    </row>
    <row r="836" spans="1:10" hidden="1">
      <c r="A836" s="168">
        <v>88316</v>
      </c>
      <c r="B836" s="71" t="s">
        <v>45</v>
      </c>
      <c r="C836" s="27" t="s">
        <v>14</v>
      </c>
      <c r="D836" s="35" t="s">
        <v>34</v>
      </c>
      <c r="E836" s="161" t="s">
        <v>25</v>
      </c>
      <c r="F836" s="34"/>
      <c r="G836" s="166">
        <v>0.501</v>
      </c>
      <c r="H836" s="38">
        <v>15.79</v>
      </c>
      <c r="I836" s="72">
        <f>ROUND(H836*G836,2)</f>
        <v>7.91</v>
      </c>
    </row>
    <row r="837" spans="1:10" hidden="1"/>
    <row r="838" spans="1:10" ht="51" hidden="1">
      <c r="A838" s="162">
        <v>90831</v>
      </c>
      <c r="B838" s="39" t="s">
        <v>45</v>
      </c>
      <c r="C838" s="40" t="s">
        <v>14</v>
      </c>
      <c r="D838" s="41" t="s">
        <v>590</v>
      </c>
      <c r="E838" s="185" t="s">
        <v>33</v>
      </c>
      <c r="F838" s="30">
        <v>1</v>
      </c>
      <c r="G838" s="36"/>
      <c r="H838" s="33">
        <f>SUM(I839:I841)</f>
        <v>136.82999999999998</v>
      </c>
      <c r="I838" s="33">
        <f>ROUND(H838*F838,2)</f>
        <v>136.83000000000001</v>
      </c>
    </row>
    <row r="839" spans="1:10" ht="63.75" hidden="1">
      <c r="A839" s="168">
        <v>3099</v>
      </c>
      <c r="B839" s="71" t="s">
        <v>45</v>
      </c>
      <c r="C839" s="27" t="s">
        <v>15</v>
      </c>
      <c r="D839" s="35" t="str">
        <f>IF(A839=0," ",VLOOKUP(A839,InsumosSINAPI!$A$6:$I$9354,2,0))</f>
        <v>FECHADURA ROSETA REDONDA PARA PORTA DE BANHEIRO, EM ACO INOX (MAQUINA, TESTA E CONTRA-TESTA) E EM ZAMAC (MACANETA, LINGUETA E TRINCOS) COM ACABAMENTO CROMADO, MAQUINA DE 55 MM, INCLUINDO CHAVE TIPO TRANQUETA</v>
      </c>
      <c r="E839" s="161" t="str">
        <f>IF(A839=0," ",VLOOKUP(A839,InsumosSINAPI!$A$6:$I$9354,3,0))</f>
        <v xml:space="preserve">CJ    </v>
      </c>
      <c r="F839" s="34"/>
      <c r="G839" s="166">
        <v>1</v>
      </c>
      <c r="H839" s="72" t="str">
        <f>IF(A839=0," ",VLOOKUP(A839,InsumosSINAPI!$A$6:$I$9354,5,0))</f>
        <v>115,63</v>
      </c>
      <c r="I839" s="72">
        <f>ROUND(H839*G839,2)</f>
        <v>115.63</v>
      </c>
    </row>
    <row r="840" spans="1:10" ht="25.5" hidden="1">
      <c r="A840" s="168">
        <v>88261</v>
      </c>
      <c r="B840" s="71" t="s">
        <v>45</v>
      </c>
      <c r="C840" s="27" t="s">
        <v>14</v>
      </c>
      <c r="D840" s="35" t="s">
        <v>115</v>
      </c>
      <c r="E840" s="161" t="s">
        <v>25</v>
      </c>
      <c r="F840" s="34"/>
      <c r="G840" s="36">
        <v>0.76700000000000002</v>
      </c>
      <c r="H840" s="38">
        <v>19.739999999999998</v>
      </c>
      <c r="I840" s="72">
        <f>ROUND(H840*G840,2)</f>
        <v>15.14</v>
      </c>
    </row>
    <row r="841" spans="1:10" hidden="1">
      <c r="A841" s="168">
        <v>88316</v>
      </c>
      <c r="B841" s="71" t="s">
        <v>45</v>
      </c>
      <c r="C841" s="27" t="s">
        <v>14</v>
      </c>
      <c r="D841" s="35" t="s">
        <v>34</v>
      </c>
      <c r="E841" s="161" t="s">
        <v>25</v>
      </c>
      <c r="F841" s="34"/>
      <c r="G841" s="166">
        <v>0.38400000000000001</v>
      </c>
      <c r="H841" s="38">
        <v>15.79</v>
      </c>
      <c r="I841" s="72">
        <f>ROUND(H841*G841,2)</f>
        <v>6.06</v>
      </c>
    </row>
    <row r="842" spans="1:10" hidden="1"/>
    <row r="843" spans="1:10" hidden="1">
      <c r="A843" s="162" t="s">
        <v>591</v>
      </c>
      <c r="B843" s="39" t="s">
        <v>45</v>
      </c>
      <c r="C843" s="40" t="s">
        <v>14</v>
      </c>
      <c r="D843" s="41" t="s">
        <v>592</v>
      </c>
      <c r="E843" s="185" t="s">
        <v>8</v>
      </c>
      <c r="F843" s="30">
        <v>1</v>
      </c>
      <c r="G843" s="36"/>
      <c r="H843" s="33">
        <f>SUM(I844:I848)</f>
        <v>518.86</v>
      </c>
      <c r="I843" s="33">
        <f>ROUND(H843*F843,2)</f>
        <v>518.86</v>
      </c>
    </row>
    <row r="844" spans="1:10" ht="25.5" hidden="1">
      <c r="A844" s="168">
        <v>546</v>
      </c>
      <c r="B844" s="71" t="s">
        <v>45</v>
      </c>
      <c r="C844" s="27" t="s">
        <v>15</v>
      </c>
      <c r="D844" s="35" t="str">
        <f>IF(A844=0," ",VLOOKUP(A844,InsumosSINAPI!$A$6:$I$9354,2,0))</f>
        <v>BARRA DE FERRO CHATA, RETANGULAR (QUALQUER BITOLA)</v>
      </c>
      <c r="E844" s="161" t="str">
        <f>IF(A844=0," ",VLOOKUP(A844,InsumosSINAPI!$A$6:$I$9354,3,0))</f>
        <v xml:space="preserve">KG    </v>
      </c>
      <c r="F844" s="34"/>
      <c r="G844" s="166">
        <v>42</v>
      </c>
      <c r="H844" s="72" t="str">
        <f>IF(A844=0," ",VLOOKUP(A844,InsumosSINAPI!$A$6:$I$9354,5,0))</f>
        <v>10,58</v>
      </c>
      <c r="I844" s="72">
        <f>ROUND(H844*G844,2)</f>
        <v>444.36</v>
      </c>
    </row>
    <row r="845" spans="1:10" ht="25.5" hidden="1">
      <c r="A845" s="168">
        <v>567</v>
      </c>
      <c r="B845" s="71" t="s">
        <v>45</v>
      </c>
      <c r="C845" s="27" t="s">
        <v>15</v>
      </c>
      <c r="D845" s="35" t="str">
        <f>IF(A845=0," ",VLOOKUP(A845,InsumosSINAPI!$A$6:$I$9354,2,0))</f>
        <v>CANTONEIRA (ABAS IGUAIS) EM FERRO GALVANIZADO, 25,4 MM X 3,17 MM (L X E), 1,27KG/M</v>
      </c>
      <c r="E845" s="161" t="str">
        <f>IF(A845=0," ",VLOOKUP(A845,InsumosSINAPI!$A$6:$I$9354,3,0))</f>
        <v xml:space="preserve">M     </v>
      </c>
      <c r="F845" s="34"/>
      <c r="G845" s="166">
        <v>2</v>
      </c>
      <c r="H845" s="72" t="str">
        <f>IF(A845=0," ",VLOOKUP(A845,InsumosSINAPI!$A$6:$I$9354,5,0))</f>
        <v>13,42</v>
      </c>
      <c r="I845" s="72">
        <f>ROUND(H845*G845,2)</f>
        <v>26.84</v>
      </c>
    </row>
    <row r="846" spans="1:10" hidden="1">
      <c r="A846" s="168">
        <v>88315</v>
      </c>
      <c r="B846" s="71" t="s">
        <v>45</v>
      </c>
      <c r="C846" s="27" t="s">
        <v>14</v>
      </c>
      <c r="D846" s="35" t="s">
        <v>593</v>
      </c>
      <c r="E846" s="161" t="s">
        <v>25</v>
      </c>
      <c r="F846" s="34"/>
      <c r="G846" s="36">
        <v>1.5</v>
      </c>
      <c r="H846" s="38">
        <v>17.11</v>
      </c>
      <c r="I846" s="72">
        <f>ROUND(H846*G846,2)</f>
        <v>25.67</v>
      </c>
    </row>
    <row r="847" spans="1:10" hidden="1">
      <c r="A847" s="168">
        <v>88316</v>
      </c>
      <c r="B847" s="71" t="s">
        <v>45</v>
      </c>
      <c r="C847" s="27" t="s">
        <v>14</v>
      </c>
      <c r="D847" s="35" t="s">
        <v>34</v>
      </c>
      <c r="E847" s="161" t="s">
        <v>25</v>
      </c>
      <c r="F847" s="34"/>
      <c r="G847" s="166">
        <v>1.6</v>
      </c>
      <c r="H847" s="38">
        <v>12.94</v>
      </c>
      <c r="I847" s="72">
        <f>ROUND(H847*G847,2)</f>
        <v>20.7</v>
      </c>
    </row>
    <row r="848" spans="1:10" ht="25.5" hidden="1">
      <c r="A848" s="168">
        <v>88631</v>
      </c>
      <c r="B848" s="71" t="s">
        <v>45</v>
      </c>
      <c r="C848" s="27" t="s">
        <v>14</v>
      </c>
      <c r="D848" s="35" t="s">
        <v>594</v>
      </c>
      <c r="E848" s="161" t="s">
        <v>10</v>
      </c>
      <c r="F848" s="34"/>
      <c r="G848" s="166">
        <v>4.0000000000000001E-3</v>
      </c>
      <c r="H848" s="38">
        <v>322.99</v>
      </c>
      <c r="I848" s="72">
        <f>ROUND(H848*G848,2)</f>
        <v>1.29</v>
      </c>
    </row>
    <row r="849" spans="1:9" hidden="1"/>
    <row r="850" spans="1:9" hidden="1">
      <c r="A850" s="162" t="s">
        <v>595</v>
      </c>
      <c r="B850" s="39" t="s">
        <v>45</v>
      </c>
      <c r="C850" s="40" t="s">
        <v>14</v>
      </c>
      <c r="D850" s="41" t="s">
        <v>596</v>
      </c>
      <c r="E850" s="185" t="s">
        <v>8</v>
      </c>
      <c r="F850" s="30">
        <v>1</v>
      </c>
      <c r="G850" s="36"/>
      <c r="H850" s="33">
        <f>SUM(I851:I855)</f>
        <v>556.11999999999989</v>
      </c>
      <c r="I850" s="33">
        <f>ROUND(H850*F850,2)</f>
        <v>556.12</v>
      </c>
    </row>
    <row r="851" spans="1:9" ht="25.5" hidden="1">
      <c r="A851" s="168">
        <v>367</v>
      </c>
      <c r="B851" s="71" t="s">
        <v>45</v>
      </c>
      <c r="C851" s="27" t="s">
        <v>15</v>
      </c>
      <c r="D851" s="35" t="str">
        <f>IF(A851=0," ",VLOOKUP(A851,InsumosSINAPI!$A$6:$I$9354,2,0))</f>
        <v>AREIA GROSSA - POSTO JAZIDA/FORNECEDOR (RETIRADO NA JAZIDA, SEM TRANSPORTE)</v>
      </c>
      <c r="E851" s="161" t="str">
        <f>IF(A851=0," ",VLOOKUP(A851,InsumosSINAPI!$A$6:$I$9354,3,0))</f>
        <v xml:space="preserve">M3    </v>
      </c>
      <c r="F851" s="34"/>
      <c r="G851" s="166">
        <v>6.0999999999999999E-2</v>
      </c>
      <c r="H851" s="72" t="str">
        <f>IF(A851=0," ",VLOOKUP(A851,InsumosSINAPI!$A$6:$I$9354,5,0))</f>
        <v>121,56</v>
      </c>
      <c r="I851" s="72">
        <f>ROUND(H851*G851,2)</f>
        <v>7.42</v>
      </c>
    </row>
    <row r="852" spans="1:9" hidden="1">
      <c r="A852" s="168">
        <v>1379</v>
      </c>
      <c r="B852" s="71" t="s">
        <v>45</v>
      </c>
      <c r="C852" s="27" t="s">
        <v>15</v>
      </c>
      <c r="D852" s="35" t="str">
        <f>IF(A852=0," ",VLOOKUP(A852,InsumosSINAPI!$A$6:$I$9354,2,0))</f>
        <v>CIMENTO PORTLAND COMPOSTO CP II-32</v>
      </c>
      <c r="E852" s="161" t="str">
        <f>IF(A852=0," ",VLOOKUP(A852,InsumosSINAPI!$A$6:$I$9354,3,0))</f>
        <v xml:space="preserve">KG    </v>
      </c>
      <c r="F852" s="34"/>
      <c r="G852" s="166">
        <v>4.83</v>
      </c>
      <c r="H852" s="72" t="str">
        <f>IF(A852=0," ",VLOOKUP(A852,InsumosSINAPI!$A$6:$I$9354,5,0))</f>
        <v>0,60</v>
      </c>
      <c r="I852" s="72">
        <f>ROUND(H852*G852,2)</f>
        <v>2.9</v>
      </c>
    </row>
    <row r="853" spans="1:9" ht="38.25" hidden="1">
      <c r="A853" s="168">
        <v>4948</v>
      </c>
      <c r="B853" s="71" t="s">
        <v>45</v>
      </c>
      <c r="C853" s="27" t="s">
        <v>15</v>
      </c>
      <c r="D853" s="35" t="str">
        <f>IF(A853=0," ",VLOOKUP(A853,InsumosSINAPI!$A$6:$I$9354,2,0))</f>
        <v>PORTAO DE ABRIR / GIRO, EM GRADIL DE METALON REDONDO DE 3/4"  VERTICAL, COM REQUADRO, ACABAMENTO NATURAL - COMPLETO</v>
      </c>
      <c r="E853" s="161" t="str">
        <f>IF(A853=0," ",VLOOKUP(A853,InsumosSINAPI!$A$6:$I$9354,3,0))</f>
        <v xml:space="preserve">M2    </v>
      </c>
      <c r="F853" s="34"/>
      <c r="G853" s="166">
        <v>1</v>
      </c>
      <c r="H853" s="72" t="str">
        <f>IF(A853=0," ",VLOOKUP(A853,InsumosSINAPI!$A$6:$I$9354,5,0))</f>
        <v>500,59</v>
      </c>
      <c r="I853" s="72">
        <f>ROUND(H853*G853,2)</f>
        <v>500.59</v>
      </c>
    </row>
    <row r="854" spans="1:9" hidden="1">
      <c r="A854" s="168">
        <v>88309</v>
      </c>
      <c r="B854" s="71" t="s">
        <v>45</v>
      </c>
      <c r="C854" s="27" t="s">
        <v>14</v>
      </c>
      <c r="D854" s="35" t="s">
        <v>53</v>
      </c>
      <c r="E854" s="161" t="s">
        <v>25</v>
      </c>
      <c r="F854" s="34"/>
      <c r="G854" s="166">
        <v>1.5</v>
      </c>
      <c r="H854" s="38">
        <v>17.2</v>
      </c>
      <c r="I854" s="72">
        <f>ROUND(H854*G854,2)</f>
        <v>25.8</v>
      </c>
    </row>
    <row r="855" spans="1:9" hidden="1">
      <c r="A855" s="168">
        <v>88316</v>
      </c>
      <c r="B855" s="71" t="s">
        <v>45</v>
      </c>
      <c r="C855" s="27" t="s">
        <v>14</v>
      </c>
      <c r="D855" s="35" t="s">
        <v>34</v>
      </c>
      <c r="E855" s="161" t="s">
        <v>25</v>
      </c>
      <c r="F855" s="34"/>
      <c r="G855" s="166">
        <v>1.5</v>
      </c>
      <c r="H855" s="38">
        <v>12.94</v>
      </c>
      <c r="I855" s="72">
        <f>ROUND(H855*G855,2)</f>
        <v>19.41</v>
      </c>
    </row>
    <row r="856" spans="1:9" hidden="1"/>
    <row r="857" spans="1:9" hidden="1">
      <c r="A857" s="162">
        <v>85421</v>
      </c>
      <c r="B857" s="39" t="s">
        <v>45</v>
      </c>
      <c r="C857" s="40" t="s">
        <v>14</v>
      </c>
      <c r="D857" s="41" t="s">
        <v>597</v>
      </c>
      <c r="E857" s="185" t="s">
        <v>8</v>
      </c>
      <c r="F857" s="30">
        <v>1</v>
      </c>
      <c r="G857" s="36"/>
      <c r="H857" s="33">
        <f>SUM(I858:I859)</f>
        <v>9.68</v>
      </c>
      <c r="I857" s="33">
        <f>ROUND(H857*F857,2)</f>
        <v>9.68</v>
      </c>
    </row>
    <row r="858" spans="1:9" hidden="1">
      <c r="A858" s="168">
        <v>88316</v>
      </c>
      <c r="B858" s="71" t="s">
        <v>45</v>
      </c>
      <c r="C858" s="27" t="s">
        <v>14</v>
      </c>
      <c r="D858" s="35" t="s">
        <v>34</v>
      </c>
      <c r="E858" s="161" t="s">
        <v>25</v>
      </c>
      <c r="F858" s="34"/>
      <c r="G858" s="166">
        <v>0.2</v>
      </c>
      <c r="H858" s="38">
        <v>12.94</v>
      </c>
      <c r="I858" s="72">
        <f>ROUND(H858*G858,2)</f>
        <v>2.59</v>
      </c>
    </row>
    <row r="859" spans="1:9" hidden="1">
      <c r="A859" s="168">
        <v>88325</v>
      </c>
      <c r="B859" s="71" t="s">
        <v>45</v>
      </c>
      <c r="C859" s="27" t="s">
        <v>14</v>
      </c>
      <c r="D859" s="8" t="s">
        <v>598</v>
      </c>
      <c r="E859" s="183" t="s">
        <v>25</v>
      </c>
      <c r="G859" s="167">
        <v>0.5</v>
      </c>
      <c r="H859" s="6">
        <v>14.18</v>
      </c>
      <c r="I859" s="72">
        <f>ROUND(H859*G859,2)</f>
        <v>7.09</v>
      </c>
    </row>
    <row r="860" spans="1:9" hidden="1"/>
    <row r="861" spans="1:9" hidden="1">
      <c r="A861" s="162">
        <v>72117</v>
      </c>
      <c r="B861" s="39" t="s">
        <v>45</v>
      </c>
      <c r="C861" s="40" t="s">
        <v>14</v>
      </c>
      <c r="D861" s="41" t="s">
        <v>599</v>
      </c>
      <c r="E861" s="185" t="s">
        <v>8</v>
      </c>
      <c r="F861" s="30">
        <v>1</v>
      </c>
      <c r="G861" s="36"/>
      <c r="H861" s="33">
        <f>SUM(I862:I865)</f>
        <v>254.56</v>
      </c>
      <c r="I861" s="33">
        <f>ROUND(H861*F861,2)</f>
        <v>254.56</v>
      </c>
    </row>
    <row r="862" spans="1:9" hidden="1">
      <c r="A862" s="168">
        <v>10492</v>
      </c>
      <c r="B862" s="71" t="s">
        <v>45</v>
      </c>
      <c r="C862" s="27" t="s">
        <v>15</v>
      </c>
      <c r="D862" s="35" t="str">
        <f>IF(A862=0," ",VLOOKUP(A862,InsumosSINAPI!$A$6:$I$9354,2,0))</f>
        <v>VIDRO LISO INCOLOR 4MM - SEM COLOCACAO</v>
      </c>
      <c r="E862" s="161" t="str">
        <f>IF(A862=0," ",VLOOKUP(A862,InsumosSINAPI!$A$6:$I$9354,3,0))</f>
        <v xml:space="preserve">M2    </v>
      </c>
      <c r="F862" s="34"/>
      <c r="G862" s="166">
        <v>1</v>
      </c>
      <c r="H862" s="72" t="str">
        <f>IF(A862=0," ",VLOOKUP(A862,InsumosSINAPI!$A$6:$I$9354,5,0))</f>
        <v>219,99</v>
      </c>
      <c r="I862" s="72">
        <f>ROUND(H862*G862,2)</f>
        <v>219.99</v>
      </c>
    </row>
    <row r="863" spans="1:9" hidden="1">
      <c r="A863" s="168">
        <v>10498</v>
      </c>
      <c r="B863" s="71" t="s">
        <v>45</v>
      </c>
      <c r="C863" s="27" t="s">
        <v>15</v>
      </c>
      <c r="D863" s="35" t="str">
        <f>IF(A863=0," ",VLOOKUP(A863,InsumosSINAPI!$A$6:$I$9354,2,0))</f>
        <v>MASSA PARA VIDRO</v>
      </c>
      <c r="E863" s="161" t="str">
        <f>IF(A863=0," ",VLOOKUP(A863,InsumosSINAPI!$A$6:$I$9354,3,0))</f>
        <v xml:space="preserve">KG    </v>
      </c>
      <c r="F863" s="34"/>
      <c r="G863" s="166">
        <v>1.6</v>
      </c>
      <c r="H863" s="72" t="str">
        <f>IF(A863=0," ",VLOOKUP(A863,InsumosSINAPI!$A$6:$I$9354,5,0))</f>
        <v>13,98</v>
      </c>
      <c r="I863" s="72">
        <f>ROUND(H863*G863,2)</f>
        <v>22.37</v>
      </c>
    </row>
    <row r="864" spans="1:9" hidden="1">
      <c r="A864" s="168">
        <v>88316</v>
      </c>
      <c r="B864" s="71" t="s">
        <v>45</v>
      </c>
      <c r="C864" s="27" t="s">
        <v>14</v>
      </c>
      <c r="D864" s="35" t="s">
        <v>34</v>
      </c>
      <c r="E864" s="161" t="s">
        <v>25</v>
      </c>
      <c r="F864" s="34"/>
      <c r="G864" s="166">
        <v>0.45</v>
      </c>
      <c r="H864" s="38">
        <v>12.94</v>
      </c>
      <c r="I864" s="72">
        <f>ROUND(H864*G864,2)</f>
        <v>5.82</v>
      </c>
    </row>
    <row r="865" spans="1:10" hidden="1">
      <c r="A865" s="168">
        <v>88325</v>
      </c>
      <c r="B865" s="71" t="s">
        <v>45</v>
      </c>
      <c r="C865" s="27" t="s">
        <v>14</v>
      </c>
      <c r="D865" s="8" t="s">
        <v>598</v>
      </c>
      <c r="E865" s="183" t="s">
        <v>25</v>
      </c>
      <c r="G865" s="167">
        <v>0.45</v>
      </c>
      <c r="H865" s="6">
        <v>14.18</v>
      </c>
      <c r="I865" s="72">
        <f>ROUND(H865*G865,2)</f>
        <v>6.38</v>
      </c>
    </row>
    <row r="866" spans="1:10" hidden="1"/>
    <row r="867" spans="1:10" s="34" customFormat="1" ht="12.75" hidden="1" customHeight="1">
      <c r="A867" s="25" t="s">
        <v>600</v>
      </c>
      <c r="B867" s="39" t="s">
        <v>9</v>
      </c>
      <c r="C867" s="40" t="s">
        <v>14</v>
      </c>
      <c r="D867" s="41" t="s">
        <v>601</v>
      </c>
      <c r="E867" s="185" t="s">
        <v>71</v>
      </c>
      <c r="F867" s="30">
        <v>1</v>
      </c>
      <c r="G867" s="31"/>
      <c r="H867" s="32">
        <f>SUM(I868:I881)</f>
        <v>182.29404000000002</v>
      </c>
      <c r="I867" s="33">
        <f>ROUND(H867*F867,2)</f>
        <v>182.29</v>
      </c>
      <c r="J867" s="161"/>
    </row>
    <row r="868" spans="1:10" s="34" customFormat="1" ht="25.5" hidden="1" customHeight="1">
      <c r="A868" s="27">
        <v>88316</v>
      </c>
      <c r="B868" s="71" t="s">
        <v>45</v>
      </c>
      <c r="C868" s="27" t="s">
        <v>14</v>
      </c>
      <c r="D868" s="35" t="s">
        <v>34</v>
      </c>
      <c r="E868" s="161" t="s">
        <v>25</v>
      </c>
      <c r="G868" s="36">
        <v>2.5</v>
      </c>
      <c r="H868" s="38">
        <v>12.94</v>
      </c>
      <c r="I868" s="37">
        <f>ROUND(G868*H868,2)</f>
        <v>32.35</v>
      </c>
      <c r="J868" s="161"/>
    </row>
    <row r="869" spans="1:10" s="34" customFormat="1" ht="25.5" hidden="1" customHeight="1">
      <c r="A869" s="27">
        <v>88267</v>
      </c>
      <c r="B869" s="71" t="s">
        <v>45</v>
      </c>
      <c r="C869" s="27" t="s">
        <v>14</v>
      </c>
      <c r="D869" s="35" t="s">
        <v>157</v>
      </c>
      <c r="E869" s="161" t="s">
        <v>25</v>
      </c>
      <c r="G869" s="36">
        <v>3</v>
      </c>
      <c r="H869" s="38">
        <v>17.170000000000002</v>
      </c>
      <c r="I869" s="38">
        <f>ROUND(G869*H869,2)</f>
        <v>51.51</v>
      </c>
      <c r="J869" s="161"/>
    </row>
    <row r="870" spans="1:10" s="34" customFormat="1" ht="25.5" hidden="1" customHeight="1">
      <c r="A870" s="27">
        <v>88248</v>
      </c>
      <c r="B870" s="71" t="s">
        <v>45</v>
      </c>
      <c r="C870" s="27" t="s">
        <v>14</v>
      </c>
      <c r="D870" s="35" t="s">
        <v>158</v>
      </c>
      <c r="E870" s="161" t="s">
        <v>25</v>
      </c>
      <c r="G870" s="36">
        <v>3</v>
      </c>
      <c r="H870" s="38">
        <v>13.54</v>
      </c>
      <c r="I870" s="38">
        <f>ROUND(G870*H870,2)</f>
        <v>40.619999999999997</v>
      </c>
      <c r="J870" s="161"/>
    </row>
    <row r="871" spans="1:10" s="34" customFormat="1" ht="29.25" hidden="1" customHeight="1">
      <c r="A871" s="27">
        <v>3526</v>
      </c>
      <c r="B871" s="71" t="s">
        <v>45</v>
      </c>
      <c r="C871" s="27" t="s">
        <v>15</v>
      </c>
      <c r="D871" s="35" t="str">
        <f>IF(A871=0," ",VLOOKUP(A871,InsumosSINAPI!$A$6:$I$9354,2,0))</f>
        <v>JOELHO PVC, SOLDAVEL, PB, 90 GRAUS, DN 50 MM, PARA ESGOTO PREDIAL</v>
      </c>
      <c r="E871" s="161" t="str">
        <f>IF(A871=0," ",VLOOKUP(A871,InsumosSINAPI!$A$6:$I$9354,3,0))</f>
        <v xml:space="preserve">UN    </v>
      </c>
      <c r="G871" s="36">
        <v>1</v>
      </c>
      <c r="H871" s="170" t="str">
        <f>IF(A871=0," ",VLOOKUP(A871,InsumosSINAPI!$A$6:$I$9354,5,0))</f>
        <v>2,69</v>
      </c>
      <c r="I871" s="38">
        <f t="shared" ref="I871:I881" si="24">G871*H871</f>
        <v>2.69</v>
      </c>
      <c r="J871" s="161"/>
    </row>
    <row r="872" spans="1:10" s="34" customFormat="1" ht="25.5" hidden="1">
      <c r="A872" s="27">
        <v>9835</v>
      </c>
      <c r="B872" s="71" t="s">
        <v>45</v>
      </c>
      <c r="C872" s="27" t="s">
        <v>15</v>
      </c>
      <c r="D872" s="35" t="str">
        <f>IF(A872=0," ",VLOOKUP(A872,InsumosSINAPI!$A$6:$I$9354,2,0))</f>
        <v>TUBO PVC  SERIE NORMAL, DN 40 MM, PARA ESGOTO  PREDIAL (NBR 5688)</v>
      </c>
      <c r="E872" s="161" t="str">
        <f>IF(A872=0," ",VLOOKUP(A872,InsumosSINAPI!$A$6:$I$9354,3,0))</f>
        <v xml:space="preserve">M     </v>
      </c>
      <c r="G872" s="36">
        <v>1.5</v>
      </c>
      <c r="H872" s="170" t="str">
        <f>IF(A872=0," ",VLOOKUP(A872,InsumosSINAPI!$A$6:$I$9354,5,0))</f>
        <v>5,65</v>
      </c>
      <c r="I872" s="38">
        <f t="shared" si="24"/>
        <v>8.4750000000000014</v>
      </c>
      <c r="J872" s="161"/>
    </row>
    <row r="873" spans="1:10" s="34" customFormat="1" ht="25.5" hidden="1">
      <c r="A873" s="27">
        <v>37948</v>
      </c>
      <c r="B873" s="71" t="s">
        <v>45</v>
      </c>
      <c r="C873" s="27" t="s">
        <v>15</v>
      </c>
      <c r="D873" s="35" t="str">
        <f>IF(A873=0," ",VLOOKUP(A873,InsumosSINAPI!$A$6:$I$9354,2,0))</f>
        <v>TE SANITARIO, PVC, DN 40 X 40 MM, SERIE NORMAL, PARA ESGOTO PREDIAL</v>
      </c>
      <c r="E873" s="161" t="str">
        <f>IF(A873=0," ",VLOOKUP(A873,InsumosSINAPI!$A$6:$I$9354,3,0))</f>
        <v xml:space="preserve">UN    </v>
      </c>
      <c r="G873" s="36">
        <v>1</v>
      </c>
      <c r="H873" s="170" t="str">
        <f>IF(A873=0," ",VLOOKUP(A873,InsumosSINAPI!$A$6:$I$9354,5,0))</f>
        <v>3,46</v>
      </c>
      <c r="I873" s="38">
        <f t="shared" si="24"/>
        <v>3.46</v>
      </c>
      <c r="J873" s="161"/>
    </row>
    <row r="874" spans="1:10" s="34" customFormat="1" ht="25.5" hidden="1">
      <c r="A874" s="27">
        <v>9836</v>
      </c>
      <c r="B874" s="71" t="s">
        <v>45</v>
      </c>
      <c r="C874" s="27" t="s">
        <v>15</v>
      </c>
      <c r="D874" s="35" t="str">
        <f>IF(A874=0," ",VLOOKUP(A874,InsumosSINAPI!$A$6:$I$9354,2,0))</f>
        <v>TUBO PVC  SERIE NORMAL, DN 100 MM, PARA ESGOTO  PREDIAL (NBR 5688)</v>
      </c>
      <c r="E874" s="161" t="str">
        <f>IF(A874=0," ",VLOOKUP(A874,InsumosSINAPI!$A$6:$I$9354,3,0))</f>
        <v xml:space="preserve">M     </v>
      </c>
      <c r="G874" s="36">
        <v>0.33</v>
      </c>
      <c r="H874" s="170" t="str">
        <f>IF(A874=0," ",VLOOKUP(A874,InsumosSINAPI!$A$6:$I$9354,5,0))</f>
        <v>15,66</v>
      </c>
      <c r="I874" s="38">
        <f t="shared" si="24"/>
        <v>5.1678000000000006</v>
      </c>
      <c r="J874" s="161"/>
    </row>
    <row r="875" spans="1:10" s="34" customFormat="1" hidden="1">
      <c r="A875" s="27" t="s">
        <v>602</v>
      </c>
      <c r="B875" s="71" t="s">
        <v>9</v>
      </c>
      <c r="C875" s="27" t="s">
        <v>15</v>
      </c>
      <c r="D875" s="35" t="s">
        <v>603</v>
      </c>
      <c r="E875" s="161" t="s">
        <v>484</v>
      </c>
      <c r="G875" s="36">
        <v>0.5</v>
      </c>
      <c r="H875" s="170">
        <v>6.27</v>
      </c>
      <c r="I875" s="38">
        <f t="shared" si="24"/>
        <v>3.1349999999999998</v>
      </c>
      <c r="J875" s="161"/>
    </row>
    <row r="876" spans="1:10" s="34" customFormat="1" ht="25.5" hidden="1">
      <c r="A876" s="27">
        <v>37949</v>
      </c>
      <c r="B876" s="71" t="s">
        <v>45</v>
      </c>
      <c r="C876" s="27" t="s">
        <v>15</v>
      </c>
      <c r="D876" s="35" t="str">
        <f>IF(A876=0," ",VLOOKUP(A876,InsumosSINAPI!$A$6:$I$9354,2,0))</f>
        <v>JOELHO PVC, SOLDAVEL, PB, 90 GRAUS, DN 40 MM, PARA ESGOTO PREDIAL</v>
      </c>
      <c r="E876" s="161" t="str">
        <f>IF(A876=0," ",VLOOKUP(A876,InsumosSINAPI!$A$6:$I$9354,3,0))</f>
        <v xml:space="preserve">UN    </v>
      </c>
      <c r="G876" s="36">
        <v>2</v>
      </c>
      <c r="H876" s="170" t="str">
        <f>IF(A876=0," ",VLOOKUP(A876,InsumosSINAPI!$A$6:$I$9354,5,0))</f>
        <v>2,01</v>
      </c>
      <c r="I876" s="38">
        <f t="shared" si="24"/>
        <v>4.0199999999999996</v>
      </c>
      <c r="J876" s="161"/>
    </row>
    <row r="877" spans="1:10" s="34" customFormat="1" ht="25.5" hidden="1">
      <c r="A877" s="27">
        <v>3520</v>
      </c>
      <c r="B877" s="71" t="s">
        <v>45</v>
      </c>
      <c r="C877" s="27" t="s">
        <v>15</v>
      </c>
      <c r="D877" s="35" t="str">
        <f>IF(A877=0," ",VLOOKUP(A877,InsumosSINAPI!$A$6:$I$9354,2,0))</f>
        <v>JOELHO PVC, SOLDAVEL, PB, 90 GRAUS, DN 100 MM, PARA ESGOTO PREDIAL</v>
      </c>
      <c r="E877" s="161" t="str">
        <f>IF(A877=0," ",VLOOKUP(A877,InsumosSINAPI!$A$6:$I$9354,3,0))</f>
        <v xml:space="preserve">UN    </v>
      </c>
      <c r="G877" s="36">
        <v>1</v>
      </c>
      <c r="H877" s="170" t="str">
        <f>IF(A877=0," ",VLOOKUP(A877,InsumosSINAPI!$A$6:$I$9354,5,0))</f>
        <v>8,90</v>
      </c>
      <c r="I877" s="38">
        <f t="shared" si="24"/>
        <v>8.9</v>
      </c>
      <c r="J877" s="161"/>
    </row>
    <row r="878" spans="1:10" s="34" customFormat="1" ht="25.5" hidden="1">
      <c r="A878" s="27">
        <v>367</v>
      </c>
      <c r="B878" s="71" t="s">
        <v>45</v>
      </c>
      <c r="C878" s="27" t="s">
        <v>15</v>
      </c>
      <c r="D878" s="35" t="str">
        <f>IF(A878=0," ",VLOOKUP(A878,InsumosSINAPI!$A$6:$I$9354,2,0))</f>
        <v>AREIA GROSSA - POSTO JAZIDA/FORNECEDOR (RETIRADO NA JAZIDA, SEM TRANSPORTE)</v>
      </c>
      <c r="E878" s="161" t="str">
        <f>IF(A878=0," ",VLOOKUP(A878,InsumosSINAPI!$A$6:$I$9354,3,0))</f>
        <v xml:space="preserve">M3    </v>
      </c>
      <c r="G878" s="36">
        <v>4.0000000000000001E-3</v>
      </c>
      <c r="H878" s="72" t="str">
        <f>IF(A878=0," ",VLOOKUP(A878,InsumosSINAPI!$A$6:$I$9354,5,0))</f>
        <v>121,56</v>
      </c>
      <c r="I878" s="38">
        <f t="shared" si="24"/>
        <v>0.48624000000000001</v>
      </c>
      <c r="J878" s="161"/>
    </row>
    <row r="879" spans="1:10" s="34" customFormat="1" hidden="1">
      <c r="A879" s="27">
        <v>1379</v>
      </c>
      <c r="B879" s="71" t="s">
        <v>45</v>
      </c>
      <c r="C879" s="27" t="s">
        <v>15</v>
      </c>
      <c r="D879" s="35" t="str">
        <f>IF(A879=0," ",VLOOKUP(A879,InsumosSINAPI!$A$6:$I$9354,2,0))</f>
        <v>CIMENTO PORTLAND COMPOSTO CP II-32</v>
      </c>
      <c r="E879" s="161" t="str">
        <f>IF(A879=0," ",VLOOKUP(A879,InsumosSINAPI!$A$6:$I$9354,3,0))</f>
        <v xml:space="preserve">KG    </v>
      </c>
      <c r="G879" s="36">
        <v>3</v>
      </c>
      <c r="H879" s="72" t="str">
        <f>IF(A879=0," ",VLOOKUP(A879,InsumosSINAPI!$A$6:$I$9354,5,0))</f>
        <v>0,60</v>
      </c>
      <c r="I879" s="38">
        <f t="shared" si="24"/>
        <v>1.7999999999999998</v>
      </c>
      <c r="J879" s="161"/>
    </row>
    <row r="880" spans="1:10" s="34" customFormat="1" ht="25.5" hidden="1">
      <c r="A880" s="27">
        <v>7091</v>
      </c>
      <c r="B880" s="71" t="s">
        <v>45</v>
      </c>
      <c r="C880" s="27" t="s">
        <v>15</v>
      </c>
      <c r="D880" s="35" t="str">
        <f>IF(A880=0," ",VLOOKUP(A880,InsumosSINAPI!$A$6:$I$9354,2,0))</f>
        <v>TE SANITARIO, PVC, DN 100 X 100 MM, SERIE NORMAL, PARA ESGOTO PREDIAL</v>
      </c>
      <c r="E880" s="161" t="str">
        <f>IF(A880=0," ",VLOOKUP(A880,InsumosSINAPI!$A$6:$I$9354,3,0))</f>
        <v xml:space="preserve">UN    </v>
      </c>
      <c r="G880" s="36">
        <v>1</v>
      </c>
      <c r="H880" s="72" t="str">
        <f>IF(A880=0," ",VLOOKUP(A880,InsumosSINAPI!$A$6:$I$9354,5,0))</f>
        <v>17,10</v>
      </c>
      <c r="I880" s="38">
        <f t="shared" si="24"/>
        <v>17.100000000000001</v>
      </c>
      <c r="J880" s="161"/>
    </row>
    <row r="881" spans="1:44" s="34" customFormat="1" hidden="1">
      <c r="A881" s="27">
        <v>1106</v>
      </c>
      <c r="B881" s="71" t="s">
        <v>45</v>
      </c>
      <c r="C881" s="27" t="s">
        <v>15</v>
      </c>
      <c r="D881" s="35" t="str">
        <f>IF(A881=0," ",VLOOKUP(A881,InsumosSINAPI!$A$6:$I$9354,2,0))</f>
        <v>CAL HIDRATADA CH-I PARA ARGAMASSAS</v>
      </c>
      <c r="E881" s="161" t="str">
        <f>IF(A881=0," ",VLOOKUP(A881,InsumosSINAPI!$A$6:$I$9354,3,0))</f>
        <v xml:space="preserve">KG    </v>
      </c>
      <c r="G881" s="36">
        <v>3</v>
      </c>
      <c r="H881" s="72" t="str">
        <f>IF(A881=0," ",VLOOKUP(A881,InsumosSINAPI!$A$6:$I$9354,5,0))</f>
        <v>0,86</v>
      </c>
      <c r="I881" s="38">
        <f t="shared" si="24"/>
        <v>2.58</v>
      </c>
      <c r="J881" s="161"/>
    </row>
    <row r="882" spans="1:44" hidden="1">
      <c r="A882" s="27"/>
    </row>
    <row r="883" spans="1:44" s="34" customFormat="1" ht="25.5" hidden="1">
      <c r="A883" s="25">
        <v>98746</v>
      </c>
      <c r="B883" s="39" t="s">
        <v>45</v>
      </c>
      <c r="C883" s="40" t="s">
        <v>14</v>
      </c>
      <c r="D883" s="41" t="s">
        <v>604</v>
      </c>
      <c r="E883" s="185" t="s">
        <v>12</v>
      </c>
      <c r="F883" s="30">
        <v>1</v>
      </c>
      <c r="G883" s="31"/>
      <c r="H883" s="32">
        <f>SUM(I884:I885)</f>
        <v>60.705100000000002</v>
      </c>
      <c r="I883" s="33">
        <f>ROUND(H883*F883,2)</f>
        <v>60.71</v>
      </c>
      <c r="J883" s="161"/>
    </row>
    <row r="884" spans="1:44" s="34" customFormat="1" ht="25.5" hidden="1">
      <c r="A884" s="88">
        <v>10998</v>
      </c>
      <c r="B884" s="71" t="s">
        <v>45</v>
      </c>
      <c r="C884" s="27" t="s">
        <v>15</v>
      </c>
      <c r="D884" s="35" t="str">
        <f>IF(A884=0," ",VLOOKUP(A884,InsumosSINAPI!$A$6:$I$9354,2,0))</f>
        <v>ELETRODO REVESTIDO AWS - E-6010, DIAMETRO IGUAL A 4,00 MM</v>
      </c>
      <c r="E884" s="161" t="str">
        <f>IF(A884=0," ",VLOOKUP(A884,InsumosSINAPI!$A$6:$I$9354,3,0))</f>
        <v xml:space="preserve">KG    </v>
      </c>
      <c r="G884" s="36">
        <v>0.59</v>
      </c>
      <c r="H884" s="170" t="str">
        <f>IF(A884=0," ",VLOOKUP(A884,InsumosSINAPI!$A$6:$I$9354,5,0))</f>
        <v>57,65</v>
      </c>
      <c r="I884" s="38">
        <f>G884*H884</f>
        <v>34.013500000000001</v>
      </c>
      <c r="J884" s="161"/>
    </row>
    <row r="885" spans="1:44" s="34" customFormat="1" ht="15" hidden="1" customHeight="1">
      <c r="A885" s="88">
        <v>88317</v>
      </c>
      <c r="B885" s="71" t="s">
        <v>45</v>
      </c>
      <c r="C885" s="27" t="s">
        <v>14</v>
      </c>
      <c r="D885" s="35" t="s">
        <v>149</v>
      </c>
      <c r="E885" s="161" t="s">
        <v>25</v>
      </c>
      <c r="G885" s="36">
        <v>1.56</v>
      </c>
      <c r="H885" s="38">
        <v>17.11</v>
      </c>
      <c r="I885" s="38">
        <f>G885*H885</f>
        <v>26.691600000000001</v>
      </c>
      <c r="J885" s="161"/>
    </row>
    <row r="886" spans="1:44" hidden="1"/>
    <row r="887" spans="1:44" s="34" customFormat="1" ht="51" hidden="1">
      <c r="A887" s="25">
        <v>86932</v>
      </c>
      <c r="B887" s="39" t="s">
        <v>45</v>
      </c>
      <c r="C887" s="40" t="s">
        <v>14</v>
      </c>
      <c r="D887" s="41" t="s">
        <v>605</v>
      </c>
      <c r="E887" s="185" t="s">
        <v>33</v>
      </c>
      <c r="F887" s="30">
        <v>1</v>
      </c>
      <c r="G887" s="31"/>
      <c r="H887" s="32">
        <f>SUM(I888:I889)</f>
        <v>361.71999999999997</v>
      </c>
      <c r="I887" s="33">
        <f>ROUND(H887*F887,2)</f>
        <v>361.72</v>
      </c>
      <c r="J887" s="161"/>
    </row>
    <row r="888" spans="1:44" s="34" customFormat="1" ht="25.5" hidden="1" customHeight="1">
      <c r="A888" s="88">
        <v>86887</v>
      </c>
      <c r="B888" s="71" t="s">
        <v>45</v>
      </c>
      <c r="C888" s="27" t="s">
        <v>14</v>
      </c>
      <c r="D888" s="35" t="s">
        <v>606</v>
      </c>
      <c r="E888" s="161" t="s">
        <v>43</v>
      </c>
      <c r="G888" s="36">
        <v>1</v>
      </c>
      <c r="H888" s="38">
        <v>24.82</v>
      </c>
      <c r="I888" s="37">
        <f>ROUND(G888*H888,2)</f>
        <v>24.82</v>
      </c>
      <c r="J888" s="161"/>
    </row>
    <row r="889" spans="1:44" s="34" customFormat="1" ht="25.5" hidden="1" customHeight="1">
      <c r="A889" s="88">
        <v>86888</v>
      </c>
      <c r="B889" s="71" t="s">
        <v>45</v>
      </c>
      <c r="C889" s="27" t="s">
        <v>14</v>
      </c>
      <c r="D889" s="35" t="s">
        <v>607</v>
      </c>
      <c r="E889" s="161" t="s">
        <v>43</v>
      </c>
      <c r="G889" s="36">
        <v>1</v>
      </c>
      <c r="H889" s="38">
        <v>336.9</v>
      </c>
      <c r="I889" s="38">
        <f>ROUND(G889*H889,2)</f>
        <v>336.9</v>
      </c>
      <c r="J889" s="161"/>
    </row>
    <row r="890" spans="1:44" hidden="1"/>
    <row r="891" spans="1:44" hidden="1"/>
    <row r="892" spans="1:44" s="34" customFormat="1" ht="38.25" hidden="1">
      <c r="A892" s="25" t="s">
        <v>608</v>
      </c>
      <c r="B892" s="39" t="s">
        <v>110</v>
      </c>
      <c r="C892" s="40" t="s">
        <v>14</v>
      </c>
      <c r="D892" s="41" t="s">
        <v>609</v>
      </c>
      <c r="E892" s="185" t="s">
        <v>33</v>
      </c>
      <c r="F892" s="30">
        <v>1</v>
      </c>
      <c r="G892" s="31"/>
      <c r="H892" s="32">
        <f>SUM(I893:I897)</f>
        <v>141.94</v>
      </c>
      <c r="I892" s="33">
        <f>ROUND(H892*F892,2)</f>
        <v>141.94</v>
      </c>
      <c r="J892" s="161"/>
    </row>
    <row r="893" spans="1:44" s="56" customFormat="1" ht="25.5" hidden="1">
      <c r="A893" s="27">
        <v>38779</v>
      </c>
      <c r="B893" s="71" t="s">
        <v>45</v>
      </c>
      <c r="C893" s="27" t="s">
        <v>15</v>
      </c>
      <c r="D893" s="35" t="str">
        <f>IF(A893=0," ",VLOOKUP(A893,InsumosSINAPI!$A$6:$I$9354,2,0))</f>
        <v>LAMPADA FLUORESCENTE TUBULAR T8 DE 32/36 W, BIVOLT</v>
      </c>
      <c r="E893" s="161" t="str">
        <f>IF(A893=0," ",VLOOKUP(A893,InsumosSINAPI!$A$6:$I$9354,3,0))</f>
        <v xml:space="preserve">UN    </v>
      </c>
      <c r="F893" s="34"/>
      <c r="G893" s="36">
        <v>2</v>
      </c>
      <c r="H893" s="72">
        <v>5</v>
      </c>
      <c r="I893" s="37">
        <f>ROUND(G893*H893,2)</f>
        <v>10</v>
      </c>
      <c r="J893" s="161"/>
      <c r="K893" s="58"/>
      <c r="L893" s="59"/>
      <c r="R893" s="60"/>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2"/>
    </row>
    <row r="894" spans="1:44" s="56" customFormat="1" ht="25.5" hidden="1">
      <c r="A894" s="27" t="s">
        <v>262</v>
      </c>
      <c r="B894" s="71" t="s">
        <v>110</v>
      </c>
      <c r="C894" s="27" t="s">
        <v>15</v>
      </c>
      <c r="D894" s="35" t="s">
        <v>263</v>
      </c>
      <c r="E894" s="161" t="s">
        <v>33</v>
      </c>
      <c r="F894" s="34"/>
      <c r="G894" s="36">
        <v>1</v>
      </c>
      <c r="H894" s="36">
        <v>27</v>
      </c>
      <c r="I894" s="37">
        <f>ROUND(G894*H894,2)</f>
        <v>27</v>
      </c>
      <c r="J894" s="161"/>
      <c r="K894" s="58"/>
      <c r="L894" s="59"/>
      <c r="R894" s="60"/>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2"/>
    </row>
    <row r="895" spans="1:44" s="56" customFormat="1" ht="21.75" hidden="1">
      <c r="A895" s="27" t="s">
        <v>610</v>
      </c>
      <c r="B895" s="71" t="s">
        <v>110</v>
      </c>
      <c r="C895" s="27" t="s">
        <v>15</v>
      </c>
      <c r="D895" s="171" t="s">
        <v>611</v>
      </c>
      <c r="E895" s="161" t="s">
        <v>33</v>
      </c>
      <c r="F895" s="34"/>
      <c r="G895" s="36">
        <v>1</v>
      </c>
      <c r="H895" s="36">
        <v>74.64</v>
      </c>
      <c r="I895" s="37">
        <f>ROUND(G895*H895,2)</f>
        <v>74.64</v>
      </c>
      <c r="J895" s="161"/>
      <c r="K895" s="58"/>
      <c r="L895" s="59"/>
      <c r="R895" s="60"/>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2"/>
    </row>
    <row r="896" spans="1:44" s="56" customFormat="1" ht="15" hidden="1">
      <c r="A896" s="27">
        <v>88264</v>
      </c>
      <c r="B896" s="71" t="s">
        <v>45</v>
      </c>
      <c r="C896" s="27" t="s">
        <v>14</v>
      </c>
      <c r="D896" s="35" t="s">
        <v>65</v>
      </c>
      <c r="E896" s="161" t="s">
        <v>25</v>
      </c>
      <c r="F896" s="34"/>
      <c r="G896" s="36">
        <v>1</v>
      </c>
      <c r="H896" s="37">
        <v>17.36</v>
      </c>
      <c r="I896" s="37">
        <f>ROUND(G896*H896,2)</f>
        <v>17.36</v>
      </c>
      <c r="J896" s="161"/>
      <c r="K896" s="58"/>
      <c r="L896" s="59"/>
      <c r="R896" s="60"/>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2"/>
    </row>
    <row r="897" spans="1:44" s="56" customFormat="1" ht="15" hidden="1">
      <c r="A897" s="27">
        <v>88316</v>
      </c>
      <c r="B897" s="71" t="s">
        <v>45</v>
      </c>
      <c r="C897" s="27" t="s">
        <v>14</v>
      </c>
      <c r="D897" s="35" t="s">
        <v>34</v>
      </c>
      <c r="E897" s="161" t="s">
        <v>25</v>
      </c>
      <c r="F897" s="34"/>
      <c r="G897" s="36">
        <v>1</v>
      </c>
      <c r="H897" s="38">
        <v>12.94</v>
      </c>
      <c r="I897" s="37">
        <f>ROUND(G897*H897,2)</f>
        <v>12.94</v>
      </c>
      <c r="J897" s="161"/>
      <c r="K897" s="58"/>
      <c r="L897" s="59"/>
      <c r="R897" s="60"/>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2"/>
    </row>
    <row r="898" spans="1:44" hidden="1"/>
    <row r="899" spans="1:44" ht="25.5" hidden="1">
      <c r="A899" s="162">
        <v>97665</v>
      </c>
      <c r="B899" s="39" t="s">
        <v>45</v>
      </c>
      <c r="C899" s="40" t="s">
        <v>14</v>
      </c>
      <c r="D899" s="41" t="s">
        <v>612</v>
      </c>
      <c r="E899" s="185" t="s">
        <v>33</v>
      </c>
      <c r="F899" s="30">
        <v>1</v>
      </c>
      <c r="G899" s="36"/>
      <c r="H899" s="33">
        <f>SUM(I900:I901)</f>
        <v>0.78</v>
      </c>
      <c r="I899" s="33">
        <f>ROUND(H899*F899,2)</f>
        <v>0.78</v>
      </c>
    </row>
    <row r="900" spans="1:44" hidden="1">
      <c r="A900" s="168">
        <v>88264</v>
      </c>
      <c r="B900" s="71" t="s">
        <v>45</v>
      </c>
      <c r="C900" s="27" t="s">
        <v>14</v>
      </c>
      <c r="D900" s="35" t="s">
        <v>65</v>
      </c>
      <c r="E900" s="161" t="s">
        <v>25</v>
      </c>
      <c r="F900" s="34"/>
      <c r="G900" s="172">
        <v>1.83E-2</v>
      </c>
      <c r="H900" s="38">
        <v>17.36</v>
      </c>
      <c r="I900" s="72">
        <f>ROUND(H900*G900,2)</f>
        <v>0.32</v>
      </c>
    </row>
    <row r="901" spans="1:44" hidden="1">
      <c r="A901" s="168">
        <v>88316</v>
      </c>
      <c r="B901" s="71" t="s">
        <v>45</v>
      </c>
      <c r="C901" s="27" t="s">
        <v>14</v>
      </c>
      <c r="D901" s="35" t="s">
        <v>34</v>
      </c>
      <c r="E901" s="161" t="s">
        <v>25</v>
      </c>
      <c r="F901" s="34"/>
      <c r="G901" s="172">
        <v>3.5900000000000001E-2</v>
      </c>
      <c r="H901" s="38">
        <v>12.94</v>
      </c>
      <c r="I901" s="72">
        <f>ROUND(H901*G901,2)</f>
        <v>0.46</v>
      </c>
    </row>
    <row r="902" spans="1:44" hidden="1"/>
    <row r="903" spans="1:44" s="34" customFormat="1" ht="25.5" hidden="1" customHeight="1">
      <c r="A903" s="173">
        <v>88494</v>
      </c>
      <c r="B903" s="39" t="s">
        <v>45</v>
      </c>
      <c r="C903" s="29" t="s">
        <v>14</v>
      </c>
      <c r="D903" s="28" t="s">
        <v>615</v>
      </c>
      <c r="E903" s="188" t="s">
        <v>8</v>
      </c>
      <c r="F903" s="30">
        <v>1</v>
      </c>
      <c r="G903" s="31"/>
      <c r="H903" s="32">
        <f>SUM(I904:I907)</f>
        <v>16.5</v>
      </c>
      <c r="I903" s="33">
        <f>ROUND(H903*F903,2)</f>
        <v>16.5</v>
      </c>
      <c r="J903" s="161"/>
    </row>
    <row r="904" spans="1:44" s="34" customFormat="1" ht="25.5" hidden="1" customHeight="1">
      <c r="A904" s="88">
        <v>3767</v>
      </c>
      <c r="B904" s="71" t="s">
        <v>45</v>
      </c>
      <c r="C904" s="27" t="s">
        <v>15</v>
      </c>
      <c r="D904" s="35" t="str">
        <f>IF(A904=0," ",VLOOKUP(A904,InsumosSINAPI!$A$6:$I$9354,2,0))</f>
        <v>LIXA EM FOLHA PARA PAREDE OU MADEIRA, NUMERO 120, COR VERMELHA</v>
      </c>
      <c r="E904" s="161" t="str">
        <f>IF(A904=0," ",VLOOKUP(A904,InsumosSINAPI!$A$6:$I$9354,3,0))</f>
        <v xml:space="preserve">UN    </v>
      </c>
      <c r="G904" s="175">
        <v>0.06</v>
      </c>
      <c r="H904" s="72" t="str">
        <f>IF(A904=0," ",VLOOKUP(A904,InsumosSINAPI!$A$6:$I$9354,5,0))</f>
        <v>0,75</v>
      </c>
      <c r="I904" s="38">
        <f>ROUND(G904*H904,2)</f>
        <v>0.05</v>
      </c>
      <c r="J904" s="161"/>
    </row>
    <row r="905" spans="1:44" s="34" customFormat="1" ht="12.75" hidden="1" customHeight="1">
      <c r="A905" s="174">
        <v>43626</v>
      </c>
      <c r="B905" s="71" t="s">
        <v>45</v>
      </c>
      <c r="C905" s="27" t="s">
        <v>15</v>
      </c>
      <c r="D905" s="35" t="str">
        <f>IF(A905=0," ",VLOOKUP(A905,InsumosSINAPI!$A$6:$I$9354,2,0))</f>
        <v>MASSA CORRIDA PARA SUPERFICIES DE AMBIENTES INTERNOS</v>
      </c>
      <c r="E905" s="161" t="str">
        <f>IF(A905=0," ",VLOOKUP(A905,InsumosSINAPI!$A$6:$I$9354,3,0))</f>
        <v xml:space="preserve">KG    </v>
      </c>
      <c r="G905" s="175">
        <v>1.04304</v>
      </c>
      <c r="H905" s="72" t="str">
        <f>IF(A905=0," ",VLOOKUP(A905,InsumosSINAPI!$A$6:$I$9354,5,0))</f>
        <v>2,24</v>
      </c>
      <c r="I905" s="38">
        <f>ROUND(G905*H905,2)</f>
        <v>2.34</v>
      </c>
      <c r="J905" s="161"/>
    </row>
    <row r="906" spans="1:44" s="34" customFormat="1" ht="12.75" hidden="1" customHeight="1">
      <c r="A906" s="44">
        <v>88310</v>
      </c>
      <c r="B906" s="71" t="s">
        <v>45</v>
      </c>
      <c r="C906" s="44" t="s">
        <v>14</v>
      </c>
      <c r="D906" s="45" t="s">
        <v>24</v>
      </c>
      <c r="E906" s="186" t="s">
        <v>25</v>
      </c>
      <c r="F906" s="42"/>
      <c r="G906" s="175">
        <v>0.504</v>
      </c>
      <c r="H906" s="240">
        <v>21.9</v>
      </c>
      <c r="I906" s="37">
        <f>ROUND(G906*H906,2)</f>
        <v>11.04</v>
      </c>
      <c r="J906" s="161"/>
    </row>
    <row r="907" spans="1:44" hidden="1">
      <c r="A907" s="168">
        <v>88316</v>
      </c>
      <c r="B907" s="71" t="s">
        <v>45</v>
      </c>
      <c r="C907" s="27" t="s">
        <v>14</v>
      </c>
      <c r="D907" s="35" t="s">
        <v>34</v>
      </c>
      <c r="E907" s="161" t="s">
        <v>25</v>
      </c>
      <c r="F907" s="34"/>
      <c r="G907" s="175">
        <v>0.185</v>
      </c>
      <c r="H907" s="38">
        <v>16.57</v>
      </c>
      <c r="I907" s="72">
        <f>ROUND(H907*G907,2)</f>
        <v>3.07</v>
      </c>
    </row>
    <row r="908" spans="1:44" hidden="1"/>
    <row r="909" spans="1:44" s="34" customFormat="1" ht="25.5" hidden="1" customHeight="1">
      <c r="A909" s="173">
        <v>88488</v>
      </c>
      <c r="B909" s="39" t="s">
        <v>45</v>
      </c>
      <c r="C909" s="29" t="s">
        <v>14</v>
      </c>
      <c r="D909" s="28" t="s">
        <v>781</v>
      </c>
      <c r="E909" s="188" t="s">
        <v>8</v>
      </c>
      <c r="F909" s="30">
        <v>1</v>
      </c>
      <c r="G909" s="31"/>
      <c r="H909" s="32">
        <f>SUM(I910:I912)</f>
        <v>13.97</v>
      </c>
      <c r="I909" s="33">
        <f>ROUND(H909*F909,2)</f>
        <v>13.97</v>
      </c>
      <c r="J909" s="161"/>
    </row>
    <row r="910" spans="1:44" s="34" customFormat="1" ht="25.5" hidden="1" customHeight="1">
      <c r="A910" s="88">
        <v>7356</v>
      </c>
      <c r="B910" s="71" t="s">
        <v>45</v>
      </c>
      <c r="C910" s="27" t="s">
        <v>15</v>
      </c>
      <c r="D910" s="35" t="str">
        <f>IF(A910=0," ",VLOOKUP(A910,InsumosSINAPI!$A$6:$I$9354,2,0))</f>
        <v>TINTA LATEX ACRILICA PREMIUM, COR BRANCO FOSCO</v>
      </c>
      <c r="E910" s="161" t="str">
        <f>IF(A910=0," ",VLOOKUP(A910,InsumosSINAPI!$A$6:$I$9354,3,0))</f>
        <v xml:space="preserve">L     </v>
      </c>
      <c r="G910" s="166">
        <v>0.33</v>
      </c>
      <c r="H910" s="72" t="str">
        <f>IF(A910=0," ",VLOOKUP(A910,InsumosSINAPI!$A$6:$I$9354,5,0))</f>
        <v>21,70</v>
      </c>
      <c r="I910" s="38">
        <f>ROUND(G910*H910,2)</f>
        <v>7.16</v>
      </c>
      <c r="J910" s="161"/>
    </row>
    <row r="911" spans="1:44" s="34" customFormat="1" ht="12.75" hidden="1" customHeight="1">
      <c r="A911" s="44">
        <v>88310</v>
      </c>
      <c r="B911" s="71" t="s">
        <v>45</v>
      </c>
      <c r="C911" s="44" t="s">
        <v>14</v>
      </c>
      <c r="D911" s="45" t="s">
        <v>24</v>
      </c>
      <c r="E911" s="186" t="s">
        <v>25</v>
      </c>
      <c r="F911" s="42"/>
      <c r="G911" s="175" t="s">
        <v>782</v>
      </c>
      <c r="H911" s="240">
        <v>21.9</v>
      </c>
      <c r="I911" s="37">
        <f>ROUND(G911*H911,2)</f>
        <v>5.34</v>
      </c>
      <c r="J911" s="161"/>
    </row>
    <row r="912" spans="1:44" hidden="1">
      <c r="A912" s="168">
        <v>88316</v>
      </c>
      <c r="B912" s="71" t="s">
        <v>45</v>
      </c>
      <c r="C912" s="27" t="s">
        <v>14</v>
      </c>
      <c r="D912" s="35" t="s">
        <v>34</v>
      </c>
      <c r="E912" s="161" t="s">
        <v>25</v>
      </c>
      <c r="F912" s="34"/>
      <c r="G912" s="166" t="s">
        <v>783</v>
      </c>
      <c r="H912" s="38">
        <v>16.57</v>
      </c>
      <c r="I912" s="72">
        <f>ROUND(H912*G912,2)</f>
        <v>1.47</v>
      </c>
    </row>
    <row r="913" spans="1:10" hidden="1"/>
    <row r="914" spans="1:10" s="34" customFormat="1" ht="25.5" hidden="1" customHeight="1">
      <c r="A914" s="173">
        <v>88495</v>
      </c>
      <c r="B914" s="39" t="s">
        <v>45</v>
      </c>
      <c r="C914" s="29" t="s">
        <v>14</v>
      </c>
      <c r="D914" s="28" t="s">
        <v>616</v>
      </c>
      <c r="E914" s="188" t="s">
        <v>8</v>
      </c>
      <c r="F914" s="30">
        <v>1</v>
      </c>
      <c r="G914" s="31"/>
      <c r="H914" s="32">
        <f>SUM(I915:I918)</f>
        <v>8.94</v>
      </c>
      <c r="I914" s="33">
        <f>ROUND(H914*F914,2)</f>
        <v>8.94</v>
      </c>
      <c r="J914" s="161"/>
    </row>
    <row r="915" spans="1:10" s="34" customFormat="1" ht="25.5" hidden="1" customHeight="1">
      <c r="A915" s="88">
        <v>3767</v>
      </c>
      <c r="B915" s="71" t="s">
        <v>45</v>
      </c>
      <c r="C915" s="27" t="s">
        <v>15</v>
      </c>
      <c r="D915" s="35" t="str">
        <f>IF(A915=0," ",VLOOKUP(A915,InsumosSINAPI!$A$6:$I$9354,2,0))</f>
        <v>LIXA EM FOLHA PARA PAREDE OU MADEIRA, NUMERO 120, COR VERMELHA</v>
      </c>
      <c r="E915" s="161" t="str">
        <f>IF(A915=0," ",VLOOKUP(A915,InsumosSINAPI!$A$6:$I$9354,3,0))</f>
        <v xml:space="preserve">UN    </v>
      </c>
      <c r="G915" s="175">
        <v>0.06</v>
      </c>
      <c r="H915" s="72" t="str">
        <f>IF(A915=0," ",VLOOKUP(A915,InsumosSINAPI!$A$6:$I$9354,5,0))</f>
        <v>0,75</v>
      </c>
      <c r="I915" s="38">
        <f>ROUND(G915*H915,2)</f>
        <v>0.05</v>
      </c>
      <c r="J915" s="161"/>
    </row>
    <row r="916" spans="1:10" s="34" customFormat="1" ht="25.5" hidden="1" customHeight="1">
      <c r="A916" s="88">
        <v>43626</v>
      </c>
      <c r="B916" s="71" t="s">
        <v>45</v>
      </c>
      <c r="C916" s="27" t="s">
        <v>15</v>
      </c>
      <c r="D916" s="35" t="str">
        <f>IF(A916=0," ",VLOOKUP(A916,InsumosSINAPI!$A$6:$I$9354,2,0))</f>
        <v>MASSA CORRIDA PARA SUPERFICIES DE AMBIENTES INTERNOS</v>
      </c>
      <c r="E916" s="161" t="str">
        <f>IF(A916=0," ",VLOOKUP(A916,InsumosSINAPI!$A$6:$I$9354,3,0))</f>
        <v xml:space="preserve">KG    </v>
      </c>
      <c r="G916" s="175">
        <v>1.04304</v>
      </c>
      <c r="H916" s="72" t="str">
        <f>IF(A916=0," ",VLOOKUP(A916,InsumosSINAPI!$A$6:$I$9354,5,0))</f>
        <v>2,24</v>
      </c>
      <c r="I916" s="38">
        <f>ROUND(G916*H916,2)</f>
        <v>2.34</v>
      </c>
      <c r="J916" s="161"/>
    </row>
    <row r="917" spans="1:10" s="34" customFormat="1" ht="12.75" hidden="1" customHeight="1">
      <c r="A917" s="44">
        <v>88310</v>
      </c>
      <c r="B917" s="71" t="s">
        <v>45</v>
      </c>
      <c r="C917" s="44" t="s">
        <v>14</v>
      </c>
      <c r="D917" s="45" t="s">
        <v>24</v>
      </c>
      <c r="E917" s="186" t="s">
        <v>25</v>
      </c>
      <c r="F917" s="42"/>
      <c r="G917" s="175">
        <v>0.23400000000000001</v>
      </c>
      <c r="H917" s="240">
        <v>21.9</v>
      </c>
      <c r="I917" s="37">
        <f>ROUND(G917*H917,2)</f>
        <v>5.12</v>
      </c>
      <c r="J917" s="161"/>
    </row>
    <row r="918" spans="1:10" hidden="1">
      <c r="A918" s="168">
        <v>88316</v>
      </c>
      <c r="B918" s="71" t="s">
        <v>45</v>
      </c>
      <c r="C918" s="27" t="s">
        <v>14</v>
      </c>
      <c r="D918" s="35" t="s">
        <v>34</v>
      </c>
      <c r="E918" s="161" t="s">
        <v>25</v>
      </c>
      <c r="F918" s="34"/>
      <c r="G918" s="175">
        <v>8.5999999999999993E-2</v>
      </c>
      <c r="H918" s="38">
        <v>16.57</v>
      </c>
      <c r="I918" s="72">
        <f>ROUND(H918*G918,2)</f>
        <v>1.43</v>
      </c>
    </row>
    <row r="919" spans="1:10" hidden="1"/>
    <row r="920" spans="1:10" s="34" customFormat="1" ht="25.5" hidden="1" customHeight="1">
      <c r="A920" s="173">
        <v>88489</v>
      </c>
      <c r="B920" s="39" t="s">
        <v>45</v>
      </c>
      <c r="C920" s="29" t="s">
        <v>14</v>
      </c>
      <c r="D920" s="28" t="s">
        <v>454</v>
      </c>
      <c r="E920" s="188" t="s">
        <v>8</v>
      </c>
      <c r="F920" s="30">
        <v>1</v>
      </c>
      <c r="G920" s="31"/>
      <c r="H920" s="32">
        <f>SUM(I921:I923)</f>
        <v>12.4</v>
      </c>
      <c r="I920" s="33">
        <f>ROUND(H920*F920,2)</f>
        <v>12.4</v>
      </c>
      <c r="J920" s="161"/>
    </row>
    <row r="921" spans="1:10" s="34" customFormat="1" ht="25.5" hidden="1" customHeight="1">
      <c r="A921" s="88">
        <v>7356</v>
      </c>
      <c r="B921" s="71" t="s">
        <v>45</v>
      </c>
      <c r="C921" s="27" t="s">
        <v>15</v>
      </c>
      <c r="D921" s="35" t="str">
        <f>IF(A921=0," ",VLOOKUP(A921,InsumosSINAPI!$A$6:$I$9354,2,0))</f>
        <v>TINTA LATEX ACRILICA PREMIUM, COR BRANCO FOSCO</v>
      </c>
      <c r="E921" s="161" t="str">
        <f>IF(A921=0," ",VLOOKUP(A921,InsumosSINAPI!$A$6:$I$9354,3,0))</f>
        <v xml:space="preserve">L     </v>
      </c>
      <c r="G921" s="36">
        <v>0.33</v>
      </c>
      <c r="H921" s="72" t="str">
        <f>IF(A921=0," ",VLOOKUP(A921,InsumosSINAPI!$A$6:$I$9354,5,0))</f>
        <v>21,70</v>
      </c>
      <c r="I921" s="38">
        <f>ROUND(G921*H921,2)</f>
        <v>7.16</v>
      </c>
      <c r="J921" s="161"/>
    </row>
    <row r="922" spans="1:10" s="34" customFormat="1" ht="12.75" hidden="1" customHeight="1">
      <c r="A922" s="44">
        <v>88310</v>
      </c>
      <c r="B922" s="71" t="s">
        <v>45</v>
      </c>
      <c r="C922" s="44" t="s">
        <v>14</v>
      </c>
      <c r="D922" s="45" t="s">
        <v>24</v>
      </c>
      <c r="E922" s="186" t="s">
        <v>25</v>
      </c>
      <c r="F922" s="42"/>
      <c r="G922" s="175">
        <v>0.187</v>
      </c>
      <c r="H922" s="240">
        <v>21.9</v>
      </c>
      <c r="I922" s="37">
        <f>ROUND(G922*H922,2)</f>
        <v>4.0999999999999996</v>
      </c>
      <c r="J922" s="161"/>
    </row>
    <row r="923" spans="1:10" hidden="1">
      <c r="A923" s="168">
        <v>88316</v>
      </c>
      <c r="B923" s="71" t="s">
        <v>45</v>
      </c>
      <c r="C923" s="27" t="s">
        <v>14</v>
      </c>
      <c r="D923" s="35" t="s">
        <v>34</v>
      </c>
      <c r="E923" s="161" t="s">
        <v>25</v>
      </c>
      <c r="F923" s="34"/>
      <c r="G923" s="166">
        <v>6.9000000000000006E-2</v>
      </c>
      <c r="H923" s="38">
        <v>16.57</v>
      </c>
      <c r="I923" s="72">
        <f>ROUND(H923*G923,2)</f>
        <v>1.1399999999999999</v>
      </c>
    </row>
    <row r="924" spans="1:10" hidden="1"/>
    <row r="925" spans="1:10" s="34" customFormat="1" ht="25.5" hidden="1" customHeight="1">
      <c r="A925" s="173" t="s">
        <v>613</v>
      </c>
      <c r="B925" s="39" t="s">
        <v>45</v>
      </c>
      <c r="C925" s="29" t="s">
        <v>14</v>
      </c>
      <c r="D925" s="28" t="s">
        <v>617</v>
      </c>
      <c r="E925" s="188" t="s">
        <v>8</v>
      </c>
      <c r="F925" s="30">
        <v>1</v>
      </c>
      <c r="G925" s="31"/>
      <c r="H925" s="32" t="e">
        <f>SUM(I926:I929)</f>
        <v>#N/A</v>
      </c>
      <c r="I925" s="33" t="e">
        <f>ROUND(H925*F925,2)</f>
        <v>#N/A</v>
      </c>
      <c r="J925" s="161"/>
    </row>
    <row r="926" spans="1:10" s="34" customFormat="1" ht="25.5" hidden="1" customHeight="1">
      <c r="A926" s="88">
        <v>3767</v>
      </c>
      <c r="B926" s="71" t="s">
        <v>45</v>
      </c>
      <c r="C926" s="27" t="s">
        <v>15</v>
      </c>
      <c r="D926" s="35" t="str">
        <f>IF(A926=0," ",VLOOKUP(A926,InsumosSINAPI!$A$6:$I$9354,2,0))</f>
        <v>LIXA EM FOLHA PARA PAREDE OU MADEIRA, NUMERO 120, COR VERMELHA</v>
      </c>
      <c r="E926" s="161" t="str">
        <f>IF(A926=0," ",VLOOKUP(A926,InsumosSINAPI!$A$6:$I$9354,3,0))</f>
        <v xml:space="preserve">UN    </v>
      </c>
      <c r="G926" s="36">
        <v>0.4</v>
      </c>
      <c r="H926" s="72" t="str">
        <f>IF(A926=0," ",VLOOKUP(A926,InsumosSINAPI!$A$6:$I$9354,5,0))</f>
        <v>0,75</v>
      </c>
      <c r="I926" s="38">
        <f>ROUND(G926*H926,2)</f>
        <v>0.3</v>
      </c>
      <c r="J926" s="161"/>
    </row>
    <row r="927" spans="1:10" s="34" customFormat="1" ht="25.5" hidden="1" customHeight="1">
      <c r="A927" s="88">
        <v>4053</v>
      </c>
      <c r="B927" s="71" t="s">
        <v>45</v>
      </c>
      <c r="C927" s="27" t="s">
        <v>15</v>
      </c>
      <c r="D927" s="35" t="e">
        <f>IF(A927=0," ",VLOOKUP(A927,InsumosSINAPI!$A$6:$I$9354,2,0))</f>
        <v>#N/A</v>
      </c>
      <c r="E927" s="161" t="e">
        <f>IF(A927=0," ",VLOOKUP(A927,InsumosSINAPI!$A$6:$I$9354,3,0))</f>
        <v>#N/A</v>
      </c>
      <c r="G927" s="36">
        <v>0.12</v>
      </c>
      <c r="H927" s="72" t="e">
        <f>IF(A927=0," ",VLOOKUP(A927,InsumosSINAPI!$A$6:$I$9354,5,0))</f>
        <v>#N/A</v>
      </c>
      <c r="I927" s="38" t="e">
        <f>ROUND(G927*H927,2)</f>
        <v>#N/A</v>
      </c>
      <c r="J927" s="161"/>
    </row>
    <row r="928" spans="1:10" s="34" customFormat="1" ht="12.75" hidden="1" customHeight="1">
      <c r="A928" s="44">
        <v>88310</v>
      </c>
      <c r="B928" s="71" t="s">
        <v>45</v>
      </c>
      <c r="C928" s="44" t="s">
        <v>14</v>
      </c>
      <c r="D928" s="45" t="s">
        <v>24</v>
      </c>
      <c r="E928" s="186" t="s">
        <v>25</v>
      </c>
      <c r="F928" s="42"/>
      <c r="G928" s="175">
        <v>0.3</v>
      </c>
      <c r="H928" s="240">
        <v>21.9</v>
      </c>
      <c r="I928" s="37">
        <f>ROUND(G928*H928,2)</f>
        <v>6.57</v>
      </c>
      <c r="J928" s="161"/>
    </row>
    <row r="929" spans="1:10" hidden="1">
      <c r="A929" s="168">
        <v>88316</v>
      </c>
      <c r="B929" s="71" t="s">
        <v>45</v>
      </c>
      <c r="C929" s="27" t="s">
        <v>14</v>
      </c>
      <c r="D929" s="35" t="s">
        <v>34</v>
      </c>
      <c r="E929" s="161" t="s">
        <v>25</v>
      </c>
      <c r="F929" s="34"/>
      <c r="G929" s="166">
        <v>0.2</v>
      </c>
      <c r="H929" s="38">
        <v>15.79</v>
      </c>
      <c r="I929" s="72">
        <f>ROUND(H929*G929,2)</f>
        <v>3.16</v>
      </c>
    </row>
    <row r="930" spans="1:10" hidden="1"/>
    <row r="931" spans="1:10" s="34" customFormat="1" ht="25.5" hidden="1" customHeight="1">
      <c r="A931" s="173" t="s">
        <v>614</v>
      </c>
      <c r="B931" s="39" t="s">
        <v>45</v>
      </c>
      <c r="C931" s="29" t="s">
        <v>14</v>
      </c>
      <c r="D931" s="28" t="s">
        <v>618</v>
      </c>
      <c r="E931" s="188" t="s">
        <v>8</v>
      </c>
      <c r="F931" s="30">
        <v>1</v>
      </c>
      <c r="G931" s="31"/>
      <c r="H931" s="32" t="e">
        <f>SUM(I932:I937)</f>
        <v>#N/A</v>
      </c>
      <c r="I931" s="33" t="e">
        <f>ROUND(H931*F931,2)</f>
        <v>#N/A</v>
      </c>
      <c r="J931" s="161"/>
    </row>
    <row r="932" spans="1:10" s="34" customFormat="1" ht="25.5" hidden="1" customHeight="1">
      <c r="A932" s="88">
        <v>3767</v>
      </c>
      <c r="B932" s="71" t="s">
        <v>45</v>
      </c>
      <c r="C932" s="27" t="s">
        <v>15</v>
      </c>
      <c r="D932" s="35" t="str">
        <f>IF(A932=0," ",VLOOKUP(A932,InsumosSINAPI!$A$6:$I$9354,2,0))</f>
        <v>LIXA EM FOLHA PARA PAREDE OU MADEIRA, NUMERO 120, COR VERMELHA</v>
      </c>
      <c r="E932" s="161" t="str">
        <f>IF(A932=0," ",VLOOKUP(A932,InsumosSINAPI!$A$6:$I$9354,3,0))</f>
        <v xml:space="preserve">UN    </v>
      </c>
      <c r="G932" s="36">
        <v>0.4</v>
      </c>
      <c r="H932" s="72" t="str">
        <f>IF(A932=0," ",VLOOKUP(A932,InsumosSINAPI!$A$6:$I$9354,5,0))</f>
        <v>0,75</v>
      </c>
      <c r="I932" s="38">
        <f t="shared" ref="I932:I937" si="25">ROUND(G932*H932,2)</f>
        <v>0.3</v>
      </c>
      <c r="J932" s="161"/>
    </row>
    <row r="933" spans="1:10" s="34" customFormat="1" ht="25.5" hidden="1" customHeight="1">
      <c r="A933" s="88">
        <v>5318</v>
      </c>
      <c r="B933" s="71" t="s">
        <v>45</v>
      </c>
      <c r="C933" s="27" t="s">
        <v>15</v>
      </c>
      <c r="D933" s="35" t="str">
        <f>IF(A933=0," ",VLOOKUP(A933,InsumosSINAPI!$A$6:$I$9354,2,0))</f>
        <v>DILUENTE AGUARRAS</v>
      </c>
      <c r="E933" s="161" t="str">
        <f>IF(A933=0," ",VLOOKUP(A933,InsumosSINAPI!$A$6:$I$9354,3,0))</f>
        <v xml:space="preserve">L     </v>
      </c>
      <c r="G933" s="36">
        <v>0.04</v>
      </c>
      <c r="H933" s="72" t="str">
        <f>IF(A933=0," ",VLOOKUP(A933,InsumosSINAPI!$A$6:$I$9354,5,0))</f>
        <v>20,40</v>
      </c>
      <c r="I933" s="38">
        <f t="shared" si="25"/>
        <v>0.82</v>
      </c>
      <c r="J933" s="161"/>
    </row>
    <row r="934" spans="1:10" s="34" customFormat="1" ht="25.5" hidden="1" customHeight="1">
      <c r="A934" s="88">
        <v>6086</v>
      </c>
      <c r="B934" s="71" t="s">
        <v>45</v>
      </c>
      <c r="C934" s="27" t="s">
        <v>15</v>
      </c>
      <c r="D934" s="35" t="e">
        <f>IF(A934=0," ",VLOOKUP(A934,InsumosSINAPI!$A$6:$I$9354,2,0))</f>
        <v>#N/A</v>
      </c>
      <c r="E934" s="161" t="e">
        <f>IF(A934=0," ",VLOOKUP(A934,InsumosSINAPI!$A$6:$I$9354,3,0))</f>
        <v>#N/A</v>
      </c>
      <c r="G934" s="36">
        <v>5.6000000000000001E-2</v>
      </c>
      <c r="H934" s="72" t="e">
        <f>IF(A934=0," ",VLOOKUP(A934,InsumosSINAPI!$A$6:$I$9354,5,0))</f>
        <v>#N/A</v>
      </c>
      <c r="I934" s="38" t="e">
        <f t="shared" si="25"/>
        <v>#N/A</v>
      </c>
      <c r="J934" s="161"/>
    </row>
    <row r="935" spans="1:10" s="34" customFormat="1" ht="25.5" hidden="1" customHeight="1">
      <c r="A935" s="88">
        <v>7292</v>
      </c>
      <c r="B935" s="71" t="s">
        <v>45</v>
      </c>
      <c r="C935" s="27" t="s">
        <v>15</v>
      </c>
      <c r="D935" s="35" t="str">
        <f>IF(A935=0," ",VLOOKUP(A935,InsumosSINAPI!$A$6:$I$9354,2,0))</f>
        <v>TINTA ESMALTE SINTETICO PREMIUM BRILHANTE</v>
      </c>
      <c r="E935" s="161" t="str">
        <f>IF(A935=0," ",VLOOKUP(A935,InsumosSINAPI!$A$6:$I$9354,3,0))</f>
        <v xml:space="preserve">L     </v>
      </c>
      <c r="G935" s="36">
        <v>0.16</v>
      </c>
      <c r="H935" s="72" t="str">
        <f>IF(A935=0," ",VLOOKUP(A935,InsumosSINAPI!$A$6:$I$9354,5,0))</f>
        <v>32,37</v>
      </c>
      <c r="I935" s="38">
        <f t="shared" si="25"/>
        <v>5.18</v>
      </c>
      <c r="J935" s="161"/>
    </row>
    <row r="936" spans="1:10" s="34" customFormat="1" ht="12.75" hidden="1" customHeight="1">
      <c r="A936" s="44">
        <v>88310</v>
      </c>
      <c r="B936" s="71" t="s">
        <v>45</v>
      </c>
      <c r="C936" s="44" t="s">
        <v>14</v>
      </c>
      <c r="D936" s="45" t="s">
        <v>24</v>
      </c>
      <c r="E936" s="186" t="s">
        <v>25</v>
      </c>
      <c r="F936" s="42"/>
      <c r="G936" s="175">
        <v>0.4</v>
      </c>
      <c r="H936" s="240">
        <v>21.9</v>
      </c>
      <c r="I936" s="38">
        <f t="shared" si="25"/>
        <v>8.76</v>
      </c>
      <c r="J936" s="161"/>
    </row>
    <row r="937" spans="1:10" hidden="1">
      <c r="A937" s="168">
        <v>88316</v>
      </c>
      <c r="B937" s="71" t="s">
        <v>45</v>
      </c>
      <c r="C937" s="27" t="s">
        <v>14</v>
      </c>
      <c r="D937" s="35" t="s">
        <v>34</v>
      </c>
      <c r="E937" s="161" t="s">
        <v>25</v>
      </c>
      <c r="F937" s="34"/>
      <c r="G937" s="166">
        <v>0.35</v>
      </c>
      <c r="H937" s="38">
        <v>15.79</v>
      </c>
      <c r="I937" s="38">
        <f t="shared" si="25"/>
        <v>5.53</v>
      </c>
    </row>
    <row r="938" spans="1:10" hidden="1"/>
    <row r="939" spans="1:10" s="34" customFormat="1" ht="38.25" hidden="1">
      <c r="A939" s="173">
        <v>95468</v>
      </c>
      <c r="B939" s="39" t="s">
        <v>45</v>
      </c>
      <c r="C939" s="29" t="s">
        <v>14</v>
      </c>
      <c r="D939" s="28" t="s">
        <v>619</v>
      </c>
      <c r="E939" s="188" t="s">
        <v>8</v>
      </c>
      <c r="F939" s="30">
        <v>1</v>
      </c>
      <c r="G939" s="31"/>
      <c r="H939" s="32">
        <f>SUM(I940:I945)</f>
        <v>40.29</v>
      </c>
      <c r="I939" s="33">
        <f>ROUND(H939*F939,2)</f>
        <v>40.29</v>
      </c>
      <c r="J939" s="161"/>
    </row>
    <row r="940" spans="1:10" s="34" customFormat="1" ht="25.5" hidden="1" customHeight="1">
      <c r="A940" s="88">
        <v>3768</v>
      </c>
      <c r="B940" s="71" t="s">
        <v>45</v>
      </c>
      <c r="C940" s="27" t="s">
        <v>15</v>
      </c>
      <c r="D940" s="35" t="str">
        <f>IF(A940=0," ",VLOOKUP(A940,InsumosSINAPI!$A$6:$I$9354,2,0))</f>
        <v>LIXA EM FOLHA PARA FERRO, NUMERO 150</v>
      </c>
      <c r="E940" s="161" t="str">
        <f>IF(A940=0," ",VLOOKUP(A940,InsumosSINAPI!$A$6:$I$9354,3,0))</f>
        <v xml:space="preserve">UN    </v>
      </c>
      <c r="G940" s="36">
        <v>0.3</v>
      </c>
      <c r="H940" s="72" t="str">
        <f>IF(A940=0," ",VLOOKUP(A940,InsumosSINAPI!$A$6:$I$9354,5,0))</f>
        <v>2,26</v>
      </c>
      <c r="I940" s="38">
        <f t="shared" ref="I940:I945" si="26">ROUND(G940*H940,2)</f>
        <v>0.68</v>
      </c>
      <c r="J940" s="161"/>
    </row>
    <row r="941" spans="1:10" s="34" customFormat="1" ht="25.5" hidden="1" customHeight="1">
      <c r="A941" s="88">
        <v>5318</v>
      </c>
      <c r="B941" s="71" t="s">
        <v>45</v>
      </c>
      <c r="C941" s="27" t="s">
        <v>15</v>
      </c>
      <c r="D941" s="35" t="str">
        <f>IF(A941=0," ",VLOOKUP(A941,InsumosSINAPI!$A$6:$I$9354,2,0))</f>
        <v>DILUENTE AGUARRAS</v>
      </c>
      <c r="E941" s="161" t="str">
        <f>IF(A941=0," ",VLOOKUP(A941,InsumosSINAPI!$A$6:$I$9354,3,0))</f>
        <v xml:space="preserve">L     </v>
      </c>
      <c r="G941" s="36">
        <v>0.03</v>
      </c>
      <c r="H941" s="72" t="str">
        <f>IF(A941=0," ",VLOOKUP(A941,InsumosSINAPI!$A$6:$I$9354,5,0))</f>
        <v>20,40</v>
      </c>
      <c r="I941" s="38">
        <f t="shared" si="26"/>
        <v>0.61</v>
      </c>
      <c r="J941" s="161"/>
    </row>
    <row r="942" spans="1:10" s="34" customFormat="1" ht="25.5" hidden="1" customHeight="1">
      <c r="A942" s="88">
        <v>7292</v>
      </c>
      <c r="B942" s="71" t="s">
        <v>45</v>
      </c>
      <c r="C942" s="27" t="s">
        <v>15</v>
      </c>
      <c r="D942" s="35" t="str">
        <f>IF(A942=0," ",VLOOKUP(A942,InsumosSINAPI!$A$6:$I$9354,2,0))</f>
        <v>TINTA ESMALTE SINTETICO PREMIUM BRILHANTE</v>
      </c>
      <c r="E942" s="161" t="str">
        <f>IF(A942=0," ",VLOOKUP(A942,InsumosSINAPI!$A$6:$I$9354,3,0))</f>
        <v xml:space="preserve">L     </v>
      </c>
      <c r="G942" s="36">
        <v>0.14399999999999999</v>
      </c>
      <c r="H942" s="72" t="str">
        <f>IF(A942=0," ",VLOOKUP(A942,InsumosSINAPI!$A$6:$I$9354,5,0))</f>
        <v>32,37</v>
      </c>
      <c r="I942" s="38">
        <f t="shared" si="26"/>
        <v>4.66</v>
      </c>
      <c r="J942" s="161"/>
    </row>
    <row r="943" spans="1:10" s="34" customFormat="1" ht="25.5" hidden="1" customHeight="1">
      <c r="A943" s="88">
        <v>7307</v>
      </c>
      <c r="B943" s="71" t="s">
        <v>45</v>
      </c>
      <c r="C943" s="27" t="s">
        <v>15</v>
      </c>
      <c r="D943" s="35" t="str">
        <f>IF(A943=0," ",VLOOKUP(A943,InsumosSINAPI!$A$6:$I$9354,2,0))</f>
        <v>FUNDO ANTICORROSIVO PARA METAIS FERROSOS (ZARCAO)</v>
      </c>
      <c r="E943" s="161" t="str">
        <f>IF(A943=0," ",VLOOKUP(A943,InsumosSINAPI!$A$6:$I$9354,3,0))</f>
        <v xml:space="preserve">L     </v>
      </c>
      <c r="G943" s="36">
        <v>0.12</v>
      </c>
      <c r="H943" s="72" t="str">
        <f>IF(A943=0," ",VLOOKUP(A943,InsumosSINAPI!$A$6:$I$9354,5,0))</f>
        <v>34,91</v>
      </c>
      <c r="I943" s="38">
        <f t="shared" si="26"/>
        <v>4.1900000000000004</v>
      </c>
      <c r="J943" s="161"/>
    </row>
    <row r="944" spans="1:10" s="34" customFormat="1" ht="12.75" hidden="1" customHeight="1">
      <c r="A944" s="44">
        <v>88310</v>
      </c>
      <c r="B944" s="71" t="s">
        <v>45</v>
      </c>
      <c r="C944" s="44" t="s">
        <v>14</v>
      </c>
      <c r="D944" s="45" t="s">
        <v>24</v>
      </c>
      <c r="E944" s="186" t="s">
        <v>25</v>
      </c>
      <c r="F944" s="42"/>
      <c r="G944" s="175">
        <v>0.8</v>
      </c>
      <c r="H944" s="240">
        <v>21.9</v>
      </c>
      <c r="I944" s="38">
        <f t="shared" si="26"/>
        <v>17.52</v>
      </c>
      <c r="J944" s="161"/>
    </row>
    <row r="945" spans="1:10" hidden="1">
      <c r="A945" s="168">
        <v>88316</v>
      </c>
      <c r="B945" s="71" t="s">
        <v>45</v>
      </c>
      <c r="C945" s="27" t="s">
        <v>14</v>
      </c>
      <c r="D945" s="35" t="s">
        <v>34</v>
      </c>
      <c r="E945" s="161" t="s">
        <v>25</v>
      </c>
      <c r="F945" s="34"/>
      <c r="G945" s="166">
        <v>0.8</v>
      </c>
      <c r="H945" s="38">
        <v>15.79</v>
      </c>
      <c r="I945" s="38">
        <f t="shared" si="26"/>
        <v>12.63</v>
      </c>
    </row>
    <row r="946" spans="1:10" hidden="1"/>
    <row r="947" spans="1:10" s="34" customFormat="1" ht="25.5" hidden="1">
      <c r="A947" s="173">
        <v>73445</v>
      </c>
      <c r="B947" s="39" t="s">
        <v>45</v>
      </c>
      <c r="C947" s="29" t="s">
        <v>14</v>
      </c>
      <c r="D947" s="28" t="s">
        <v>620</v>
      </c>
      <c r="E947" s="188" t="s">
        <v>8</v>
      </c>
      <c r="F947" s="30">
        <v>1</v>
      </c>
      <c r="G947" s="31"/>
      <c r="H947" s="32" t="e">
        <f>SUM(I948:I951)</f>
        <v>#N/A</v>
      </c>
      <c r="I947" s="33" t="e">
        <f>ROUND(H947*F947,2)</f>
        <v>#N/A</v>
      </c>
      <c r="J947" s="161"/>
    </row>
    <row r="948" spans="1:10" s="34" customFormat="1" ht="25.5" hidden="1" customHeight="1">
      <c r="A948" s="88">
        <v>1107</v>
      </c>
      <c r="B948" s="71" t="s">
        <v>45</v>
      </c>
      <c r="C948" s="27" t="s">
        <v>15</v>
      </c>
      <c r="D948" s="35" t="str">
        <f>IF(A948=0," ",VLOOKUP(A948,InsumosSINAPI!$A$6:$I$9354,2,0))</f>
        <v>CAL VIRGEM COMUM PARA ARGAMASSAS (NBR 6453)</v>
      </c>
      <c r="E948" s="161" t="str">
        <f>IF(A948=0," ",VLOOKUP(A948,InsumosSINAPI!$A$6:$I$9354,3,0))</f>
        <v xml:space="preserve">KG    </v>
      </c>
      <c r="G948" s="36">
        <v>0.44</v>
      </c>
      <c r="H948" s="72" t="str">
        <f>IF(A948=0," ",VLOOKUP(A948,InsumosSINAPI!$A$6:$I$9354,5,0))</f>
        <v>0,73</v>
      </c>
      <c r="I948" s="38">
        <f>ROUND(G948*H948,2)</f>
        <v>0.32</v>
      </c>
      <c r="J948" s="161"/>
    </row>
    <row r="949" spans="1:10" s="34" customFormat="1" ht="25.5" hidden="1" customHeight="1">
      <c r="A949" s="88">
        <v>11162</v>
      </c>
      <c r="B949" s="71" t="s">
        <v>45</v>
      </c>
      <c r="C949" s="27" t="s">
        <v>15</v>
      </c>
      <c r="D949" s="35" t="e">
        <f>IF(A949=0," ",VLOOKUP(A949,InsumosSINAPI!$A$6:$I$9354,2,0))</f>
        <v>#N/A</v>
      </c>
      <c r="E949" s="161" t="e">
        <f>IF(A949=0," ",VLOOKUP(A949,InsumosSINAPI!$A$6:$I$9354,3,0))</f>
        <v>#N/A</v>
      </c>
      <c r="G949" s="36">
        <v>1.4999999999999999E-2</v>
      </c>
      <c r="H949" s="72" t="e">
        <f>IF(A949=0," ",VLOOKUP(A949,InsumosSINAPI!$A$6:$I$9354,5,0))</f>
        <v>#N/A</v>
      </c>
      <c r="I949" s="38" t="e">
        <f>ROUND(G949*H949,2)</f>
        <v>#N/A</v>
      </c>
      <c r="J949" s="161"/>
    </row>
    <row r="950" spans="1:10" s="34" customFormat="1" ht="12.75" hidden="1" customHeight="1">
      <c r="A950" s="44">
        <v>88310</v>
      </c>
      <c r="B950" s="71" t="s">
        <v>45</v>
      </c>
      <c r="C950" s="44" t="s">
        <v>14</v>
      </c>
      <c r="D950" s="45" t="s">
        <v>24</v>
      </c>
      <c r="E950" s="186" t="s">
        <v>25</v>
      </c>
      <c r="F950" s="42"/>
      <c r="G950" s="175">
        <v>0.315</v>
      </c>
      <c r="H950" s="37">
        <v>17.14</v>
      </c>
      <c r="I950" s="38">
        <f>ROUND(G950*H950,2)</f>
        <v>5.4</v>
      </c>
      <c r="J950" s="161"/>
    </row>
    <row r="951" spans="1:10" hidden="1">
      <c r="A951" s="168">
        <v>88316</v>
      </c>
      <c r="B951" s="71" t="s">
        <v>45</v>
      </c>
      <c r="C951" s="27" t="s">
        <v>14</v>
      </c>
      <c r="D951" s="35" t="s">
        <v>34</v>
      </c>
      <c r="E951" s="161" t="s">
        <v>25</v>
      </c>
      <c r="F951" s="34"/>
      <c r="G951" s="166">
        <v>0.105</v>
      </c>
      <c r="H951" s="38">
        <v>12.94</v>
      </c>
      <c r="I951" s="38">
        <f>ROUND(G951*H951,2)</f>
        <v>1.36</v>
      </c>
    </row>
    <row r="952" spans="1:10" hidden="1"/>
    <row r="953" spans="1:10" s="34" customFormat="1" ht="38.25" hidden="1">
      <c r="A953" s="173">
        <v>88423</v>
      </c>
      <c r="B953" s="39" t="s">
        <v>45</v>
      </c>
      <c r="C953" s="29" t="s">
        <v>14</v>
      </c>
      <c r="D953" s="28" t="s">
        <v>621</v>
      </c>
      <c r="E953" s="188" t="s">
        <v>8</v>
      </c>
      <c r="F953" s="30">
        <v>1</v>
      </c>
      <c r="G953" s="31"/>
      <c r="H953" s="32">
        <f>SUM(I954:I956)</f>
        <v>14.579999999999998</v>
      </c>
      <c r="I953" s="33">
        <f>ROUND(H953*F953,2)</f>
        <v>14.58</v>
      </c>
      <c r="J953" s="161"/>
    </row>
    <row r="954" spans="1:10" s="34" customFormat="1" ht="25.5" hidden="1" customHeight="1">
      <c r="A954" s="88">
        <v>38877</v>
      </c>
      <c r="B954" s="71" t="s">
        <v>45</v>
      </c>
      <c r="C954" s="27" t="s">
        <v>15</v>
      </c>
      <c r="D954" s="35" t="str">
        <f>IF(A954=0," ",VLOOKUP(A954,InsumosSINAPI!$A$6:$I$9354,2,0))</f>
        <v>MASSA PREMIUM PARA TEXTURA LISA DE BASE ACRILICA, USO INTERNO E EXTERNO</v>
      </c>
      <c r="E954" s="161" t="str">
        <f>IF(A954=0," ",VLOOKUP(A954,InsumosSINAPI!$A$6:$I$9354,3,0))</f>
        <v xml:space="preserve">KG    </v>
      </c>
      <c r="G954" s="36">
        <v>1.9379999999999999</v>
      </c>
      <c r="H954" s="72" t="str">
        <f>IF(A954=0," ",VLOOKUP(A954,InsumosSINAPI!$A$6:$I$9354,5,0))</f>
        <v>5,18</v>
      </c>
      <c r="I954" s="38">
        <f>ROUND(G954*H954,2)</f>
        <v>10.039999999999999</v>
      </c>
      <c r="J954" s="161"/>
    </row>
    <row r="955" spans="1:10" s="34" customFormat="1" ht="12.75" hidden="1" customHeight="1">
      <c r="A955" s="44">
        <v>88310</v>
      </c>
      <c r="B955" s="71" t="s">
        <v>45</v>
      </c>
      <c r="C955" s="44" t="s">
        <v>14</v>
      </c>
      <c r="D955" s="45" t="s">
        <v>24</v>
      </c>
      <c r="E955" s="186" t="s">
        <v>25</v>
      </c>
      <c r="F955" s="42"/>
      <c r="G955" s="175">
        <v>0.17599999999999999</v>
      </c>
      <c r="H955" s="240">
        <v>21.9</v>
      </c>
      <c r="I955" s="38">
        <f>ROUND(G955*H955,2)</f>
        <v>3.85</v>
      </c>
      <c r="J955" s="161"/>
    </row>
    <row r="956" spans="1:10" hidden="1">
      <c r="A956" s="168">
        <v>88316</v>
      </c>
      <c r="B956" s="71" t="s">
        <v>45</v>
      </c>
      <c r="C956" s="27" t="s">
        <v>14</v>
      </c>
      <c r="D956" s="35" t="s">
        <v>34</v>
      </c>
      <c r="E956" s="161" t="s">
        <v>25</v>
      </c>
      <c r="F956" s="34"/>
      <c r="G956" s="166">
        <v>4.3999999999999997E-2</v>
      </c>
      <c r="H956" s="38">
        <v>15.79</v>
      </c>
      <c r="I956" s="38">
        <f>ROUND(G956*H956,2)</f>
        <v>0.69</v>
      </c>
    </row>
    <row r="957" spans="1:10" hidden="1"/>
    <row r="958" spans="1:10" s="34" customFormat="1" ht="38.25" hidden="1">
      <c r="A958" s="173">
        <v>90443</v>
      </c>
      <c r="B958" s="39" t="s">
        <v>45</v>
      </c>
      <c r="C958" s="29" t="s">
        <v>14</v>
      </c>
      <c r="D958" s="28" t="s">
        <v>453</v>
      </c>
      <c r="E958" s="188" t="s">
        <v>12</v>
      </c>
      <c r="F958" s="30">
        <v>1</v>
      </c>
      <c r="G958" s="31"/>
      <c r="H958" s="32">
        <f>SUM(I959:I961)</f>
        <v>8.66</v>
      </c>
      <c r="I958" s="33">
        <f>ROUND(H958*F958,2)</f>
        <v>8.66</v>
      </c>
      <c r="J958" s="161"/>
    </row>
    <row r="959" spans="1:10" s="34" customFormat="1" ht="25.5" hidden="1">
      <c r="A959" s="174">
        <v>88248</v>
      </c>
      <c r="B959" s="71" t="s">
        <v>45</v>
      </c>
      <c r="C959" s="44" t="s">
        <v>14</v>
      </c>
      <c r="D959" s="45" t="s">
        <v>158</v>
      </c>
      <c r="E959" s="186" t="s">
        <v>25</v>
      </c>
      <c r="F959" s="42"/>
      <c r="G959" s="36">
        <v>7.0000000000000007E-2</v>
      </c>
      <c r="H959" s="37">
        <v>13.54</v>
      </c>
      <c r="I959" s="38">
        <f>ROUND(G959*H959,2)</f>
        <v>0.95</v>
      </c>
      <c r="J959" s="161"/>
    </row>
    <row r="960" spans="1:10" s="34" customFormat="1" ht="25.5" hidden="1">
      <c r="A960" s="174">
        <v>88267</v>
      </c>
      <c r="B960" s="71" t="s">
        <v>45</v>
      </c>
      <c r="C960" s="44" t="s">
        <v>14</v>
      </c>
      <c r="D960" s="45" t="s">
        <v>157</v>
      </c>
      <c r="E960" s="186" t="s">
        <v>25</v>
      </c>
      <c r="F960" s="42"/>
      <c r="G960" s="36">
        <v>0.44900000000000001</v>
      </c>
      <c r="H960" s="37">
        <v>17.170000000000002</v>
      </c>
      <c r="I960" s="38">
        <f>ROUND(G960*H960,2)</f>
        <v>7.71</v>
      </c>
      <c r="J960" s="161"/>
    </row>
    <row r="961" spans="1:10" hidden="1"/>
    <row r="962" spans="1:10" s="34" customFormat="1" ht="38.25" hidden="1">
      <c r="A962" s="173">
        <v>6391</v>
      </c>
      <c r="B962" s="87" t="s">
        <v>45</v>
      </c>
      <c r="C962" s="29" t="s">
        <v>14</v>
      </c>
      <c r="D962" s="28" t="s">
        <v>623</v>
      </c>
      <c r="E962" s="188" t="s">
        <v>12</v>
      </c>
      <c r="F962" s="30">
        <v>1</v>
      </c>
      <c r="G962" s="31"/>
      <c r="H962" s="32">
        <f>SUM(I963:I966)</f>
        <v>150.10000000000002</v>
      </c>
      <c r="I962" s="33">
        <f>ROUND(H962*F962,2)</f>
        <v>150.1</v>
      </c>
      <c r="J962" s="161"/>
    </row>
    <row r="963" spans="1:10" s="34" customFormat="1" ht="25.5" hidden="1" customHeight="1">
      <c r="A963" s="88">
        <v>10999</v>
      </c>
      <c r="B963" s="71" t="s">
        <v>45</v>
      </c>
      <c r="C963" s="27" t="s">
        <v>15</v>
      </c>
      <c r="D963" s="35" t="str">
        <f>IF(A963=0," ",VLOOKUP(A963,InsumosSINAPI!$A$6:$I$9354,2,0))</f>
        <v>ELETRODO REVESTIDO AWS - E6013, DIAMETRO IGUAL A 4,00 MM</v>
      </c>
      <c r="E963" s="161" t="str">
        <f>IF(A963=0," ",VLOOKUP(A963,InsumosSINAPI!$A$6:$I$9354,3,0))</f>
        <v xml:space="preserve">KG    </v>
      </c>
      <c r="G963" s="36">
        <v>0.8</v>
      </c>
      <c r="H963" s="72" t="str">
        <f>IF(A963=0," ",VLOOKUP(A963,InsumosSINAPI!$A$6:$I$9354,5,0))</f>
        <v>50,74</v>
      </c>
      <c r="I963" s="38">
        <f>ROUND(G963*H963,2)</f>
        <v>40.590000000000003</v>
      </c>
      <c r="J963" s="161"/>
    </row>
    <row r="964" spans="1:10" s="34" customFormat="1" ht="38.25" hidden="1">
      <c r="A964" s="174">
        <v>83765</v>
      </c>
      <c r="B964" s="71" t="s">
        <v>45</v>
      </c>
      <c r="C964" s="73" t="s">
        <v>14</v>
      </c>
      <c r="D964" s="45" t="s">
        <v>624</v>
      </c>
      <c r="E964" s="186" t="s">
        <v>529</v>
      </c>
      <c r="F964" s="42"/>
      <c r="G964" s="175">
        <v>0.5</v>
      </c>
      <c r="H964" s="37">
        <v>64.42</v>
      </c>
      <c r="I964" s="38">
        <f>ROUND(G964*H964,2)</f>
        <v>32.21</v>
      </c>
      <c r="J964" s="161"/>
    </row>
    <row r="965" spans="1:10" ht="38.25" hidden="1">
      <c r="A965" s="168">
        <v>83766</v>
      </c>
      <c r="B965" s="71" t="s">
        <v>45</v>
      </c>
      <c r="C965" s="73" t="s">
        <v>14</v>
      </c>
      <c r="D965" s="8" t="s">
        <v>625</v>
      </c>
      <c r="E965" s="183" t="s">
        <v>531</v>
      </c>
      <c r="G965" s="175">
        <v>1</v>
      </c>
      <c r="H965" s="37">
        <v>25.97</v>
      </c>
      <c r="I965" s="38">
        <f>ROUND(G965*H965,2)</f>
        <v>25.97</v>
      </c>
    </row>
    <row r="966" spans="1:10" hidden="1">
      <c r="A966" s="168">
        <v>88317</v>
      </c>
      <c r="B966" s="71" t="s">
        <v>45</v>
      </c>
      <c r="C966" s="73" t="s">
        <v>14</v>
      </c>
      <c r="D966" s="8" t="s">
        <v>149</v>
      </c>
      <c r="E966" s="183" t="s">
        <v>25</v>
      </c>
      <c r="G966" s="175">
        <v>3</v>
      </c>
      <c r="H966" s="37">
        <v>17.11</v>
      </c>
      <c r="I966" s="38">
        <f>ROUND(G966*H966,2)</f>
        <v>51.33</v>
      </c>
    </row>
    <row r="967" spans="1:10" hidden="1"/>
    <row r="968" spans="1:10" s="34" customFormat="1" hidden="1">
      <c r="A968" s="162" t="s">
        <v>626</v>
      </c>
      <c r="B968" s="39" t="s">
        <v>9</v>
      </c>
      <c r="C968" s="40" t="s">
        <v>14</v>
      </c>
      <c r="D968" s="41" t="s">
        <v>627</v>
      </c>
      <c r="E968" s="185" t="s">
        <v>479</v>
      </c>
      <c r="F968" s="30">
        <v>1</v>
      </c>
      <c r="G968" s="36"/>
      <c r="H968" s="33" t="e">
        <f>SUM(I969:I984)</f>
        <v>#N/A</v>
      </c>
      <c r="I968" s="33" t="e">
        <f>ROUND(H968*F968,2)</f>
        <v>#N/A</v>
      </c>
      <c r="J968" s="161"/>
    </row>
    <row r="969" spans="1:10" s="34" customFormat="1" ht="25.5" hidden="1" customHeight="1">
      <c r="A969" s="27">
        <v>88261</v>
      </c>
      <c r="B969" s="71" t="s">
        <v>45</v>
      </c>
      <c r="C969" s="27" t="s">
        <v>14</v>
      </c>
      <c r="D969" s="35" t="s">
        <v>115</v>
      </c>
      <c r="E969" s="161" t="s">
        <v>25</v>
      </c>
      <c r="G969" s="36">
        <f>0.172*1.35</f>
        <v>0.23219999999999999</v>
      </c>
      <c r="H969" s="177">
        <v>16.37</v>
      </c>
      <c r="I969" s="176">
        <f t="shared" ref="I969:I984" si="27">ROUND(G969*H969,2)</f>
        <v>3.8</v>
      </c>
      <c r="J969" s="161"/>
    </row>
    <row r="970" spans="1:10" s="34" customFormat="1" ht="25.5" hidden="1" customHeight="1">
      <c r="A970" s="27">
        <v>88239</v>
      </c>
      <c r="B970" s="71" t="s">
        <v>45</v>
      </c>
      <c r="C970" s="27" t="s">
        <v>14</v>
      </c>
      <c r="D970" s="35" t="s">
        <v>114</v>
      </c>
      <c r="E970" s="161" t="s">
        <v>25</v>
      </c>
      <c r="G970" s="36">
        <f>0.172*1.35</f>
        <v>0.23219999999999999</v>
      </c>
      <c r="H970" s="177">
        <v>14.5</v>
      </c>
      <c r="I970" s="176">
        <f t="shared" si="27"/>
        <v>3.37</v>
      </c>
      <c r="J970" s="161"/>
    </row>
    <row r="971" spans="1:10" s="34" customFormat="1" ht="25.5" hidden="1" customHeight="1">
      <c r="A971" s="27">
        <v>4491</v>
      </c>
      <c r="B971" s="71" t="s">
        <v>45</v>
      </c>
      <c r="C971" s="27" t="s">
        <v>15</v>
      </c>
      <c r="D971" s="35" t="str">
        <f>IF(A971=0," ",VLOOKUP(A971,InsumosSINAPI!$A$6:$I$9354,2,0))</f>
        <v>PONTALETE *7,5 X 7,5* CM EM PINUS, MISTA OU EQUIVALENTE DA REGIAO - BRUTA</v>
      </c>
      <c r="E971" s="161" t="str">
        <f>IF(A971=0," ",VLOOKUP(A971,InsumosSINAPI!$A$6:$I$9354,3,0))</f>
        <v xml:space="preserve">M     </v>
      </c>
      <c r="G971" s="36">
        <f>0.172*1.2</f>
        <v>0.20639999999999997</v>
      </c>
      <c r="H971" s="177" t="str">
        <f>IF(A971=0," ",VLOOKUP(A971,InsumosSINAPI!$A$6:$I$9354,5,0))</f>
        <v>10,34</v>
      </c>
      <c r="I971" s="176">
        <f t="shared" si="27"/>
        <v>2.13</v>
      </c>
      <c r="J971" s="161"/>
    </row>
    <row r="972" spans="1:10" s="34" customFormat="1" ht="25.5" hidden="1">
      <c r="A972" s="27">
        <v>6212</v>
      </c>
      <c r="B972" s="71" t="s">
        <v>45</v>
      </c>
      <c r="C972" s="27" t="s">
        <v>15</v>
      </c>
      <c r="D972" s="35" t="str">
        <f>IF(A972=0," ",VLOOKUP(A972,InsumosSINAPI!$A$6:$I$9354,2,0))</f>
        <v>TABUA *2,5 X 30 CM EM PINUS, MISTA OU EQUIVALENTE DA REGIAO - BRUTA</v>
      </c>
      <c r="E972" s="161" t="str">
        <f>IF(A972=0," ",VLOOKUP(A972,InsumosSINAPI!$A$6:$I$9354,3,0))</f>
        <v xml:space="preserve">M     </v>
      </c>
      <c r="G972" s="36">
        <f>0.172*1.17</f>
        <v>0.20123999999999997</v>
      </c>
      <c r="H972" s="177" t="str">
        <f>IF(A972=0," ",VLOOKUP(A972,InsumosSINAPI!$A$6:$I$9354,5,0))</f>
        <v>17,14</v>
      </c>
      <c r="I972" s="176">
        <f t="shared" si="27"/>
        <v>3.45</v>
      </c>
      <c r="J972" s="161"/>
    </row>
    <row r="973" spans="1:10" s="34" customFormat="1" hidden="1">
      <c r="A973" s="27">
        <v>5061</v>
      </c>
      <c r="B973" s="71" t="s">
        <v>45</v>
      </c>
      <c r="C973" s="27" t="s">
        <v>15</v>
      </c>
      <c r="D973" s="35" t="str">
        <f>IF(A973=0," ",VLOOKUP(A973,InsumosSINAPI!$A$6:$I$9354,2,0))</f>
        <v>PREGO DE ACO POLIDO COM CABECA 18 X 27 (2 1/2 X 10)</v>
      </c>
      <c r="E973" s="161" t="str">
        <f>IF(A973=0," ",VLOOKUP(A973,InsumosSINAPI!$A$6:$I$9354,3,0))</f>
        <v xml:space="preserve">KG    </v>
      </c>
      <c r="G973" s="36">
        <f>0.172*0.25</f>
        <v>4.2999999999999997E-2</v>
      </c>
      <c r="H973" s="177" t="str">
        <f>IF(A973=0," ",VLOOKUP(A973,InsumosSINAPI!$A$6:$I$9354,5,0))</f>
        <v>18,00</v>
      </c>
      <c r="I973" s="176">
        <f t="shared" si="27"/>
        <v>0.77</v>
      </c>
      <c r="J973" s="161"/>
    </row>
    <row r="974" spans="1:10" s="34" customFormat="1" ht="38.25" hidden="1">
      <c r="A974" s="27">
        <v>4460</v>
      </c>
      <c r="B974" s="71" t="s">
        <v>45</v>
      </c>
      <c r="C974" s="27" t="s">
        <v>15</v>
      </c>
      <c r="D974" s="35" t="str">
        <f>IF(A974=0," ",VLOOKUP(A974,InsumosSINAPI!$A$6:$I$9354,2,0))</f>
        <v>SARRAFO NAO APARELHADO *2,5 X 10* CM, EM MACARANDUBA, ANGELIM OU EQUIVALENTE DA REGIAO -  BRUTA</v>
      </c>
      <c r="E974" s="161" t="str">
        <f>IF(A974=0," ",VLOOKUP(A974,InsumosSINAPI!$A$6:$I$9354,3,0))</f>
        <v xml:space="preserve">M     </v>
      </c>
      <c r="G974" s="36">
        <f>0.172*1.53</f>
        <v>0.26316000000000001</v>
      </c>
      <c r="H974" s="177" t="str">
        <f>IF(A974=0," ",VLOOKUP(A974,InsumosSINAPI!$A$6:$I$9354,5,0))</f>
        <v>9,16</v>
      </c>
      <c r="I974" s="176">
        <f t="shared" si="27"/>
        <v>2.41</v>
      </c>
      <c r="J974" s="161"/>
    </row>
    <row r="975" spans="1:10" s="34" customFormat="1" ht="38.25" hidden="1">
      <c r="A975" s="27">
        <v>1347</v>
      </c>
      <c r="B975" s="71" t="s">
        <v>45</v>
      </c>
      <c r="C975" s="27" t="s">
        <v>15</v>
      </c>
      <c r="D975" s="35" t="str">
        <f>IF(A975=0," ",VLOOKUP(A975,InsumosSINAPI!$A$6:$I$9354,2,0))</f>
        <v>CHAPA/PAINEL DE MADEIRA COMPENSADA PLASTIFICADA (MADEIRITE PLASTIFICADO) PARA FORMA DE CONCRETO, DE 2200 x 1100 MM, E = 12 MM</v>
      </c>
      <c r="E975" s="161" t="str">
        <f>IF(A975=0," ",VLOOKUP(A975,InsumosSINAPI!$A$6:$I$9354,3,0))</f>
        <v xml:space="preserve">M2    </v>
      </c>
      <c r="G975" s="36">
        <f>0.172*0.26</f>
        <v>4.4719999999999996E-2</v>
      </c>
      <c r="H975" s="177" t="str">
        <f>IF(A975=0," ",VLOOKUP(A975,InsumosSINAPI!$A$6:$I$9354,5,0))</f>
        <v>70,44</v>
      </c>
      <c r="I975" s="176">
        <f t="shared" si="27"/>
        <v>3.15</v>
      </c>
      <c r="J975" s="161"/>
    </row>
    <row r="976" spans="1:10" hidden="1">
      <c r="A976" s="168">
        <v>88316</v>
      </c>
      <c r="B976" s="71" t="s">
        <v>45</v>
      </c>
      <c r="C976" s="27" t="s">
        <v>14</v>
      </c>
      <c r="D976" s="35" t="s">
        <v>34</v>
      </c>
      <c r="E976" s="161" t="s">
        <v>25</v>
      </c>
      <c r="F976" s="34"/>
      <c r="G976" s="166">
        <f>0.08*6</f>
        <v>0.48</v>
      </c>
      <c r="H976" s="177">
        <v>12.94</v>
      </c>
      <c r="I976" s="176">
        <f t="shared" si="27"/>
        <v>6.21</v>
      </c>
    </row>
    <row r="977" spans="1:44" s="34" customFormat="1" ht="12.75" hidden="1" customHeight="1">
      <c r="A977" s="27">
        <v>88309</v>
      </c>
      <c r="B977" s="71" t="s">
        <v>45</v>
      </c>
      <c r="C977" s="27" t="s">
        <v>14</v>
      </c>
      <c r="D977" s="35" t="s">
        <v>53</v>
      </c>
      <c r="E977" s="161" t="s">
        <v>25</v>
      </c>
      <c r="G977" s="36">
        <f>0.08*2</f>
        <v>0.16</v>
      </c>
      <c r="H977" s="38">
        <v>17.2</v>
      </c>
      <c r="I977" s="37">
        <f t="shared" si="27"/>
        <v>2.75</v>
      </c>
      <c r="J977" s="161"/>
    </row>
    <row r="978" spans="1:44" hidden="1">
      <c r="A978" s="7">
        <v>7325</v>
      </c>
      <c r="B978" s="71" t="s">
        <v>45</v>
      </c>
      <c r="C978" s="27" t="s">
        <v>15</v>
      </c>
      <c r="D978" s="35" t="e">
        <f>IF(A978=0," ",VLOOKUP(A978,InsumosSINAPI!$A$6:$I$9354,2,0))</f>
        <v>#N/A</v>
      </c>
      <c r="E978" s="161" t="e">
        <f>IF(A978=0," ",VLOOKUP(A978,InsumosSINAPI!$A$6:$I$9354,3,0))</f>
        <v>#N/A</v>
      </c>
      <c r="F978" s="34"/>
      <c r="G978" s="36">
        <f>0.08*7.92</f>
        <v>0.63360000000000005</v>
      </c>
      <c r="H978" s="177" t="e">
        <f>IF(A978=0," ",VLOOKUP(A978,InsumosSINAPI!$A$6:$I$9354,5,0))</f>
        <v>#N/A</v>
      </c>
      <c r="I978" s="176" t="e">
        <f t="shared" si="27"/>
        <v>#N/A</v>
      </c>
    </row>
    <row r="979" spans="1:44" ht="51" hidden="1">
      <c r="A979" s="7">
        <v>92778</v>
      </c>
      <c r="B979" s="71" t="s">
        <v>45</v>
      </c>
      <c r="C979" s="27" t="s">
        <v>14</v>
      </c>
      <c r="D979" s="35" t="s">
        <v>628</v>
      </c>
      <c r="E979" s="161" t="s">
        <v>485</v>
      </c>
      <c r="F979" s="34"/>
      <c r="G979" s="36">
        <v>4</v>
      </c>
      <c r="H979" s="38">
        <v>7.58</v>
      </c>
      <c r="I979" s="176">
        <f t="shared" si="27"/>
        <v>30.32</v>
      </c>
    </row>
    <row r="980" spans="1:44" ht="25.5" hidden="1">
      <c r="A980" s="7">
        <v>4720</v>
      </c>
      <c r="B980" s="71" t="s">
        <v>45</v>
      </c>
      <c r="C980" s="27" t="s">
        <v>15</v>
      </c>
      <c r="D980" s="35" t="str">
        <f>IF(A980=0," ",VLOOKUP(A980,InsumosSINAPI!$A$6:$I$9354,2,0))</f>
        <v>PEDRA BRITADA N. 0, OU PEDRISCO (4,8 A 9,5 MM) POSTO PEDREIRA/FORNECEDOR, SEM FRETE</v>
      </c>
      <c r="E980" s="161" t="str">
        <f>IF(A980=0," ",VLOOKUP(A980,InsumosSINAPI!$A$6:$I$9354,3,0))</f>
        <v xml:space="preserve">M3    </v>
      </c>
      <c r="F980" s="34"/>
      <c r="G980" s="36">
        <f>0.08*0.836</f>
        <v>6.6879999999999995E-2</v>
      </c>
      <c r="H980" s="177" t="str">
        <f>IF(A980=0," ",VLOOKUP(A980,InsumosSINAPI!$A$6:$I$9354,5,0))</f>
        <v>103,66</v>
      </c>
      <c r="I980" s="176">
        <f t="shared" si="27"/>
        <v>6.93</v>
      </c>
    </row>
    <row r="981" spans="1:44" hidden="1">
      <c r="A981" s="7">
        <v>1379</v>
      </c>
      <c r="B981" s="71" t="s">
        <v>45</v>
      </c>
      <c r="C981" s="27" t="s">
        <v>15</v>
      </c>
      <c r="D981" s="35" t="str">
        <f>IF(A981=0," ",VLOOKUP(A981,InsumosSINAPI!$A$6:$I$9354,2,0))</f>
        <v>CIMENTO PORTLAND COMPOSTO CP II-32</v>
      </c>
      <c r="E981" s="161" t="str">
        <f>IF(A981=0," ",VLOOKUP(A981,InsumosSINAPI!$A$6:$I$9354,3,0))</f>
        <v xml:space="preserve">KG    </v>
      </c>
      <c r="F981" s="34"/>
      <c r="G981" s="36">
        <f>0.08*294</f>
        <v>23.52</v>
      </c>
      <c r="H981" s="177" t="str">
        <f>IF(A981=0," ",VLOOKUP(A981,InsumosSINAPI!$A$6:$I$9354,5,0))</f>
        <v>0,60</v>
      </c>
      <c r="I981" s="176">
        <f t="shared" si="27"/>
        <v>14.11</v>
      </c>
    </row>
    <row r="982" spans="1:44" ht="25.5" hidden="1">
      <c r="A982" s="7">
        <v>370</v>
      </c>
      <c r="B982" s="71" t="s">
        <v>45</v>
      </c>
      <c r="C982" s="27" t="s">
        <v>15</v>
      </c>
      <c r="D982" s="35" t="str">
        <f>IF(A982=0," ",VLOOKUP(A982,InsumosSINAPI!$A$6:$I$9354,2,0))</f>
        <v>AREIA MEDIA - POSTO JAZIDA/FORNECEDOR (RETIRADO NA JAZIDA, SEM TRANSPORTE)</v>
      </c>
      <c r="E982" s="161" t="str">
        <f>IF(A982=0," ",VLOOKUP(A982,InsumosSINAPI!$A$6:$I$9354,3,0))</f>
        <v xml:space="preserve">M3    </v>
      </c>
      <c r="F982" s="34"/>
      <c r="G982" s="36">
        <f>0.08*0.8872</f>
        <v>7.0975999999999997E-2</v>
      </c>
      <c r="H982" s="177" t="str">
        <f>IF(A982=0," ",VLOOKUP(A982,InsumosSINAPI!$A$6:$I$9354,5,0))</f>
        <v>120,00</v>
      </c>
      <c r="I982" s="176">
        <f t="shared" si="27"/>
        <v>8.52</v>
      </c>
    </row>
    <row r="983" spans="1:44" hidden="1">
      <c r="A983" s="7" t="s">
        <v>574</v>
      </c>
      <c r="B983" s="5" t="s">
        <v>9</v>
      </c>
      <c r="C983" s="7" t="s">
        <v>15</v>
      </c>
      <c r="D983" s="8" t="s">
        <v>576</v>
      </c>
      <c r="E983" s="183" t="s">
        <v>25</v>
      </c>
      <c r="G983" s="5">
        <f>0.08*0.714</f>
        <v>5.7119999999999997E-2</v>
      </c>
      <c r="H983" s="6">
        <v>21.454512000000001</v>
      </c>
      <c r="I983" s="176">
        <f t="shared" si="27"/>
        <v>1.23</v>
      </c>
    </row>
    <row r="984" spans="1:44" hidden="1">
      <c r="A984" s="168">
        <v>88316</v>
      </c>
      <c r="B984" s="71" t="s">
        <v>45</v>
      </c>
      <c r="C984" s="27" t="s">
        <v>14</v>
      </c>
      <c r="D984" s="35" t="s">
        <v>34</v>
      </c>
      <c r="E984" s="161" t="s">
        <v>25</v>
      </c>
      <c r="F984" s="34"/>
      <c r="G984" s="166">
        <f>0.08*6</f>
        <v>0.48</v>
      </c>
      <c r="H984" s="177">
        <v>12.94</v>
      </c>
      <c r="I984" s="176">
        <f t="shared" si="27"/>
        <v>6.21</v>
      </c>
    </row>
    <row r="985" spans="1:44" hidden="1"/>
    <row r="986" spans="1:44" s="34" customFormat="1" hidden="1">
      <c r="A986" s="173" t="s">
        <v>629</v>
      </c>
      <c r="B986" s="87" t="s">
        <v>45</v>
      </c>
      <c r="C986" s="29" t="s">
        <v>14</v>
      </c>
      <c r="D986" s="28" t="s">
        <v>630</v>
      </c>
      <c r="E986" s="188" t="s">
        <v>8</v>
      </c>
      <c r="F986" s="30">
        <v>1</v>
      </c>
      <c r="G986" s="31"/>
      <c r="H986" s="32">
        <f>SUM(I987:I989)</f>
        <v>14.09</v>
      </c>
      <c r="I986" s="33">
        <f>ROUND(H986*F986,2)</f>
        <v>14.09</v>
      </c>
      <c r="J986" s="161"/>
    </row>
    <row r="987" spans="1:44" s="34" customFormat="1" ht="25.5" hidden="1" customHeight="1">
      <c r="A987" s="88">
        <v>7348</v>
      </c>
      <c r="B987" s="71" t="s">
        <v>45</v>
      </c>
      <c r="C987" s="27" t="s">
        <v>15</v>
      </c>
      <c r="D987" s="35" t="str">
        <f>IF(A987=0," ",VLOOKUP(A987,InsumosSINAPI!$A$6:$I$9354,2,0))</f>
        <v>TINTA ACRILICA PREMIUM PARA PISO</v>
      </c>
      <c r="E987" s="161" t="str">
        <f>IF(A987=0," ",VLOOKUP(A987,InsumosSINAPI!$A$6:$I$9354,3,0))</f>
        <v xml:space="preserve">L     </v>
      </c>
      <c r="G987" s="36">
        <v>0.17</v>
      </c>
      <c r="H987" s="72" t="str">
        <f>IF(A987=0," ",VLOOKUP(A987,InsumosSINAPI!$A$6:$I$9354,5,0))</f>
        <v>14,55</v>
      </c>
      <c r="I987" s="38">
        <f>ROUND(G987*H987,2)</f>
        <v>2.4700000000000002</v>
      </c>
      <c r="J987" s="161"/>
    </row>
    <row r="988" spans="1:44" s="56" customFormat="1" ht="15" hidden="1" customHeight="1">
      <c r="A988" s="88">
        <v>88310</v>
      </c>
      <c r="B988" s="71" t="s">
        <v>45</v>
      </c>
      <c r="C988" s="57" t="s">
        <v>14</v>
      </c>
      <c r="D988" s="42" t="s">
        <v>24</v>
      </c>
      <c r="E988" s="161" t="s">
        <v>25</v>
      </c>
      <c r="G988" s="178">
        <v>0.35</v>
      </c>
      <c r="H988" s="240">
        <v>21.9</v>
      </c>
      <c r="I988" s="43">
        <f>ROUND(G988*H988,2)</f>
        <v>7.67</v>
      </c>
      <c r="J988" s="161"/>
      <c r="K988" s="58"/>
      <c r="L988" s="59"/>
      <c r="R988" s="60"/>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2"/>
    </row>
    <row r="989" spans="1:44" s="56" customFormat="1" ht="15" hidden="1" customHeight="1">
      <c r="A989" s="88">
        <v>88316</v>
      </c>
      <c r="B989" s="71" t="s">
        <v>45</v>
      </c>
      <c r="C989" s="57" t="s">
        <v>14</v>
      </c>
      <c r="D989" s="42" t="s">
        <v>34</v>
      </c>
      <c r="E989" s="161" t="s">
        <v>25</v>
      </c>
      <c r="G989" s="178">
        <v>0.25</v>
      </c>
      <c r="H989" s="38">
        <v>15.79</v>
      </c>
      <c r="I989" s="43">
        <f>ROUND(G989*H989,2)</f>
        <v>3.95</v>
      </c>
      <c r="J989" s="161"/>
      <c r="K989" s="58"/>
      <c r="L989" s="59"/>
      <c r="R989" s="60"/>
      <c r="V989" s="61"/>
      <c r="W989" s="61"/>
      <c r="X989" s="61"/>
      <c r="Y989" s="61"/>
      <c r="Z989" s="61"/>
      <c r="AA989" s="61"/>
      <c r="AB989" s="61"/>
      <c r="AC989" s="61"/>
      <c r="AD989" s="61"/>
      <c r="AE989" s="61"/>
      <c r="AF989" s="61"/>
      <c r="AG989" s="61"/>
      <c r="AH989" s="61"/>
      <c r="AI989" s="61"/>
      <c r="AJ989" s="61"/>
      <c r="AK989" s="61"/>
      <c r="AL989" s="61"/>
      <c r="AM989" s="61"/>
      <c r="AN989" s="61"/>
      <c r="AO989" s="61"/>
      <c r="AP989" s="61"/>
      <c r="AQ989" s="61"/>
      <c r="AR989" s="62"/>
    </row>
    <row r="990" spans="1:44" hidden="1"/>
    <row r="991" spans="1:44" s="34" customFormat="1" ht="25.5" hidden="1">
      <c r="A991" s="173">
        <v>72897</v>
      </c>
      <c r="B991" s="87" t="s">
        <v>45</v>
      </c>
      <c r="C991" s="29" t="s">
        <v>14</v>
      </c>
      <c r="D991" s="28" t="s">
        <v>215</v>
      </c>
      <c r="E991" s="188" t="s">
        <v>10</v>
      </c>
      <c r="F991" s="30">
        <v>1</v>
      </c>
      <c r="G991" s="31"/>
      <c r="H991" s="32">
        <f>SUM(I992:I993)</f>
        <v>21.6</v>
      </c>
      <c r="I991" s="33">
        <f>ROUND(H991*F991,2)</f>
        <v>21.6</v>
      </c>
      <c r="J991" s="161"/>
    </row>
    <row r="992" spans="1:44" s="34" customFormat="1" ht="25.5" hidden="1" customHeight="1">
      <c r="A992" s="88">
        <v>5961</v>
      </c>
      <c r="B992" s="71" t="s">
        <v>45</v>
      </c>
      <c r="C992" s="27" t="s">
        <v>14</v>
      </c>
      <c r="D992" s="35" t="s">
        <v>631</v>
      </c>
      <c r="E992" s="161" t="s">
        <v>531</v>
      </c>
      <c r="G992" s="36">
        <v>0.25</v>
      </c>
      <c r="H992" s="72">
        <v>42.2</v>
      </c>
      <c r="I992" s="38">
        <f>ROUND(G992*H992,2)</f>
        <v>10.55</v>
      </c>
      <c r="J992" s="161"/>
    </row>
    <row r="993" spans="1:44" s="56" customFormat="1" ht="15" hidden="1" customHeight="1">
      <c r="A993" s="88">
        <v>88316</v>
      </c>
      <c r="B993" s="71" t="s">
        <v>45</v>
      </c>
      <c r="C993" s="57" t="s">
        <v>14</v>
      </c>
      <c r="D993" s="42" t="s">
        <v>34</v>
      </c>
      <c r="E993" s="161" t="s">
        <v>25</v>
      </c>
      <c r="G993" s="178">
        <v>0.7</v>
      </c>
      <c r="H993" s="38">
        <v>15.79</v>
      </c>
      <c r="I993" s="43">
        <f>ROUND(G993*H993,2)</f>
        <v>11.05</v>
      </c>
      <c r="J993" s="161"/>
      <c r="K993" s="58"/>
      <c r="L993" s="59"/>
      <c r="R993" s="60"/>
      <c r="V993" s="61"/>
      <c r="W993" s="61"/>
      <c r="X993" s="61"/>
      <c r="Y993" s="61"/>
      <c r="Z993" s="61"/>
      <c r="AA993" s="61"/>
      <c r="AB993" s="61"/>
      <c r="AC993" s="61"/>
      <c r="AD993" s="61"/>
      <c r="AE993" s="61"/>
      <c r="AF993" s="61"/>
      <c r="AG993" s="61"/>
      <c r="AH993" s="61"/>
      <c r="AI993" s="61"/>
      <c r="AJ993" s="61"/>
      <c r="AK993" s="61"/>
      <c r="AL993" s="61"/>
      <c r="AM993" s="61"/>
      <c r="AN993" s="61"/>
      <c r="AO993" s="61"/>
      <c r="AP993" s="61"/>
      <c r="AQ993" s="61"/>
      <c r="AR993" s="62"/>
    </row>
    <row r="994" spans="1:44" hidden="1"/>
    <row r="995" spans="1:44" s="34" customFormat="1" hidden="1">
      <c r="A995" s="173">
        <v>9537</v>
      </c>
      <c r="B995" s="87" t="s">
        <v>45</v>
      </c>
      <c r="C995" s="29" t="s">
        <v>14</v>
      </c>
      <c r="D995" s="28" t="s">
        <v>216</v>
      </c>
      <c r="E995" s="188" t="s">
        <v>8</v>
      </c>
      <c r="F995" s="30">
        <v>1</v>
      </c>
      <c r="G995" s="31"/>
      <c r="H995" s="32">
        <f>SUM(I996:I997)</f>
        <v>2.98</v>
      </c>
      <c r="I995" s="33">
        <f>ROUND(H995*F995,2)</f>
        <v>2.98</v>
      </c>
      <c r="J995" s="161"/>
    </row>
    <row r="996" spans="1:44" s="34" customFormat="1" ht="25.5" hidden="1" customHeight="1">
      <c r="A996" s="88">
        <v>3</v>
      </c>
      <c r="B996" s="71" t="s">
        <v>45</v>
      </c>
      <c r="C996" s="27" t="s">
        <v>15</v>
      </c>
      <c r="D996" s="35" t="str">
        <f>IF(A996=0," ",VLOOKUP(A996,InsumosSINAPI!$A$6:$I$9354,2,0))</f>
        <v>ACIDO CLORIDRICO / ACIDO MURIATICO, DILUICAO 10% A 12% PARA USO EM LIMPEZA</v>
      </c>
      <c r="E996" s="161" t="str">
        <f>IF(A996=0," ",VLOOKUP(A996,InsumosSINAPI!$A$6:$I$9354,3,0))</f>
        <v xml:space="preserve">L     </v>
      </c>
      <c r="G996" s="36">
        <v>0.05</v>
      </c>
      <c r="H996" s="72" t="str">
        <f>IF(A996=0," ",VLOOKUP(A996,InsumosSINAPI!$A$6:$I$9354,5,0))</f>
        <v>15,49</v>
      </c>
      <c r="I996" s="38">
        <f>ROUND(G996*H996,2)</f>
        <v>0.77</v>
      </c>
      <c r="J996" s="161"/>
    </row>
    <row r="997" spans="1:44" s="56" customFormat="1" ht="15" hidden="1" customHeight="1">
      <c r="A997" s="88">
        <v>88316</v>
      </c>
      <c r="B997" s="71" t="s">
        <v>45</v>
      </c>
      <c r="C997" s="57" t="s">
        <v>14</v>
      </c>
      <c r="D997" s="42" t="s">
        <v>34</v>
      </c>
      <c r="E997" s="161" t="s">
        <v>25</v>
      </c>
      <c r="G997" s="178">
        <v>0.14000000000000001</v>
      </c>
      <c r="H997" s="38">
        <v>15.79</v>
      </c>
      <c r="I997" s="43">
        <f>ROUND(G997*H997,2)</f>
        <v>2.21</v>
      </c>
      <c r="J997" s="161"/>
      <c r="K997" s="58"/>
      <c r="L997" s="59"/>
      <c r="R997" s="60"/>
      <c r="V997" s="61"/>
      <c r="W997" s="61"/>
      <c r="X997" s="61"/>
      <c r="Y997" s="61"/>
      <c r="Z997" s="61"/>
      <c r="AA997" s="61"/>
      <c r="AB997" s="61"/>
      <c r="AC997" s="61"/>
      <c r="AD997" s="61"/>
      <c r="AE997" s="61"/>
      <c r="AF997" s="61"/>
      <c r="AG997" s="61"/>
      <c r="AH997" s="61"/>
      <c r="AI997" s="61"/>
      <c r="AJ997" s="61"/>
      <c r="AK997" s="61"/>
      <c r="AL997" s="61"/>
      <c r="AM997" s="61"/>
      <c r="AN997" s="61"/>
      <c r="AO997" s="61"/>
      <c r="AP997" s="61"/>
      <c r="AQ997" s="61"/>
      <c r="AR997" s="62"/>
    </row>
    <row r="998" spans="1:44" hidden="1"/>
    <row r="999" spans="1:44" s="34" customFormat="1" hidden="1">
      <c r="A999" s="173" t="s">
        <v>632</v>
      </c>
      <c r="B999" s="87" t="s">
        <v>9</v>
      </c>
      <c r="C999" s="29" t="s">
        <v>14</v>
      </c>
      <c r="D999" s="28" t="s">
        <v>633</v>
      </c>
      <c r="E999" s="188" t="s">
        <v>8</v>
      </c>
      <c r="F999" s="30">
        <v>1</v>
      </c>
      <c r="G999" s="31"/>
      <c r="H999" s="32">
        <f>SUM(I1000:I1004)</f>
        <v>236.76247999999998</v>
      </c>
      <c r="I999" s="33">
        <f>ROUND(H999*F999,2)</f>
        <v>236.76</v>
      </c>
      <c r="J999" s="161"/>
    </row>
    <row r="1000" spans="1:44" s="34" customFormat="1" ht="29.25" hidden="1" customHeight="1">
      <c r="A1000" s="27">
        <v>367</v>
      </c>
      <c r="B1000" s="71" t="s">
        <v>45</v>
      </c>
      <c r="C1000" s="27" t="s">
        <v>15</v>
      </c>
      <c r="D1000" s="35" t="str">
        <f>IF(A1000=0," ",VLOOKUP(A1000,InsumosSINAPI!$A$6:$I$9354,2,0))</f>
        <v>AREIA GROSSA - POSTO JAZIDA/FORNECEDOR (RETIRADO NA JAZIDA, SEM TRANSPORTE)</v>
      </c>
      <c r="E1000" s="161" t="str">
        <f>IF(A1000=0," ",VLOOKUP(A1000,InsumosSINAPI!$A$6:$I$9354,3,0))</f>
        <v xml:space="preserve">M3    </v>
      </c>
      <c r="G1000" s="36">
        <v>8.0000000000000002E-3</v>
      </c>
      <c r="H1000" s="170" t="str">
        <f>IF(A1000=0," ",VLOOKUP(A1000,InsumosSINAPI!$A$6:$I$9354,5,0))</f>
        <v>121,56</v>
      </c>
      <c r="I1000" s="38">
        <f>G1000*H1000</f>
        <v>0.97248000000000001</v>
      </c>
      <c r="J1000" s="161"/>
    </row>
    <row r="1001" spans="1:44" s="34" customFormat="1" hidden="1">
      <c r="A1001" s="27">
        <v>1379</v>
      </c>
      <c r="B1001" s="71" t="s">
        <v>45</v>
      </c>
      <c r="C1001" s="27" t="s">
        <v>15</v>
      </c>
      <c r="D1001" s="35" t="str">
        <f>IF(A1001=0," ",VLOOKUP(A1001,InsumosSINAPI!$A$6:$I$9354,2,0))</f>
        <v>CIMENTO PORTLAND COMPOSTO CP II-32</v>
      </c>
      <c r="E1001" s="161" t="str">
        <f>IF(A1001=0," ",VLOOKUP(A1001,InsumosSINAPI!$A$6:$I$9354,3,0))</f>
        <v xml:space="preserve">KG    </v>
      </c>
      <c r="G1001" s="36">
        <v>3.2</v>
      </c>
      <c r="H1001" s="170" t="str">
        <f>IF(A1001=0," ",VLOOKUP(A1001,InsumosSINAPI!$A$6:$I$9354,5,0))</f>
        <v>0,60</v>
      </c>
      <c r="I1001" s="38">
        <f>G1001*H1001</f>
        <v>1.92</v>
      </c>
      <c r="J1001" s="161"/>
    </row>
    <row r="1002" spans="1:44" s="34" customFormat="1" hidden="1">
      <c r="A1002" s="27" t="s">
        <v>634</v>
      </c>
      <c r="B1002" s="71" t="s">
        <v>9</v>
      </c>
      <c r="C1002" s="27" t="s">
        <v>15</v>
      </c>
      <c r="D1002" s="35" t="s">
        <v>635</v>
      </c>
      <c r="E1002" s="161" t="s">
        <v>8</v>
      </c>
      <c r="G1002" s="36">
        <v>1</v>
      </c>
      <c r="H1002" s="170">
        <v>187.35</v>
      </c>
      <c r="I1002" s="38">
        <f>G1002*H1002</f>
        <v>187.35</v>
      </c>
      <c r="J1002" s="161"/>
    </row>
    <row r="1003" spans="1:44" hidden="1">
      <c r="A1003" s="168">
        <v>88309</v>
      </c>
      <c r="B1003" s="71" t="s">
        <v>45</v>
      </c>
      <c r="C1003" s="27" t="s">
        <v>14</v>
      </c>
      <c r="D1003" s="35" t="s">
        <v>53</v>
      </c>
      <c r="E1003" s="161" t="s">
        <v>25</v>
      </c>
      <c r="F1003" s="34"/>
      <c r="G1003" s="166">
        <v>1.2</v>
      </c>
      <c r="H1003" s="38">
        <v>17.2</v>
      </c>
      <c r="I1003" s="72">
        <f>ROUND(H1003*G1003,2)</f>
        <v>20.64</v>
      </c>
    </row>
    <row r="1004" spans="1:44" hidden="1">
      <c r="A1004" s="168">
        <v>88316</v>
      </c>
      <c r="B1004" s="71" t="s">
        <v>45</v>
      </c>
      <c r="C1004" s="27" t="s">
        <v>14</v>
      </c>
      <c r="D1004" s="35" t="s">
        <v>34</v>
      </c>
      <c r="E1004" s="161" t="s">
        <v>25</v>
      </c>
      <c r="F1004" s="34"/>
      <c r="G1004" s="166">
        <v>2</v>
      </c>
      <c r="H1004" s="38">
        <v>12.94</v>
      </c>
      <c r="I1004" s="72">
        <f>ROUND(H1004*G1004,2)</f>
        <v>25.88</v>
      </c>
    </row>
    <row r="1005" spans="1:44" hidden="1"/>
    <row r="1006" spans="1:44" ht="25.5" hidden="1">
      <c r="A1006" s="173">
        <v>86900</v>
      </c>
      <c r="B1006" s="87" t="s">
        <v>45</v>
      </c>
      <c r="C1006" s="29" t="s">
        <v>14</v>
      </c>
      <c r="D1006" s="28" t="s">
        <v>636</v>
      </c>
      <c r="E1006" s="188" t="s">
        <v>33</v>
      </c>
      <c r="F1006" s="30">
        <v>1</v>
      </c>
      <c r="G1006" s="31"/>
      <c r="H1006" s="32">
        <f>SUM(I1007:I1010)</f>
        <v>165.64</v>
      </c>
      <c r="I1006" s="33">
        <f>ROUND(H1006*F1006,2)</f>
        <v>165.64</v>
      </c>
    </row>
    <row r="1007" spans="1:44" ht="25.5" hidden="1">
      <c r="A1007" s="88">
        <v>1743</v>
      </c>
      <c r="B1007" s="71" t="s">
        <v>45</v>
      </c>
      <c r="C1007" s="27" t="s">
        <v>15</v>
      </c>
      <c r="D1007" s="35" t="str">
        <f>IF(A1007=0," ",VLOOKUP(A1007,InsumosSINAPI!$A$6:$I$9354,2,0))</f>
        <v>CUBA ACO INOX (AISI 304) DE EMBUTIR COM VALVULA 3 1/2 ", DE *46 X 30 X 12* CM</v>
      </c>
      <c r="E1007" s="161" t="str">
        <f>IF(A1007=0," ",VLOOKUP(A1007,InsumosSINAPI!$A$6:$I$9354,3,0))</f>
        <v xml:space="preserve">UN    </v>
      </c>
      <c r="F1007" s="34"/>
      <c r="G1007" s="36">
        <v>1</v>
      </c>
      <c r="H1007" s="72" t="str">
        <f>IF(A1007=0," ",VLOOKUP(A1007,InsumosSINAPI!$A$6:$I$9354,5,0))</f>
        <v>141,41</v>
      </c>
      <c r="I1007" s="72">
        <f>ROUND(H1007*G1007,2)</f>
        <v>141.41</v>
      </c>
    </row>
    <row r="1008" spans="1:44" hidden="1">
      <c r="A1008" s="168">
        <v>4823</v>
      </c>
      <c r="B1008" s="71" t="s">
        <v>45</v>
      </c>
      <c r="C1008" s="27" t="s">
        <v>15</v>
      </c>
      <c r="D1008" s="35" t="str">
        <f>IF(A1008=0," ",VLOOKUP(A1008,InsumosSINAPI!$A$6:$I$9354,2,0))</f>
        <v>MASSA PLASTICA PARA MARMORE/GRANITO</v>
      </c>
      <c r="E1008" s="161" t="str">
        <f>IF(A1008=0," ",VLOOKUP(A1008,InsumosSINAPI!$A$6:$I$9354,3,0))</f>
        <v xml:space="preserve">KG    </v>
      </c>
      <c r="F1008" s="34"/>
      <c r="G1008" s="166">
        <v>0.2974</v>
      </c>
      <c r="H1008" s="72" t="str">
        <f>IF(A1008=0," ",VLOOKUP(A1008,InsumosSINAPI!$A$6:$I$9354,5,0))</f>
        <v>44,95</v>
      </c>
      <c r="I1008" s="72">
        <f>ROUND(H1008*G1008,2)</f>
        <v>13.37</v>
      </c>
    </row>
    <row r="1009" spans="1:9" ht="25.5" hidden="1">
      <c r="A1009" s="88">
        <v>88274</v>
      </c>
      <c r="B1009" s="71" t="s">
        <v>45</v>
      </c>
      <c r="C1009" s="27" t="s">
        <v>14</v>
      </c>
      <c r="D1009" s="35" t="s">
        <v>426</v>
      </c>
      <c r="E1009" s="161" t="s">
        <v>25</v>
      </c>
      <c r="F1009" s="34"/>
      <c r="G1009" s="36">
        <v>0.48</v>
      </c>
      <c r="H1009" s="72">
        <v>18.579999999999998</v>
      </c>
      <c r="I1009" s="72">
        <f>ROUND(H1009*G1009,2)</f>
        <v>8.92</v>
      </c>
    </row>
    <row r="1010" spans="1:9" hidden="1">
      <c r="A1010" s="168">
        <v>88316</v>
      </c>
      <c r="B1010" s="71" t="s">
        <v>45</v>
      </c>
      <c r="C1010" s="27" t="s">
        <v>14</v>
      </c>
      <c r="D1010" s="35" t="s">
        <v>34</v>
      </c>
      <c r="E1010" s="161" t="s">
        <v>25</v>
      </c>
      <c r="F1010" s="34"/>
      <c r="G1010" s="166">
        <v>0.15</v>
      </c>
      <c r="H1010" s="38">
        <v>12.94</v>
      </c>
      <c r="I1010" s="72">
        <f>ROUND(H1010*G1010,2)</f>
        <v>1.94</v>
      </c>
    </row>
    <row r="1011" spans="1:9" hidden="1"/>
    <row r="1012" spans="1:9" ht="38.25" hidden="1">
      <c r="A1012" s="173">
        <v>86901</v>
      </c>
      <c r="B1012" s="87" t="s">
        <v>45</v>
      </c>
      <c r="C1012" s="29" t="s">
        <v>14</v>
      </c>
      <c r="D1012" s="28" t="s">
        <v>637</v>
      </c>
      <c r="E1012" s="188" t="s">
        <v>33</v>
      </c>
      <c r="F1012" s="30">
        <v>1</v>
      </c>
      <c r="G1012" s="31"/>
      <c r="H1012" s="32">
        <f>SUM(I1013:I1016)</f>
        <v>137.06</v>
      </c>
      <c r="I1012" s="33">
        <f>ROUND(H1012*F1012,2)</f>
        <v>137.06</v>
      </c>
    </row>
    <row r="1013" spans="1:9" hidden="1">
      <c r="A1013" s="88">
        <v>4823</v>
      </c>
      <c r="B1013" s="71" t="s">
        <v>45</v>
      </c>
      <c r="C1013" s="27" t="s">
        <v>15</v>
      </c>
      <c r="D1013" s="35" t="str">
        <f>IF(A1013=0," ",VLOOKUP(A1013,InsumosSINAPI!$A$6:$I$9354,2,0))</f>
        <v>MASSA PLASTICA PARA MARMORE/GRANITO</v>
      </c>
      <c r="E1013" s="161" t="str">
        <f>IF(A1013=0," ",VLOOKUP(A1013,InsumosSINAPI!$A$6:$I$9354,3,0))</f>
        <v xml:space="preserve">KG    </v>
      </c>
      <c r="F1013" s="34"/>
      <c r="G1013" s="36">
        <v>0.52710000000000001</v>
      </c>
      <c r="H1013" s="72" t="str">
        <f>IF(A1013=0," ",VLOOKUP(A1013,InsumosSINAPI!$A$6:$I$9354,5,0))</f>
        <v>44,95</v>
      </c>
      <c r="I1013" s="72">
        <f>ROUND(H1013*G1013,2)</f>
        <v>23.69</v>
      </c>
    </row>
    <row r="1014" spans="1:9" ht="25.5" hidden="1">
      <c r="A1014" s="168">
        <v>20269</v>
      </c>
      <c r="B1014" s="71" t="s">
        <v>45</v>
      </c>
      <c r="C1014" s="27" t="s">
        <v>15</v>
      </c>
      <c r="D1014" s="35" t="str">
        <f>IF(A1014=0," ",VLOOKUP(A1014,InsumosSINAPI!$A$6:$I$9354,2,0))</f>
        <v>LAVATORIO / CUBA DE EMBUTIR, OVAL, DE LOUCA BRANCA, SEM LADRAO, DIMENSOES *50 X 35* CM (L X C)</v>
      </c>
      <c r="E1014" s="161" t="str">
        <f>IF(A1014=0," ",VLOOKUP(A1014,InsumosSINAPI!$A$6:$I$9354,3,0))</f>
        <v xml:space="preserve">UN    </v>
      </c>
      <c r="F1014" s="34"/>
      <c r="G1014" s="166">
        <v>1</v>
      </c>
      <c r="H1014" s="72" t="str">
        <f>IF(A1014=0," ",VLOOKUP(A1014,InsumosSINAPI!$A$6:$I$9354,5,0))</f>
        <v>94,09</v>
      </c>
      <c r="I1014" s="72">
        <f>ROUND(H1014*G1014,2)</f>
        <v>94.09</v>
      </c>
    </row>
    <row r="1015" spans="1:9" ht="25.5" hidden="1">
      <c r="A1015" s="88">
        <v>88274</v>
      </c>
      <c r="B1015" s="71" t="s">
        <v>45</v>
      </c>
      <c r="C1015" s="27" t="s">
        <v>14</v>
      </c>
      <c r="D1015" s="35" t="s">
        <v>426</v>
      </c>
      <c r="E1015" s="161" t="s">
        <v>25</v>
      </c>
      <c r="F1015" s="34"/>
      <c r="G1015" s="36">
        <v>0.85</v>
      </c>
      <c r="H1015" s="72">
        <v>18.579999999999998</v>
      </c>
      <c r="I1015" s="72">
        <f>ROUND(H1015*G1015,2)</f>
        <v>15.79</v>
      </c>
    </row>
    <row r="1016" spans="1:9" hidden="1">
      <c r="A1016" s="168">
        <v>88316</v>
      </c>
      <c r="B1016" s="71" t="s">
        <v>45</v>
      </c>
      <c r="C1016" s="27" t="s">
        <v>14</v>
      </c>
      <c r="D1016" s="35" t="s">
        <v>34</v>
      </c>
      <c r="E1016" s="161" t="s">
        <v>25</v>
      </c>
      <c r="F1016" s="34"/>
      <c r="G1016" s="166">
        <v>0.27</v>
      </c>
      <c r="H1016" s="38">
        <v>12.94</v>
      </c>
      <c r="I1016" s="72">
        <f>ROUND(H1016*G1016,2)</f>
        <v>3.49</v>
      </c>
    </row>
    <row r="1017" spans="1:9" hidden="1"/>
    <row r="1018" spans="1:9" ht="25.5" hidden="1">
      <c r="A1018" s="173">
        <v>98689</v>
      </c>
      <c r="B1018" s="87" t="s">
        <v>45</v>
      </c>
      <c r="C1018" s="29" t="s">
        <v>14</v>
      </c>
      <c r="D1018" s="28" t="s">
        <v>638</v>
      </c>
      <c r="E1018" s="188" t="s">
        <v>12</v>
      </c>
      <c r="F1018" s="30">
        <v>1</v>
      </c>
      <c r="G1018" s="31"/>
      <c r="H1018" s="32">
        <f>SUM(I1019:I1022)</f>
        <v>84</v>
      </c>
      <c r="I1018" s="33">
        <v>105.83</v>
      </c>
    </row>
    <row r="1019" spans="1:9" ht="38.25" hidden="1">
      <c r="A1019" s="168">
        <v>20232</v>
      </c>
      <c r="B1019" s="5" t="s">
        <v>45</v>
      </c>
      <c r="C1019" s="7" t="s">
        <v>15</v>
      </c>
      <c r="D1019" s="35" t="str">
        <f>IF(A1019=0," ",VLOOKUP(A1019,InsumosSINAPI!$A$6:$I$9354,2,0))</f>
        <v>SOLEIRA EM GRANITO, POLIDO, TIPO ANDORINHA/ QUARTZ/ CASTELO/ CORUMBA OU OUTROS EQUIVALENTES DA REGIAO, L= *15* CM, E=  *2,0* CM</v>
      </c>
      <c r="E1019" s="161" t="str">
        <f>IF(A1019=0," ",VLOOKUP(A1019,InsumosSINAPI!$A$6:$I$9354,3,0))</f>
        <v xml:space="preserve">M     </v>
      </c>
      <c r="G1019" s="167">
        <v>1</v>
      </c>
      <c r="H1019" s="170" t="str">
        <f>IF(A1019=0," ",VLOOKUP(A1019,InsumosSINAPI!$A$6:$I$9354,5,0))</f>
        <v>67,42</v>
      </c>
      <c r="I1019" s="72">
        <f>ROUND(H1019*G1019,2)</f>
        <v>67.42</v>
      </c>
    </row>
    <row r="1020" spans="1:9" hidden="1">
      <c r="A1020" s="168">
        <v>37595</v>
      </c>
      <c r="B1020" s="5" t="s">
        <v>45</v>
      </c>
      <c r="C1020" s="7" t="s">
        <v>15</v>
      </c>
      <c r="D1020" s="35" t="str">
        <f>IF(A1020=0," ",VLOOKUP(A1020,InsumosSINAPI!$A$6:$I$9354,2,0))</f>
        <v>ARGAMASSA COLANTE TIPO AC III</v>
      </c>
      <c r="E1020" s="161" t="str">
        <f>IF(A1020=0," ",VLOOKUP(A1020,InsumosSINAPI!$A$6:$I$9354,3,0))</f>
        <v xml:space="preserve">KG    </v>
      </c>
      <c r="G1020" s="167">
        <v>1.29</v>
      </c>
      <c r="H1020" s="170" t="str">
        <f>IF(A1020=0," ",VLOOKUP(A1020,InsumosSINAPI!$A$6:$I$9354,5,0))</f>
        <v>2,24</v>
      </c>
      <c r="I1020" s="72">
        <f>ROUND(H1020*G1020,2)</f>
        <v>2.89</v>
      </c>
    </row>
    <row r="1021" spans="1:9" ht="25.5" hidden="1">
      <c r="A1021" s="168">
        <v>88274</v>
      </c>
      <c r="B1021" s="5" t="s">
        <v>45</v>
      </c>
      <c r="C1021" s="7" t="s">
        <v>14</v>
      </c>
      <c r="D1021" s="8" t="s">
        <v>426</v>
      </c>
      <c r="E1021" s="183" t="s">
        <v>25</v>
      </c>
      <c r="G1021" s="167">
        <v>0.54700000000000004</v>
      </c>
      <c r="H1021" s="6">
        <v>18.579999999999998</v>
      </c>
      <c r="I1021" s="72">
        <f>ROUND(H1021*G1021,2)</f>
        <v>10.16</v>
      </c>
    </row>
    <row r="1022" spans="1:9" hidden="1">
      <c r="A1022" s="7">
        <v>88316</v>
      </c>
      <c r="B1022" s="5" t="s">
        <v>45</v>
      </c>
      <c r="C1022" s="7" t="s">
        <v>14</v>
      </c>
      <c r="D1022" s="8" t="s">
        <v>34</v>
      </c>
      <c r="E1022" s="183" t="s">
        <v>25</v>
      </c>
      <c r="G1022" s="167">
        <v>0.27300000000000002</v>
      </c>
      <c r="H1022" s="6">
        <v>12.94</v>
      </c>
      <c r="I1022" s="72">
        <f>ROUND(H1022*G1022,2)</f>
        <v>3.53</v>
      </c>
    </row>
    <row r="1023" spans="1:9" hidden="1"/>
    <row r="1024" spans="1:9" ht="38.25" hidden="1">
      <c r="A1024" s="173">
        <v>86915</v>
      </c>
      <c r="B1024" s="87" t="s">
        <v>45</v>
      </c>
      <c r="C1024" s="29" t="s">
        <v>14</v>
      </c>
      <c r="D1024" s="28" t="s">
        <v>639</v>
      </c>
      <c r="E1024" s="188" t="s">
        <v>33</v>
      </c>
      <c r="F1024" s="30">
        <v>1</v>
      </c>
      <c r="G1024" s="31"/>
      <c r="H1024" s="32">
        <f>SUM(I1025:I1028)</f>
        <v>119.3</v>
      </c>
      <c r="I1024" s="33">
        <f>ROUND(H1024*F1024,2)</f>
        <v>119.3</v>
      </c>
    </row>
    <row r="1025" spans="1:9" hidden="1">
      <c r="A1025" s="88">
        <v>3146</v>
      </c>
      <c r="B1025" s="71" t="s">
        <v>45</v>
      </c>
      <c r="C1025" s="27" t="s">
        <v>15</v>
      </c>
      <c r="D1025" s="35" t="str">
        <f>IF(A1025=0," ",VLOOKUP(A1025,InsumosSINAPI!$A$6:$I$9354,2,0))</f>
        <v>FITA VEDA ROSCA EM ROLOS DE 18 MM X 10 M (L X C)</v>
      </c>
      <c r="E1025" s="161" t="str">
        <f>IF(A1025=0," ",VLOOKUP(A1025,InsumosSINAPI!$A$6:$I$9354,3,0))</f>
        <v xml:space="preserve">UN    </v>
      </c>
      <c r="F1025" s="34"/>
      <c r="G1025" s="36">
        <v>3.04E-2</v>
      </c>
      <c r="H1025" s="72" t="str">
        <f>IF(A1025=0," ",VLOOKUP(A1025,InsumosSINAPI!$A$6:$I$9354,5,0))</f>
        <v>3,35</v>
      </c>
      <c r="I1025" s="72">
        <f>ROUND(H1025*G1025,2)</f>
        <v>0.1</v>
      </c>
    </row>
    <row r="1026" spans="1:9" ht="25.5" hidden="1">
      <c r="A1026" s="168">
        <v>36791</v>
      </c>
      <c r="B1026" s="71" t="s">
        <v>45</v>
      </c>
      <c r="C1026" s="27" t="s">
        <v>15</v>
      </c>
      <c r="D1026" s="35" t="str">
        <f>IF(A1026=0," ",VLOOKUP(A1026,InsumosSINAPI!$A$6:$I$9354,2,0))</f>
        <v>TORNEIRA METALICA CROMADA DE MESA PARA LAVATORIO, BICA ALTA, COM AREJADOR (REF 1195)</v>
      </c>
      <c r="E1026" s="161" t="str">
        <f>IF(A1026=0," ",VLOOKUP(A1026,InsumosSINAPI!$A$6:$I$9354,3,0))</f>
        <v xml:space="preserve">UN    </v>
      </c>
      <c r="F1026" s="34"/>
      <c r="G1026" s="166">
        <v>1</v>
      </c>
      <c r="H1026" s="72" t="str">
        <f>IF(A1026=0," ",VLOOKUP(A1026,InsumosSINAPI!$A$6:$I$9354,5,0))</f>
        <v>117,09</v>
      </c>
      <c r="I1026" s="72">
        <f>ROUND(H1026*G1026,2)</f>
        <v>117.09</v>
      </c>
    </row>
    <row r="1027" spans="1:9" ht="25.5" hidden="1">
      <c r="A1027" s="88">
        <v>88267</v>
      </c>
      <c r="B1027" s="71" t="s">
        <v>45</v>
      </c>
      <c r="C1027" s="27" t="s">
        <v>14</v>
      </c>
      <c r="D1027" s="35" t="s">
        <v>157</v>
      </c>
      <c r="E1027" s="161" t="s">
        <v>25</v>
      </c>
      <c r="F1027" s="34"/>
      <c r="G1027" s="36">
        <v>0.1</v>
      </c>
      <c r="H1027" s="72">
        <v>17.170000000000002</v>
      </c>
      <c r="I1027" s="72">
        <f>ROUND(H1027*G1027,2)</f>
        <v>1.72</v>
      </c>
    </row>
    <row r="1028" spans="1:9" hidden="1">
      <c r="A1028" s="168">
        <v>88316</v>
      </c>
      <c r="B1028" s="71" t="s">
        <v>45</v>
      </c>
      <c r="C1028" s="27" t="s">
        <v>14</v>
      </c>
      <c r="D1028" s="35" t="s">
        <v>34</v>
      </c>
      <c r="E1028" s="161" t="s">
        <v>25</v>
      </c>
      <c r="F1028" s="34"/>
      <c r="G1028" s="166">
        <v>0.03</v>
      </c>
      <c r="H1028" s="38">
        <v>12.94</v>
      </c>
      <c r="I1028" s="72">
        <f>ROUND(H1028*G1028,2)</f>
        <v>0.39</v>
      </c>
    </row>
    <row r="1029" spans="1:9" hidden="1"/>
    <row r="1030" spans="1:9" ht="38.25" hidden="1">
      <c r="A1030" s="173">
        <v>86910</v>
      </c>
      <c r="B1030" s="87" t="s">
        <v>45</v>
      </c>
      <c r="C1030" s="29" t="s">
        <v>14</v>
      </c>
      <c r="D1030" s="28" t="s">
        <v>640</v>
      </c>
      <c r="E1030" s="188" t="s">
        <v>33</v>
      </c>
      <c r="F1030" s="30">
        <v>1</v>
      </c>
      <c r="G1030" s="31"/>
      <c r="H1030" s="32">
        <f>SUM(I1031:I1034)</f>
        <v>107.41</v>
      </c>
      <c r="I1030" s="33">
        <f>ROUND(H1030*F1030,2)</f>
        <v>107.41</v>
      </c>
    </row>
    <row r="1031" spans="1:9" hidden="1">
      <c r="A1031" s="88">
        <v>3146</v>
      </c>
      <c r="B1031" s="71" t="s">
        <v>45</v>
      </c>
      <c r="C1031" s="27" t="s">
        <v>15</v>
      </c>
      <c r="D1031" s="35" t="str">
        <f>IF(A1031=0," ",VLOOKUP(A1031,InsumosSINAPI!$A$6:$I$9354,2,0))</f>
        <v>FITA VEDA ROSCA EM ROLOS DE 18 MM X 10 M (L X C)</v>
      </c>
      <c r="E1031" s="161" t="str">
        <f>IF(A1031=0," ",VLOOKUP(A1031,InsumosSINAPI!$A$6:$I$9354,3,0))</f>
        <v xml:space="preserve">UN    </v>
      </c>
      <c r="F1031" s="34"/>
      <c r="G1031" s="36">
        <v>3.04E-2</v>
      </c>
      <c r="H1031" s="72" t="str">
        <f>IF(A1031=0," ",VLOOKUP(A1031,InsumosSINAPI!$A$6:$I$9354,5,0))</f>
        <v>3,35</v>
      </c>
      <c r="I1031" s="72">
        <f>ROUND(H1031*G1031,2)</f>
        <v>0.1</v>
      </c>
    </row>
    <row r="1032" spans="1:9" ht="38.25" hidden="1">
      <c r="A1032" s="168">
        <v>11773</v>
      </c>
      <c r="B1032" s="71" t="s">
        <v>45</v>
      </c>
      <c r="C1032" s="27" t="s">
        <v>15</v>
      </c>
      <c r="D1032" s="35" t="str">
        <f>IF(A1032=0," ",VLOOKUP(A1032,InsumosSINAPI!$A$6:$I$9354,2,0))</f>
        <v>TORNEIRA METALICA CROMADA DE PAREDE, PARA COZINHA, BICA MOVEL, COM AREJADOR, 1/2 " OU 3/4 " (REF 1167 / 1168)</v>
      </c>
      <c r="E1032" s="161" t="str">
        <f>IF(A1032=0," ",VLOOKUP(A1032,InsumosSINAPI!$A$6:$I$9354,3,0))</f>
        <v xml:space="preserve">UN    </v>
      </c>
      <c r="F1032" s="34"/>
      <c r="G1032" s="166">
        <v>1</v>
      </c>
      <c r="H1032" s="72" t="str">
        <f>IF(A1032=0," ",VLOOKUP(A1032,InsumosSINAPI!$A$6:$I$9354,5,0))</f>
        <v>103,74</v>
      </c>
      <c r="I1032" s="72">
        <f>ROUND(H1032*G1032,2)</f>
        <v>103.74</v>
      </c>
    </row>
    <row r="1033" spans="1:9" ht="25.5" hidden="1">
      <c r="A1033" s="88">
        <v>88267</v>
      </c>
      <c r="B1033" s="71" t="s">
        <v>45</v>
      </c>
      <c r="C1033" s="27" t="s">
        <v>14</v>
      </c>
      <c r="D1033" s="35" t="s">
        <v>157</v>
      </c>
      <c r="E1033" s="161" t="s">
        <v>25</v>
      </c>
      <c r="F1033" s="34"/>
      <c r="G1033" s="36">
        <v>0.17</v>
      </c>
      <c r="H1033" s="72">
        <v>17.170000000000002</v>
      </c>
      <c r="I1033" s="72">
        <f>ROUND(H1033*G1033,2)</f>
        <v>2.92</v>
      </c>
    </row>
    <row r="1034" spans="1:9" hidden="1">
      <c r="A1034" s="168">
        <v>88316</v>
      </c>
      <c r="B1034" s="71" t="s">
        <v>45</v>
      </c>
      <c r="C1034" s="27" t="s">
        <v>14</v>
      </c>
      <c r="D1034" s="35" t="s">
        <v>34</v>
      </c>
      <c r="E1034" s="161" t="s">
        <v>25</v>
      </c>
      <c r="F1034" s="34"/>
      <c r="G1034" s="166">
        <v>0.05</v>
      </c>
      <c r="H1034" s="38">
        <v>12.94</v>
      </c>
      <c r="I1034" s="72">
        <f>ROUND(H1034*G1034,2)</f>
        <v>0.65</v>
      </c>
    </row>
    <row r="1035" spans="1:9" hidden="1"/>
    <row r="1036" spans="1:9" ht="25.5" hidden="1">
      <c r="A1036" s="173">
        <v>86883</v>
      </c>
      <c r="B1036" s="87" t="s">
        <v>45</v>
      </c>
      <c r="C1036" s="29" t="s">
        <v>14</v>
      </c>
      <c r="D1036" s="28" t="s">
        <v>641</v>
      </c>
      <c r="E1036" s="188" t="s">
        <v>33</v>
      </c>
      <c r="F1036" s="30">
        <v>1</v>
      </c>
      <c r="G1036" s="31"/>
      <c r="H1036" s="32">
        <f>SUM(I1037:I1040)</f>
        <v>10.68</v>
      </c>
      <c r="I1036" s="33">
        <f>ROUND(H1036*F1036,2)</f>
        <v>10.68</v>
      </c>
    </row>
    <row r="1037" spans="1:9" hidden="1">
      <c r="A1037" s="88">
        <v>3146</v>
      </c>
      <c r="B1037" s="71" t="s">
        <v>45</v>
      </c>
      <c r="C1037" s="27" t="s">
        <v>15</v>
      </c>
      <c r="D1037" s="35" t="str">
        <f>IF(A1037=0," ",VLOOKUP(A1037,InsumosSINAPI!$A$6:$I$9354,2,0))</f>
        <v>FITA VEDA ROSCA EM ROLOS DE 18 MM X 10 M (L X C)</v>
      </c>
      <c r="E1037" s="161" t="str">
        <f>IF(A1037=0," ",VLOOKUP(A1037,InsumosSINAPI!$A$6:$I$9354,3,0))</f>
        <v xml:space="preserve">UN    </v>
      </c>
      <c r="F1037" s="34"/>
      <c r="G1037" s="36">
        <v>0.05</v>
      </c>
      <c r="H1037" s="72" t="str">
        <f>IF(A1037=0," ",VLOOKUP(A1037,InsumosSINAPI!$A$6:$I$9354,5,0))</f>
        <v>3,35</v>
      </c>
      <c r="I1037" s="72">
        <f>ROUND(H1037*G1037,2)</f>
        <v>0.17</v>
      </c>
    </row>
    <row r="1038" spans="1:9" ht="25.5" hidden="1">
      <c r="A1038" s="168">
        <v>6148</v>
      </c>
      <c r="B1038" s="71" t="s">
        <v>45</v>
      </c>
      <c r="C1038" s="27" t="s">
        <v>15</v>
      </c>
      <c r="D1038" s="35" t="str">
        <f>IF(A1038=0," ",VLOOKUP(A1038,InsumosSINAPI!$A$6:$I$9354,2,0))</f>
        <v>SIFAO PLASTICO FLEXIVEL SAIDA VERTICAL PARA COLUNA LAVATORIO, 1 X 1.1/2 "</v>
      </c>
      <c r="E1038" s="161" t="str">
        <f>IF(A1038=0," ",VLOOKUP(A1038,InsumosSINAPI!$A$6:$I$9354,3,0))</f>
        <v xml:space="preserve">UN    </v>
      </c>
      <c r="F1038" s="34"/>
      <c r="G1038" s="166">
        <v>1</v>
      </c>
      <c r="H1038" s="72" t="str">
        <f>IF(A1038=0," ",VLOOKUP(A1038,InsumosSINAPI!$A$6:$I$9354,5,0))</f>
        <v>8,75</v>
      </c>
      <c r="I1038" s="72">
        <f>ROUND(H1038*G1038,2)</f>
        <v>8.75</v>
      </c>
    </row>
    <row r="1039" spans="1:9" ht="25.5" hidden="1">
      <c r="A1039" s="88">
        <v>88267</v>
      </c>
      <c r="B1039" s="71" t="s">
        <v>45</v>
      </c>
      <c r="C1039" s="27" t="s">
        <v>14</v>
      </c>
      <c r="D1039" s="35" t="s">
        <v>157</v>
      </c>
      <c r="E1039" s="161" t="s">
        <v>25</v>
      </c>
      <c r="F1039" s="34"/>
      <c r="G1039" s="36">
        <v>0.08</v>
      </c>
      <c r="H1039" s="72">
        <v>17.170000000000002</v>
      </c>
      <c r="I1039" s="72">
        <f>ROUND(H1039*G1039,2)</f>
        <v>1.37</v>
      </c>
    </row>
    <row r="1040" spans="1:9" hidden="1">
      <c r="A1040" s="168">
        <v>88316</v>
      </c>
      <c r="B1040" s="71" t="s">
        <v>45</v>
      </c>
      <c r="C1040" s="27" t="s">
        <v>14</v>
      </c>
      <c r="D1040" s="35" t="s">
        <v>34</v>
      </c>
      <c r="E1040" s="161" t="s">
        <v>25</v>
      </c>
      <c r="F1040" s="34"/>
      <c r="G1040" s="166">
        <v>0.03</v>
      </c>
      <c r="H1040" s="38">
        <v>12.94</v>
      </c>
      <c r="I1040" s="72">
        <f>ROUND(H1040*G1040,2)</f>
        <v>0.39</v>
      </c>
    </row>
    <row r="1041" spans="1:9" hidden="1"/>
    <row r="1042" spans="1:9" ht="25.5" hidden="1">
      <c r="A1042" s="173">
        <v>86885</v>
      </c>
      <c r="B1042" s="87" t="s">
        <v>45</v>
      </c>
      <c r="C1042" s="29" t="s">
        <v>14</v>
      </c>
      <c r="D1042" s="28" t="s">
        <v>642</v>
      </c>
      <c r="E1042" s="188" t="s">
        <v>33</v>
      </c>
      <c r="F1042" s="30">
        <v>1</v>
      </c>
      <c r="G1042" s="31"/>
      <c r="H1042" s="32">
        <f>SUM(I1043:I1046)</f>
        <v>9</v>
      </c>
      <c r="I1042" s="33">
        <f>ROUND(H1042*F1042,2)</f>
        <v>9</v>
      </c>
    </row>
    <row r="1043" spans="1:9" hidden="1">
      <c r="A1043" s="88">
        <v>3146</v>
      </c>
      <c r="B1043" s="71" t="s">
        <v>45</v>
      </c>
      <c r="C1043" s="27" t="s">
        <v>15</v>
      </c>
      <c r="D1043" s="35" t="str">
        <f>IF(A1043=0," ",VLOOKUP(A1043,InsumosSINAPI!$A$6:$I$9354,2,0))</f>
        <v>FITA VEDA ROSCA EM ROLOS DE 18 MM X 10 M (L X C)</v>
      </c>
      <c r="E1043" s="161" t="str">
        <f>IF(A1043=0," ",VLOOKUP(A1043,InsumosSINAPI!$A$6:$I$9354,3,0))</f>
        <v xml:space="preserve">UN    </v>
      </c>
      <c r="F1043" s="34"/>
      <c r="G1043" s="36">
        <v>1.7500000000000002E-2</v>
      </c>
      <c r="H1043" s="72" t="str">
        <f>IF(A1043=0," ",VLOOKUP(A1043,InsumosSINAPI!$A$6:$I$9354,5,0))</f>
        <v>3,35</v>
      </c>
      <c r="I1043" s="72">
        <f>ROUND(H1043*G1043,2)</f>
        <v>0.06</v>
      </c>
    </row>
    <row r="1044" spans="1:9" ht="25.5" hidden="1">
      <c r="A1044" s="168">
        <v>11681</v>
      </c>
      <c r="B1044" s="71" t="s">
        <v>45</v>
      </c>
      <c r="C1044" s="27" t="s">
        <v>15</v>
      </c>
      <c r="D1044" s="35" t="str">
        <f>IF(A1044=0," ",VLOOKUP(A1044,InsumosSINAPI!$A$6:$I$9354,2,0))</f>
        <v>ENGATE/RABICHO FLEXIVEL PLASTICO (PVC OU ABS) BRANCO 1/2 " X 40 CM</v>
      </c>
      <c r="E1044" s="161" t="str">
        <f>IF(A1044=0," ",VLOOKUP(A1044,InsumosSINAPI!$A$6:$I$9354,3,0))</f>
        <v xml:space="preserve">UN    </v>
      </c>
      <c r="F1044" s="34"/>
      <c r="G1044" s="166">
        <v>1</v>
      </c>
      <c r="H1044" s="72" t="str">
        <f>IF(A1044=0," ",VLOOKUP(A1044,InsumosSINAPI!$A$6:$I$9354,5,0))</f>
        <v>5,71</v>
      </c>
      <c r="I1044" s="72">
        <f>ROUND(H1044*G1044,2)</f>
        <v>5.71</v>
      </c>
    </row>
    <row r="1045" spans="1:9" ht="25.5" hidden="1">
      <c r="A1045" s="88">
        <v>88267</v>
      </c>
      <c r="B1045" s="71" t="s">
        <v>45</v>
      </c>
      <c r="C1045" s="27" t="s">
        <v>14</v>
      </c>
      <c r="D1045" s="35" t="s">
        <v>157</v>
      </c>
      <c r="E1045" s="161" t="s">
        <v>25</v>
      </c>
      <c r="F1045" s="34"/>
      <c r="G1045" s="36">
        <v>0.15</v>
      </c>
      <c r="H1045" s="72">
        <v>17.170000000000002</v>
      </c>
      <c r="I1045" s="72">
        <f>ROUND(H1045*G1045,2)</f>
        <v>2.58</v>
      </c>
    </row>
    <row r="1046" spans="1:9" hidden="1">
      <c r="A1046" s="168">
        <v>88316</v>
      </c>
      <c r="B1046" s="71" t="s">
        <v>45</v>
      </c>
      <c r="C1046" s="27" t="s">
        <v>14</v>
      </c>
      <c r="D1046" s="35" t="s">
        <v>34</v>
      </c>
      <c r="E1046" s="161" t="s">
        <v>25</v>
      </c>
      <c r="F1046" s="34"/>
      <c r="G1046" s="166">
        <v>0.05</v>
      </c>
      <c r="H1046" s="38">
        <v>12.94</v>
      </c>
      <c r="I1046" s="72">
        <f>ROUND(H1046*G1046,2)</f>
        <v>0.65</v>
      </c>
    </row>
    <row r="1047" spans="1:9" hidden="1"/>
    <row r="1048" spans="1:9" ht="25.5" hidden="1">
      <c r="A1048" s="173">
        <v>93358</v>
      </c>
      <c r="B1048" s="87" t="s">
        <v>45</v>
      </c>
      <c r="C1048" s="29" t="s">
        <v>14</v>
      </c>
      <c r="D1048" s="28" t="s">
        <v>643</v>
      </c>
      <c r="E1048" s="188" t="s">
        <v>10</v>
      </c>
      <c r="F1048" s="30">
        <v>1</v>
      </c>
      <c r="G1048" s="31"/>
      <c r="H1048" s="32">
        <f>SUM(I1049:I1049)</f>
        <v>51.19</v>
      </c>
      <c r="I1048" s="33">
        <f>ROUND(H1048*F1048,2)</f>
        <v>51.19</v>
      </c>
    </row>
    <row r="1049" spans="1:9" hidden="1">
      <c r="A1049" s="168">
        <v>88316</v>
      </c>
      <c r="B1049" s="71" t="s">
        <v>45</v>
      </c>
      <c r="C1049" s="27" t="s">
        <v>14</v>
      </c>
      <c r="D1049" s="35" t="s">
        <v>34</v>
      </c>
      <c r="E1049" s="161" t="s">
        <v>25</v>
      </c>
      <c r="F1049" s="34"/>
      <c r="G1049" s="166">
        <v>3.956</v>
      </c>
      <c r="H1049" s="38">
        <v>12.94</v>
      </c>
      <c r="I1049" s="72">
        <f>ROUND(H1049*G1049,2)</f>
        <v>51.19</v>
      </c>
    </row>
    <row r="1050" spans="1:9" hidden="1"/>
    <row r="1051" spans="1:9" ht="25.5" hidden="1">
      <c r="A1051" s="173">
        <v>96995</v>
      </c>
      <c r="B1051" s="87" t="s">
        <v>45</v>
      </c>
      <c r="C1051" s="29" t="s">
        <v>14</v>
      </c>
      <c r="D1051" s="28" t="s">
        <v>644</v>
      </c>
      <c r="E1051" s="188" t="s">
        <v>10</v>
      </c>
      <c r="F1051" s="30">
        <v>1</v>
      </c>
      <c r="G1051" s="31"/>
      <c r="H1051" s="32">
        <f>SUM(I1052:I1052)</f>
        <v>31.04</v>
      </c>
      <c r="I1051" s="33">
        <f>ROUND(H1051*F1051,2)</f>
        <v>31.04</v>
      </c>
    </row>
    <row r="1052" spans="1:9" hidden="1">
      <c r="A1052" s="168">
        <v>88316</v>
      </c>
      <c r="B1052" s="71" t="s">
        <v>45</v>
      </c>
      <c r="C1052" s="27" t="s">
        <v>14</v>
      </c>
      <c r="D1052" s="35" t="s">
        <v>34</v>
      </c>
      <c r="E1052" s="161" t="s">
        <v>25</v>
      </c>
      <c r="F1052" s="34"/>
      <c r="G1052" s="166">
        <v>2.3986000000000001</v>
      </c>
      <c r="H1052" s="38">
        <v>12.94</v>
      </c>
      <c r="I1052" s="72">
        <f>ROUND(H1052*G1052,2)</f>
        <v>31.04</v>
      </c>
    </row>
    <row r="1053" spans="1:9" hidden="1"/>
    <row r="1054" spans="1:9" ht="38.25" hidden="1">
      <c r="A1054" s="173">
        <v>83694</v>
      </c>
      <c r="B1054" s="87" t="s">
        <v>45</v>
      </c>
      <c r="C1054" s="29" t="s">
        <v>14</v>
      </c>
      <c r="D1054" s="28" t="s">
        <v>645</v>
      </c>
      <c r="E1054" s="188" t="s">
        <v>8</v>
      </c>
      <c r="F1054" s="30">
        <v>1</v>
      </c>
      <c r="G1054" s="31"/>
      <c r="H1054" s="32">
        <f>SUM(I1055:I1057)</f>
        <v>19.27</v>
      </c>
      <c r="I1054" s="33">
        <f>ROUND(H1054*F1054,2)</f>
        <v>19.27</v>
      </c>
    </row>
    <row r="1055" spans="1:9" ht="25.5" hidden="1">
      <c r="A1055" s="88">
        <v>366</v>
      </c>
      <c r="B1055" s="71" t="s">
        <v>45</v>
      </c>
      <c r="C1055" s="27" t="s">
        <v>15</v>
      </c>
      <c r="D1055" s="35" t="str">
        <f>IF(A1055=0," ",VLOOKUP(A1055,InsumosSINAPI!$A$6:$I$9354,2,0))</f>
        <v>AREIA FINA - POSTO JAZIDA/FORNECEDOR (RETIRADO NA JAZIDA, SEM TRANSPORTE)</v>
      </c>
      <c r="E1055" s="161" t="str">
        <f>IF(A1055=0," ",VLOOKUP(A1055,InsumosSINAPI!$A$6:$I$9354,3,0))</f>
        <v xml:space="preserve">M3    </v>
      </c>
      <c r="F1055" s="34"/>
      <c r="G1055" s="36">
        <v>0.1</v>
      </c>
      <c r="H1055" s="72" t="str">
        <f>IF(A1055=0," ",VLOOKUP(A1055,InsumosSINAPI!$A$6:$I$9354,5,0))</f>
        <v>120,00</v>
      </c>
      <c r="I1055" s="72">
        <f>ROUND(H1055*G1055,2)</f>
        <v>12</v>
      </c>
    </row>
    <row r="1056" spans="1:9" hidden="1">
      <c r="A1056" s="88">
        <v>88260</v>
      </c>
      <c r="B1056" s="71" t="s">
        <v>45</v>
      </c>
      <c r="C1056" s="27" t="s">
        <v>14</v>
      </c>
      <c r="D1056" s="35" t="s">
        <v>527</v>
      </c>
      <c r="E1056" s="161" t="s">
        <v>25</v>
      </c>
      <c r="F1056" s="34"/>
      <c r="G1056" s="36">
        <v>0.16</v>
      </c>
      <c r="H1056" s="72">
        <v>17.11</v>
      </c>
      <c r="I1056" s="72">
        <f>ROUND(H1056*G1056,2)</f>
        <v>2.74</v>
      </c>
    </row>
    <row r="1057" spans="1:10" hidden="1">
      <c r="A1057" s="168">
        <v>88316</v>
      </c>
      <c r="B1057" s="71" t="s">
        <v>45</v>
      </c>
      <c r="C1057" s="27" t="s">
        <v>14</v>
      </c>
      <c r="D1057" s="35" t="s">
        <v>34</v>
      </c>
      <c r="E1057" s="161" t="s">
        <v>25</v>
      </c>
      <c r="F1057" s="34"/>
      <c r="G1057" s="166">
        <v>0.35</v>
      </c>
      <c r="H1057" s="38">
        <v>12.94</v>
      </c>
      <c r="I1057" s="72">
        <f>ROUND(H1057*G1057,2)</f>
        <v>4.53</v>
      </c>
    </row>
    <row r="1058" spans="1:10" hidden="1"/>
    <row r="1059" spans="1:10" ht="25.5" hidden="1">
      <c r="A1059" s="173">
        <v>83446</v>
      </c>
      <c r="B1059" s="87" t="s">
        <v>45</v>
      </c>
      <c r="C1059" s="29" t="s">
        <v>14</v>
      </c>
      <c r="D1059" s="28" t="s">
        <v>646</v>
      </c>
      <c r="E1059" s="188" t="s">
        <v>33</v>
      </c>
      <c r="F1059" s="30">
        <v>1</v>
      </c>
      <c r="G1059" s="31"/>
      <c r="H1059" s="32" t="e">
        <f>SUM(I1060:I1069)</f>
        <v>#N/A</v>
      </c>
      <c r="I1059" s="33" t="e">
        <f>ROUND(H1059*F1059,2)</f>
        <v>#N/A</v>
      </c>
    </row>
    <row r="1060" spans="1:10" hidden="1">
      <c r="A1060" s="88">
        <v>39</v>
      </c>
      <c r="B1060" s="71" t="s">
        <v>45</v>
      </c>
      <c r="C1060" s="27" t="s">
        <v>15</v>
      </c>
      <c r="D1060" s="35" t="e">
        <f>IF(A1060=0," ",VLOOKUP(A1060,InsumosSINAPI!$A$6:$I$9354,2,0))</f>
        <v>#N/A</v>
      </c>
      <c r="E1060" s="161" t="e">
        <f>IF(A1060=0," ",VLOOKUP(A1060,InsumosSINAPI!$A$6:$I$9354,3,0))</f>
        <v>#N/A</v>
      </c>
      <c r="F1060" s="34"/>
      <c r="G1060" s="36">
        <v>2.1560000000000001</v>
      </c>
      <c r="H1060" s="72" t="e">
        <f>IF(A1060=0," ",VLOOKUP(A1060,InsumosSINAPI!$A$6:$I$9354,5,0))</f>
        <v>#N/A</v>
      </c>
      <c r="I1060" s="72" t="e">
        <f>ROUND(H1060*G1060,2)</f>
        <v>#N/A</v>
      </c>
    </row>
    <row r="1061" spans="1:10" ht="25.5" hidden="1">
      <c r="A1061" s="88">
        <v>370</v>
      </c>
      <c r="B1061" s="71" t="s">
        <v>45</v>
      </c>
      <c r="C1061" s="27" t="s">
        <v>15</v>
      </c>
      <c r="D1061" s="35" t="str">
        <f>IF(A1061=0," ",VLOOKUP(A1061,InsumosSINAPI!$A$6:$I$9354,2,0))</f>
        <v>AREIA MEDIA - POSTO JAZIDA/FORNECEDOR (RETIRADO NA JAZIDA, SEM TRANSPORTE)</v>
      </c>
      <c r="E1061" s="161" t="str">
        <f>IF(A1061=0," ",VLOOKUP(A1061,InsumosSINAPI!$A$6:$I$9354,3,0))</f>
        <v xml:space="preserve">M3    </v>
      </c>
      <c r="F1061" s="34"/>
      <c r="G1061" s="36">
        <v>6.5299999999999997E-2</v>
      </c>
      <c r="H1061" s="72" t="str">
        <f>IF(A1061=0," ",VLOOKUP(A1061,InsumosSINAPI!$A$6:$I$9354,5,0))</f>
        <v>120,00</v>
      </c>
      <c r="I1061" s="72">
        <f t="shared" ref="I1061:I1068" si="28">ROUND(H1061*G1061,2)</f>
        <v>7.84</v>
      </c>
    </row>
    <row r="1062" spans="1:10" hidden="1">
      <c r="A1062" s="88">
        <v>1106</v>
      </c>
      <c r="B1062" s="71" t="s">
        <v>45</v>
      </c>
      <c r="C1062" s="27" t="s">
        <v>15</v>
      </c>
      <c r="D1062" s="35" t="str">
        <f>IF(A1062=0," ",VLOOKUP(A1062,InsumosSINAPI!$A$6:$I$9354,2,0))</f>
        <v>CAL HIDRATADA CH-I PARA ARGAMASSAS</v>
      </c>
      <c r="E1062" s="161" t="str">
        <f>IF(A1062=0," ",VLOOKUP(A1062,InsumosSINAPI!$A$6:$I$9354,3,0))</f>
        <v xml:space="preserve">KG    </v>
      </c>
      <c r="F1062" s="34"/>
      <c r="G1062" s="36">
        <v>3.0095999999999998</v>
      </c>
      <c r="H1062" s="72" t="str">
        <f>IF(A1062=0," ",VLOOKUP(A1062,InsumosSINAPI!$A$6:$I$9354,5,0))</f>
        <v>0,86</v>
      </c>
      <c r="I1062" s="72">
        <f t="shared" si="28"/>
        <v>2.59</v>
      </c>
    </row>
    <row r="1063" spans="1:10" ht="38.25" hidden="1">
      <c r="A1063" s="88">
        <v>1358</v>
      </c>
      <c r="B1063" s="71" t="s">
        <v>45</v>
      </c>
      <c r="C1063" s="27" t="s">
        <v>15</v>
      </c>
      <c r="D1063" s="35" t="str">
        <f>IF(A1063=0," ",VLOOKUP(A1063,InsumosSINAPI!$A$6:$I$9354,2,0))</f>
        <v>CHAPA/PAINEL DE MADEIRA COMPENSADA RESINADA (MADEIRITE RESINADO ROSA) PARA FORMA DE CONCRETO, DE 2200 x 1100 MM, E = 17 MM</v>
      </c>
      <c r="E1063" s="161" t="str">
        <f>IF(A1063=0," ",VLOOKUP(A1063,InsumosSINAPI!$A$6:$I$9354,3,0))</f>
        <v xml:space="preserve">M2    </v>
      </c>
      <c r="F1063" s="34"/>
      <c r="G1063" s="36">
        <v>0.06</v>
      </c>
      <c r="H1063" s="72" t="str">
        <f>IF(A1063=0," ",VLOOKUP(A1063,InsumosSINAPI!$A$6:$I$9354,5,0))</f>
        <v>57,71</v>
      </c>
      <c r="I1063" s="72">
        <f t="shared" si="28"/>
        <v>3.46</v>
      </c>
    </row>
    <row r="1064" spans="1:10" hidden="1">
      <c r="A1064" s="88">
        <v>1379</v>
      </c>
      <c r="B1064" s="71" t="s">
        <v>45</v>
      </c>
      <c r="C1064" s="27" t="s">
        <v>15</v>
      </c>
      <c r="D1064" s="35" t="str">
        <f>IF(A1064=0," ",VLOOKUP(A1064,InsumosSINAPI!$A$6:$I$9354,2,0))</f>
        <v>CIMENTO PORTLAND COMPOSTO CP II-32</v>
      </c>
      <c r="E1064" s="161" t="str">
        <f>IF(A1064=0," ",VLOOKUP(A1064,InsumosSINAPI!$A$6:$I$9354,3,0))</f>
        <v xml:space="preserve">KG    </v>
      </c>
      <c r="F1064" s="34"/>
      <c r="G1064" s="36">
        <v>18.508400000000002</v>
      </c>
      <c r="H1064" s="72" t="str">
        <f>IF(A1064=0," ",VLOOKUP(A1064,InsumosSINAPI!$A$6:$I$9354,5,0))</f>
        <v>0,60</v>
      </c>
      <c r="I1064" s="72">
        <f t="shared" si="28"/>
        <v>11.11</v>
      </c>
    </row>
    <row r="1065" spans="1:10" ht="25.5" hidden="1">
      <c r="A1065" s="88">
        <v>4721</v>
      </c>
      <c r="B1065" s="71" t="s">
        <v>45</v>
      </c>
      <c r="C1065" s="27" t="s">
        <v>15</v>
      </c>
      <c r="D1065" s="35" t="str">
        <f>IF(A1065=0," ",VLOOKUP(A1065,InsumosSINAPI!$A$6:$I$9354,2,0))</f>
        <v>PEDRA BRITADA N. 1 (9,5 a 19 MM) POSTO PEDREIRA/FORNECEDOR, SEM FRETE</v>
      </c>
      <c r="E1065" s="161" t="str">
        <f>IF(A1065=0," ",VLOOKUP(A1065,InsumosSINAPI!$A$6:$I$9354,3,0))</f>
        <v xml:space="preserve">M3    </v>
      </c>
      <c r="F1065" s="34"/>
      <c r="G1065" s="36">
        <v>3.6499999999999998E-2</v>
      </c>
      <c r="H1065" s="72" t="str">
        <f>IF(A1065=0," ",VLOOKUP(A1065,InsumosSINAPI!$A$6:$I$9354,5,0))</f>
        <v>89,78</v>
      </c>
      <c r="I1065" s="72">
        <f t="shared" si="28"/>
        <v>3.28</v>
      </c>
    </row>
    <row r="1066" spans="1:10" ht="25.5" hidden="1">
      <c r="A1066" s="88">
        <v>4722</v>
      </c>
      <c r="B1066" s="71" t="s">
        <v>45</v>
      </c>
      <c r="C1066" s="27" t="s">
        <v>15</v>
      </c>
      <c r="D1066" s="35" t="str">
        <f>IF(A1066=0," ",VLOOKUP(A1066,InsumosSINAPI!$A$6:$I$9354,2,0))</f>
        <v>PEDRA BRITADA N. 3 (38 A 50 MM) POSTO PEDREIRA/FORNECEDOR, SEM FRETE</v>
      </c>
      <c r="E1066" s="161" t="str">
        <f>IF(A1066=0," ",VLOOKUP(A1066,InsumosSINAPI!$A$6:$I$9354,3,0))</f>
        <v xml:space="preserve">M3    </v>
      </c>
      <c r="F1066" s="34"/>
      <c r="G1066" s="36">
        <v>4.0000000000000001E-3</v>
      </c>
      <c r="H1066" s="72" t="str">
        <f>IF(A1066=0," ",VLOOKUP(A1066,InsumosSINAPI!$A$6:$I$9354,5,0))</f>
        <v>84,81</v>
      </c>
      <c r="I1066" s="72">
        <f t="shared" si="28"/>
        <v>0.34</v>
      </c>
    </row>
    <row r="1067" spans="1:10" ht="25.5" hidden="1">
      <c r="A1067" s="88">
        <v>7258</v>
      </c>
      <c r="B1067" s="71" t="s">
        <v>45</v>
      </c>
      <c r="C1067" s="27" t="s">
        <v>15</v>
      </c>
      <c r="D1067" s="35" t="str">
        <f>IF(A1067=0," ",VLOOKUP(A1067,InsumosSINAPI!$A$6:$I$9354,2,0))</f>
        <v>TIJOLO CERAMICO MACICO COMUM *5 X 10 X 20* CM (L X A X C)</v>
      </c>
      <c r="E1067" s="161" t="str">
        <f>IF(A1067=0," ",VLOOKUP(A1067,InsumosSINAPI!$A$6:$I$9354,3,0))</f>
        <v xml:space="preserve">UN    </v>
      </c>
      <c r="F1067" s="34"/>
      <c r="G1067" s="36">
        <v>60.48</v>
      </c>
      <c r="H1067" s="72" t="str">
        <f>IF(A1067=0," ",VLOOKUP(A1067,InsumosSINAPI!$A$6:$I$9354,5,0))</f>
        <v>0,58</v>
      </c>
      <c r="I1067" s="72">
        <f t="shared" si="28"/>
        <v>35.08</v>
      </c>
    </row>
    <row r="1068" spans="1:10" hidden="1">
      <c r="A1068" s="168">
        <v>88309</v>
      </c>
      <c r="B1068" s="71" t="s">
        <v>45</v>
      </c>
      <c r="C1068" s="27" t="s">
        <v>14</v>
      </c>
      <c r="D1068" s="35" t="s">
        <v>53</v>
      </c>
      <c r="E1068" s="161" t="s">
        <v>25</v>
      </c>
      <c r="F1068" s="34"/>
      <c r="G1068" s="166">
        <v>1.6789000000000001</v>
      </c>
      <c r="H1068" s="38">
        <v>17.2</v>
      </c>
      <c r="I1068" s="72">
        <f t="shared" si="28"/>
        <v>28.88</v>
      </c>
    </row>
    <row r="1069" spans="1:10" hidden="1">
      <c r="A1069" s="168">
        <v>88316</v>
      </c>
      <c r="B1069" s="71" t="s">
        <v>45</v>
      </c>
      <c r="C1069" s="27" t="s">
        <v>14</v>
      </c>
      <c r="D1069" s="35" t="s">
        <v>34</v>
      </c>
      <c r="E1069" s="161" t="s">
        <v>25</v>
      </c>
      <c r="F1069" s="34"/>
      <c r="G1069" s="166">
        <v>4.4832000000000001</v>
      </c>
      <c r="H1069" s="38">
        <v>12.94</v>
      </c>
      <c r="I1069" s="72">
        <f>ROUND(H1069*G1069,2)</f>
        <v>58.01</v>
      </c>
    </row>
    <row r="1070" spans="1:10" hidden="1"/>
    <row r="1071" spans="1:10" s="34" customFormat="1" ht="25.5" hidden="1">
      <c r="A1071" s="162" t="s">
        <v>647</v>
      </c>
      <c r="B1071" s="39" t="s">
        <v>9</v>
      </c>
      <c r="C1071" s="40" t="s">
        <v>14</v>
      </c>
      <c r="D1071" s="28" t="s">
        <v>648</v>
      </c>
      <c r="E1071" s="185" t="s">
        <v>12</v>
      </c>
      <c r="F1071" s="30">
        <v>1</v>
      </c>
      <c r="G1071" s="36"/>
      <c r="H1071" s="33">
        <f>SUM(I1072:I1074)</f>
        <v>90.699999999999989</v>
      </c>
      <c r="I1071" s="33">
        <f>ROUND(H1071*F1071,2)</f>
        <v>90.7</v>
      </c>
      <c r="J1071" s="161"/>
    </row>
    <row r="1072" spans="1:10" ht="25.5" hidden="1">
      <c r="A1072" s="88" t="s">
        <v>649</v>
      </c>
      <c r="B1072" s="71" t="s">
        <v>9</v>
      </c>
      <c r="C1072" s="27" t="s">
        <v>15</v>
      </c>
      <c r="D1072" s="35" t="s">
        <v>650</v>
      </c>
      <c r="E1072" s="161" t="s">
        <v>33</v>
      </c>
      <c r="F1072" s="34"/>
      <c r="G1072" s="36">
        <v>1</v>
      </c>
      <c r="H1072" s="72">
        <v>53.55</v>
      </c>
      <c r="I1072" s="72">
        <f>ROUND(H1072*G1072,2)</f>
        <v>53.55</v>
      </c>
    </row>
    <row r="1073" spans="1:10" s="34" customFormat="1" ht="12.75" hidden="1" customHeight="1">
      <c r="A1073" s="27">
        <v>88264</v>
      </c>
      <c r="B1073" s="71" t="s">
        <v>45</v>
      </c>
      <c r="C1073" s="27" t="s">
        <v>14</v>
      </c>
      <c r="D1073" s="35" t="s">
        <v>65</v>
      </c>
      <c r="E1073" s="161" t="s">
        <v>25</v>
      </c>
      <c r="G1073" s="36">
        <v>1.2</v>
      </c>
      <c r="H1073" s="37">
        <v>17.36</v>
      </c>
      <c r="I1073" s="72">
        <f>ROUND(H1073*G1073,2)</f>
        <v>20.83</v>
      </c>
      <c r="J1073" s="161"/>
    </row>
    <row r="1074" spans="1:10" s="34" customFormat="1" ht="25.5" hidden="1" customHeight="1">
      <c r="A1074" s="27">
        <v>88247</v>
      </c>
      <c r="B1074" s="71" t="s">
        <v>45</v>
      </c>
      <c r="C1074" s="27" t="s">
        <v>14</v>
      </c>
      <c r="D1074" s="35" t="s">
        <v>66</v>
      </c>
      <c r="E1074" s="161" t="s">
        <v>25</v>
      </c>
      <c r="G1074" s="36">
        <v>1.2</v>
      </c>
      <c r="H1074" s="72">
        <v>13.6</v>
      </c>
      <c r="I1074" s="72">
        <f>ROUND(H1074*G1074,2)</f>
        <v>16.32</v>
      </c>
      <c r="J1074" s="161"/>
    </row>
    <row r="1075" spans="1:10" hidden="1"/>
    <row r="1076" spans="1:10" s="34" customFormat="1" ht="25.5" hidden="1">
      <c r="A1076" s="162" t="s">
        <v>651</v>
      </c>
      <c r="B1076" s="39" t="s">
        <v>9</v>
      </c>
      <c r="C1076" s="40" t="s">
        <v>14</v>
      </c>
      <c r="D1076" s="28" t="s">
        <v>652</v>
      </c>
      <c r="E1076" s="185" t="s">
        <v>12</v>
      </c>
      <c r="F1076" s="30">
        <v>1</v>
      </c>
      <c r="G1076" s="36"/>
      <c r="H1076" s="33">
        <f>SUM(I1077:I1079)</f>
        <v>19.790000000000003</v>
      </c>
      <c r="I1076" s="33">
        <f>ROUND(H1076*F1076,2)</f>
        <v>19.79</v>
      </c>
      <c r="J1076" s="161"/>
    </row>
    <row r="1077" spans="1:10" hidden="1">
      <c r="A1077" s="88" t="s">
        <v>76</v>
      </c>
      <c r="B1077" s="71" t="s">
        <v>9</v>
      </c>
      <c r="C1077" s="27" t="s">
        <v>15</v>
      </c>
      <c r="D1077" s="35" t="s">
        <v>79</v>
      </c>
      <c r="E1077" s="161" t="s">
        <v>33</v>
      </c>
      <c r="F1077" s="34"/>
      <c r="G1077" s="36">
        <v>1</v>
      </c>
      <c r="H1077" s="72">
        <v>7.41</v>
      </c>
      <c r="I1077" s="72">
        <f>ROUND(H1077*G1077,2)</f>
        <v>7.41</v>
      </c>
    </row>
    <row r="1078" spans="1:10" s="34" customFormat="1" ht="12.75" hidden="1" customHeight="1">
      <c r="A1078" s="27">
        <v>88264</v>
      </c>
      <c r="B1078" s="71" t="s">
        <v>45</v>
      </c>
      <c r="C1078" s="27" t="s">
        <v>14</v>
      </c>
      <c r="D1078" s="35" t="s">
        <v>65</v>
      </c>
      <c r="E1078" s="161" t="s">
        <v>25</v>
      </c>
      <c r="G1078" s="36">
        <v>0.4</v>
      </c>
      <c r="H1078" s="37">
        <v>17.36</v>
      </c>
      <c r="I1078" s="72">
        <f>ROUND(H1078*G1078,2)</f>
        <v>6.94</v>
      </c>
      <c r="J1078" s="161"/>
    </row>
    <row r="1079" spans="1:10" s="34" customFormat="1" ht="25.5" hidden="1" customHeight="1">
      <c r="A1079" s="27">
        <v>88247</v>
      </c>
      <c r="B1079" s="71" t="s">
        <v>45</v>
      </c>
      <c r="C1079" s="27" t="s">
        <v>14</v>
      </c>
      <c r="D1079" s="35" t="s">
        <v>66</v>
      </c>
      <c r="E1079" s="161" t="s">
        <v>25</v>
      </c>
      <c r="G1079" s="36">
        <v>0.4</v>
      </c>
      <c r="H1079" s="72">
        <v>13.6</v>
      </c>
      <c r="I1079" s="72">
        <f>ROUND(H1079*G1079,2)</f>
        <v>5.44</v>
      </c>
      <c r="J1079" s="161"/>
    </row>
    <row r="1080" spans="1:10" hidden="1"/>
    <row r="1081" spans="1:10" s="34" customFormat="1" ht="38.25" hidden="1">
      <c r="A1081" s="173">
        <v>92992</v>
      </c>
      <c r="B1081" s="87" t="s">
        <v>45</v>
      </c>
      <c r="C1081" s="29" t="s">
        <v>14</v>
      </c>
      <c r="D1081" s="28" t="s">
        <v>653</v>
      </c>
      <c r="E1081" s="188" t="s">
        <v>12</v>
      </c>
      <c r="F1081" s="30">
        <v>1</v>
      </c>
      <c r="G1081" s="31"/>
      <c r="H1081" s="32">
        <f>SUM(I1082:I1085)</f>
        <v>88.86</v>
      </c>
      <c r="I1081" s="33">
        <f>ROUND(H1081*F1081,2)</f>
        <v>88.86</v>
      </c>
      <c r="J1081" s="161"/>
    </row>
    <row r="1082" spans="1:10" s="34" customFormat="1" ht="51" hidden="1">
      <c r="A1082" s="88">
        <v>998</v>
      </c>
      <c r="B1082" s="71" t="s">
        <v>45</v>
      </c>
      <c r="C1082" s="27" t="s">
        <v>15</v>
      </c>
      <c r="D1082" s="35" t="str">
        <f>IF(A1082=0," ",VLOOKUP(A1082,InsumosSINAPI!$A$6:$I$9354,2,0))</f>
        <v>CABO DE COBRE, FLEXIVEL, CLASSE 4 OU 5, ISOLACAO EM PVC/A, ANTICHAMA BWF-B, COBERTURA PVC-ST1, ANTICHAMA BWF-B, 1 CONDUTOR, 0,6/1 KV, SECAO NOMINAL 95 MM2</v>
      </c>
      <c r="E1082" s="161" t="str">
        <f>IF(A1082=0," ",VLOOKUP(A1082,InsumosSINAPI!$A$6:$I$9354,3,0))</f>
        <v xml:space="preserve">M     </v>
      </c>
      <c r="G1082" s="36">
        <v>1.0149999999999999</v>
      </c>
      <c r="H1082" s="72" t="str">
        <f>IF(A1082=0," ",VLOOKUP(A1082,InsumosSINAPI!$A$6:$I$9354,5,0))</f>
        <v>83,62</v>
      </c>
      <c r="I1082" s="38">
        <f>ROUND(G1082*H1082,2)</f>
        <v>84.87</v>
      </c>
      <c r="J1082" s="161"/>
    </row>
    <row r="1083" spans="1:10" s="34" customFormat="1" ht="25.5" hidden="1" customHeight="1">
      <c r="A1083" s="88">
        <v>21127</v>
      </c>
      <c r="B1083" s="71" t="s">
        <v>45</v>
      </c>
      <c r="C1083" s="27" t="s">
        <v>15</v>
      </c>
      <c r="D1083" s="35" t="str">
        <f>IF(A1083=0," ",VLOOKUP(A1083,InsumosSINAPI!$A$6:$I$9354,2,0))</f>
        <v>FITA ISOLANTE ADESIVA ANTICHAMA, USO ATE 750 V, EM ROLO DE 19 MM X 5 M</v>
      </c>
      <c r="E1083" s="161" t="str">
        <f>IF(A1083=0," ",VLOOKUP(A1083,InsumosSINAPI!$A$6:$I$9354,3,0))</f>
        <v xml:space="preserve">UN    </v>
      </c>
      <c r="G1083" s="36">
        <v>8.9999999999999993E-3</v>
      </c>
      <c r="H1083" s="72" t="str">
        <f>IF(A1083=0," ",VLOOKUP(A1083,InsumosSINAPI!$A$6:$I$9354,5,0))</f>
        <v>3,21</v>
      </c>
      <c r="I1083" s="38">
        <f>ROUND(G1083*H1083,2)</f>
        <v>0.03</v>
      </c>
      <c r="J1083" s="161"/>
    </row>
    <row r="1084" spans="1:10" s="34" customFormat="1" ht="25.5" hidden="1" customHeight="1">
      <c r="A1084" s="27">
        <v>88247</v>
      </c>
      <c r="B1084" s="71" t="s">
        <v>45</v>
      </c>
      <c r="C1084" s="27" t="s">
        <v>14</v>
      </c>
      <c r="D1084" s="35" t="s">
        <v>66</v>
      </c>
      <c r="E1084" s="161" t="s">
        <v>25</v>
      </c>
      <c r="G1084" s="36">
        <v>0.128</v>
      </c>
      <c r="H1084" s="72">
        <v>13.6</v>
      </c>
      <c r="I1084" s="72">
        <f>ROUND(H1084*G1084,2)</f>
        <v>1.74</v>
      </c>
      <c r="J1084" s="161"/>
    </row>
    <row r="1085" spans="1:10" s="34" customFormat="1" ht="12.75" hidden="1" customHeight="1">
      <c r="A1085" s="27">
        <v>88264</v>
      </c>
      <c r="B1085" s="71" t="s">
        <v>45</v>
      </c>
      <c r="C1085" s="27" t="s">
        <v>14</v>
      </c>
      <c r="D1085" s="35" t="s">
        <v>65</v>
      </c>
      <c r="E1085" s="161" t="s">
        <v>25</v>
      </c>
      <c r="G1085" s="36">
        <v>0.128</v>
      </c>
      <c r="H1085" s="37">
        <v>17.36</v>
      </c>
      <c r="I1085" s="72">
        <f>ROUND(H1085*G1085,2)</f>
        <v>2.2200000000000002</v>
      </c>
      <c r="J1085" s="161"/>
    </row>
    <row r="1086" spans="1:10" hidden="1"/>
    <row r="1087" spans="1:10" s="34" customFormat="1" ht="38.25" hidden="1">
      <c r="A1087" s="173">
        <v>92988</v>
      </c>
      <c r="B1087" s="87" t="s">
        <v>45</v>
      </c>
      <c r="C1087" s="29" t="s">
        <v>14</v>
      </c>
      <c r="D1087" s="28" t="s">
        <v>654</v>
      </c>
      <c r="E1087" s="188" t="s">
        <v>12</v>
      </c>
      <c r="F1087" s="30">
        <v>1</v>
      </c>
      <c r="G1087" s="31"/>
      <c r="H1087" s="32">
        <f>SUM(I1088:I1091)</f>
        <v>48.839999999999996</v>
      </c>
      <c r="I1087" s="33">
        <f>ROUND(H1087*F1087,2)</f>
        <v>48.84</v>
      </c>
      <c r="J1087" s="161"/>
    </row>
    <row r="1088" spans="1:10" s="34" customFormat="1" ht="51" hidden="1">
      <c r="A1088" s="88">
        <v>1018</v>
      </c>
      <c r="B1088" s="71" t="s">
        <v>45</v>
      </c>
      <c r="C1088" s="27" t="s">
        <v>15</v>
      </c>
      <c r="D1088" s="35" t="str">
        <f>IF(A1088=0," ",VLOOKUP(A1088,InsumosSINAPI!$A$6:$I$9354,2,0))</f>
        <v>CABO DE COBRE, FLEXIVEL, CLASSE 4 OU 5, ISOLACAO EM PVC/A, ANTICHAMA BWF-B, COBERTURA PVC-ST1, ANTICHAMA BWF-B, 1 CONDUTOR, 0,6/1 KV, SECAO NOMINAL 50 MM2</v>
      </c>
      <c r="E1088" s="161" t="str">
        <f>IF(A1088=0," ",VLOOKUP(A1088,InsumosSINAPI!$A$6:$I$9354,3,0))</f>
        <v xml:space="preserve">M     </v>
      </c>
      <c r="G1088" s="36">
        <v>1.0149999999999999</v>
      </c>
      <c r="H1088" s="72" t="str">
        <f>IF(A1088=0," ",VLOOKUP(A1088,InsumosSINAPI!$A$6:$I$9354,5,0))</f>
        <v>45,44</v>
      </c>
      <c r="I1088" s="38">
        <f>ROUND(G1088*H1088,2)</f>
        <v>46.12</v>
      </c>
      <c r="J1088" s="161"/>
    </row>
    <row r="1089" spans="1:10" s="34" customFormat="1" ht="25.5" hidden="1" customHeight="1">
      <c r="A1089" s="88">
        <v>21127</v>
      </c>
      <c r="B1089" s="71" t="s">
        <v>45</v>
      </c>
      <c r="C1089" s="27" t="s">
        <v>15</v>
      </c>
      <c r="D1089" s="35" t="str">
        <f>IF(A1089=0," ",VLOOKUP(A1089,InsumosSINAPI!$A$6:$I$9354,2,0))</f>
        <v>FITA ISOLANTE ADESIVA ANTICHAMA, USO ATE 750 V, EM ROLO DE 19 MM X 5 M</v>
      </c>
      <c r="E1089" s="161" t="str">
        <f>IF(A1089=0," ",VLOOKUP(A1089,InsumosSINAPI!$A$6:$I$9354,3,0))</f>
        <v xml:space="preserve">UN    </v>
      </c>
      <c r="G1089" s="36">
        <v>8.9999999999999993E-3</v>
      </c>
      <c r="H1089" s="72" t="str">
        <f>IF(A1089=0," ",VLOOKUP(A1089,InsumosSINAPI!$A$6:$I$9354,5,0))</f>
        <v>3,21</v>
      </c>
      <c r="I1089" s="38">
        <f>ROUND(G1089*H1089,2)</f>
        <v>0.03</v>
      </c>
      <c r="J1089" s="161"/>
    </row>
    <row r="1090" spans="1:10" s="34" customFormat="1" ht="25.5" hidden="1" customHeight="1">
      <c r="A1090" s="27">
        <v>88247</v>
      </c>
      <c r="B1090" s="71" t="s">
        <v>45</v>
      </c>
      <c r="C1090" s="27" t="s">
        <v>14</v>
      </c>
      <c r="D1090" s="35" t="s">
        <v>66</v>
      </c>
      <c r="E1090" s="161" t="s">
        <v>25</v>
      </c>
      <c r="G1090" s="36">
        <v>8.6999999999999994E-2</v>
      </c>
      <c r="H1090" s="72">
        <v>13.6</v>
      </c>
      <c r="I1090" s="72">
        <f>ROUND(H1090*G1090,2)</f>
        <v>1.18</v>
      </c>
      <c r="J1090" s="161"/>
    </row>
    <row r="1091" spans="1:10" s="34" customFormat="1" ht="12.75" hidden="1" customHeight="1">
      <c r="A1091" s="27">
        <v>88264</v>
      </c>
      <c r="B1091" s="71" t="s">
        <v>45</v>
      </c>
      <c r="C1091" s="27" t="s">
        <v>14</v>
      </c>
      <c r="D1091" s="35" t="s">
        <v>65</v>
      </c>
      <c r="E1091" s="161" t="s">
        <v>25</v>
      </c>
      <c r="G1091" s="36">
        <v>8.6999999999999994E-2</v>
      </c>
      <c r="H1091" s="37">
        <v>17.36</v>
      </c>
      <c r="I1091" s="72">
        <f>ROUND(H1091*G1091,2)</f>
        <v>1.51</v>
      </c>
      <c r="J1091" s="161"/>
    </row>
    <row r="1092" spans="1:10" hidden="1"/>
    <row r="1093" spans="1:10" s="34" customFormat="1" hidden="1">
      <c r="A1093" s="29" t="s">
        <v>655</v>
      </c>
      <c r="B1093" s="29" t="s">
        <v>9</v>
      </c>
      <c r="C1093" s="29" t="s">
        <v>14</v>
      </c>
      <c r="D1093" s="28" t="s">
        <v>656</v>
      </c>
      <c r="E1093" s="188" t="s">
        <v>12</v>
      </c>
      <c r="F1093" s="30">
        <v>1</v>
      </c>
      <c r="G1093" s="31"/>
      <c r="H1093" s="32">
        <f>SUM(I1094:I1098)</f>
        <v>174.39000000000001</v>
      </c>
      <c r="I1093" s="33">
        <f>ROUND(H1093*F1093,2)</f>
        <v>174.39</v>
      </c>
      <c r="J1093" s="161"/>
    </row>
    <row r="1094" spans="1:10" s="34" customFormat="1" hidden="1">
      <c r="A1094" s="27" t="s">
        <v>657</v>
      </c>
      <c r="B1094" s="27" t="s">
        <v>9</v>
      </c>
      <c r="C1094" s="27" t="s">
        <v>15</v>
      </c>
      <c r="D1094" s="35" t="s">
        <v>658</v>
      </c>
      <c r="E1094" s="161" t="s">
        <v>33</v>
      </c>
      <c r="G1094" s="36">
        <v>0.6</v>
      </c>
      <c r="H1094" s="36">
        <v>36</v>
      </c>
      <c r="I1094" s="72">
        <f>ROUND(G1094*H1094,2)</f>
        <v>21.6</v>
      </c>
      <c r="J1094" s="161"/>
    </row>
    <row r="1095" spans="1:10" s="34" customFormat="1" hidden="1">
      <c r="A1095" s="27" t="s">
        <v>659</v>
      </c>
      <c r="B1095" s="27" t="s">
        <v>9</v>
      </c>
      <c r="C1095" s="27" t="s">
        <v>15</v>
      </c>
      <c r="D1095" s="35" t="s">
        <v>660</v>
      </c>
      <c r="E1095" s="161" t="s">
        <v>33</v>
      </c>
      <c r="G1095" s="36">
        <v>0.6</v>
      </c>
      <c r="H1095" s="243">
        <v>61.9</v>
      </c>
      <c r="I1095" s="72">
        <f>ROUND(G1095*H1095,2)</f>
        <v>37.14</v>
      </c>
      <c r="J1095" s="161"/>
    </row>
    <row r="1096" spans="1:10" s="34" customFormat="1" hidden="1">
      <c r="A1096" s="27" t="s">
        <v>661</v>
      </c>
      <c r="B1096" s="27" t="s">
        <v>9</v>
      </c>
      <c r="C1096" s="27" t="s">
        <v>15</v>
      </c>
      <c r="D1096" s="35" t="s">
        <v>662</v>
      </c>
      <c r="E1096" s="161" t="s">
        <v>12</v>
      </c>
      <c r="G1096" s="36">
        <v>2</v>
      </c>
      <c r="H1096" s="36">
        <v>48</v>
      </c>
      <c r="I1096" s="72">
        <f>ROUND(G1096*H1096,2)</f>
        <v>96</v>
      </c>
      <c r="J1096" s="161"/>
    </row>
    <row r="1097" spans="1:10" s="34" customFormat="1" hidden="1">
      <c r="A1097" s="27">
        <v>88316</v>
      </c>
      <c r="B1097" s="42" t="s">
        <v>45</v>
      </c>
      <c r="C1097" s="27" t="s">
        <v>14</v>
      </c>
      <c r="D1097" s="35" t="s">
        <v>34</v>
      </c>
      <c r="E1097" s="161" t="s">
        <v>25</v>
      </c>
      <c r="G1097" s="36">
        <v>0.55000000000000004</v>
      </c>
      <c r="H1097" s="38">
        <v>16.57</v>
      </c>
      <c r="I1097" s="37">
        <f>ROUND(G1097*H1097,2)</f>
        <v>9.11</v>
      </c>
      <c r="J1097" s="248"/>
    </row>
    <row r="1098" spans="1:10" s="34" customFormat="1" ht="12.75" hidden="1" customHeight="1">
      <c r="A1098" s="27">
        <v>88277</v>
      </c>
      <c r="B1098" s="42" t="s">
        <v>45</v>
      </c>
      <c r="C1098" s="27" t="s">
        <v>14</v>
      </c>
      <c r="D1098" s="35" t="s">
        <v>329</v>
      </c>
      <c r="E1098" s="161" t="s">
        <v>25</v>
      </c>
      <c r="G1098" s="36">
        <v>0.6</v>
      </c>
      <c r="H1098" s="37">
        <v>17.559999999999999</v>
      </c>
      <c r="I1098" s="37">
        <f>ROUND(G1098*H1098,2)</f>
        <v>10.54</v>
      </c>
      <c r="J1098" s="161"/>
    </row>
    <row r="1099" spans="1:10" s="34" customFormat="1" hidden="1">
      <c r="A1099" s="27"/>
      <c r="B1099" s="42"/>
      <c r="C1099" s="27"/>
      <c r="D1099" s="35"/>
      <c r="E1099" s="161"/>
      <c r="G1099" s="36"/>
      <c r="H1099" s="36"/>
      <c r="I1099" s="37"/>
      <c r="J1099" s="161"/>
    </row>
    <row r="1100" spans="1:10" s="34" customFormat="1" hidden="1">
      <c r="A1100" s="29" t="s">
        <v>663</v>
      </c>
      <c r="B1100" s="29" t="s">
        <v>9</v>
      </c>
      <c r="C1100" s="29" t="s">
        <v>14</v>
      </c>
      <c r="D1100" s="28" t="s">
        <v>664</v>
      </c>
      <c r="E1100" s="188" t="s">
        <v>12</v>
      </c>
      <c r="F1100" s="30">
        <v>1</v>
      </c>
      <c r="G1100" s="31"/>
      <c r="H1100" s="32">
        <f>SUM(I1101:I1105)</f>
        <v>73.959999999999994</v>
      </c>
      <c r="I1100" s="33">
        <f>ROUND(H1100*F1100,2)</f>
        <v>73.959999999999994</v>
      </c>
      <c r="J1100" s="161"/>
    </row>
    <row r="1101" spans="1:10" s="34" customFormat="1" hidden="1">
      <c r="A1101" s="27">
        <v>88316</v>
      </c>
      <c r="B1101" s="42" t="s">
        <v>45</v>
      </c>
      <c r="C1101" s="27" t="s">
        <v>14</v>
      </c>
      <c r="D1101" s="35" t="s">
        <v>34</v>
      </c>
      <c r="E1101" s="161" t="s">
        <v>25</v>
      </c>
      <c r="G1101" s="36">
        <v>0.55000000000000004</v>
      </c>
      <c r="H1101" s="38">
        <v>16.57</v>
      </c>
      <c r="I1101" s="37">
        <f>ROUND(G1101*H1101,2)</f>
        <v>9.11</v>
      </c>
      <c r="J1101" s="248"/>
    </row>
    <row r="1102" spans="1:10" s="34" customFormat="1" hidden="1">
      <c r="A1102" s="27">
        <v>88309</v>
      </c>
      <c r="B1102" s="42" t="s">
        <v>45</v>
      </c>
      <c r="C1102" s="27" t="s">
        <v>14</v>
      </c>
      <c r="D1102" s="35" t="s">
        <v>53</v>
      </c>
      <c r="E1102" s="161" t="s">
        <v>25</v>
      </c>
      <c r="G1102" s="36">
        <v>0.55000000000000004</v>
      </c>
      <c r="H1102" s="38">
        <v>20.82</v>
      </c>
      <c r="I1102" s="37">
        <f>ROUND(G1102*H1102,2)</f>
        <v>11.45</v>
      </c>
      <c r="J1102" s="161"/>
    </row>
    <row r="1103" spans="1:10" s="34" customFormat="1" hidden="1">
      <c r="A1103" s="27">
        <v>1379</v>
      </c>
      <c r="B1103" s="42" t="s">
        <v>45</v>
      </c>
      <c r="C1103" s="44" t="s">
        <v>15</v>
      </c>
      <c r="D1103" s="35" t="str">
        <f>IF(A1103=0," ",VLOOKUP(A1103,InsumosSINAPI!$A$6:$I$9354,2,0))</f>
        <v>CIMENTO PORTLAND COMPOSTO CP II-32</v>
      </c>
      <c r="E1103" s="161" t="str">
        <f>IF(A1103=0," ",VLOOKUP(A1103,InsumosSINAPI!$A$6:$I$9354,3,0))</f>
        <v xml:space="preserve">KG    </v>
      </c>
      <c r="G1103" s="36">
        <v>0.75</v>
      </c>
      <c r="H1103" s="72" t="str">
        <f>IF(A1103=0," ",VLOOKUP(A1103,InsumosSINAPI!$A$6:$I$9354,5,0))</f>
        <v>0,60</v>
      </c>
      <c r="I1103" s="43">
        <f>ROUND(G1103*H1103,2)</f>
        <v>0.45</v>
      </c>
      <c r="J1103" s="161"/>
    </row>
    <row r="1104" spans="1:10" s="34" customFormat="1" hidden="1">
      <c r="A1104" s="27" t="s">
        <v>107</v>
      </c>
      <c r="B1104" s="42" t="s">
        <v>9</v>
      </c>
      <c r="C1104" s="44" t="s">
        <v>15</v>
      </c>
      <c r="D1104" s="45" t="s">
        <v>108</v>
      </c>
      <c r="E1104" s="187" t="s">
        <v>10</v>
      </c>
      <c r="G1104" s="36">
        <v>3.0000000000000001E-3</v>
      </c>
      <c r="H1104" s="242">
        <v>51</v>
      </c>
      <c r="I1104" s="43">
        <f>ROUND(G1104*H1104,2)</f>
        <v>0.15</v>
      </c>
      <c r="J1104" s="161"/>
    </row>
    <row r="1105" spans="1:10" s="34" customFormat="1" hidden="1">
      <c r="A1105" s="27" t="s">
        <v>661</v>
      </c>
      <c r="B1105" s="27" t="s">
        <v>9</v>
      </c>
      <c r="C1105" s="27" t="s">
        <v>15</v>
      </c>
      <c r="D1105" s="35" t="s">
        <v>662</v>
      </c>
      <c r="E1105" s="161" t="s">
        <v>12</v>
      </c>
      <c r="G1105" s="36">
        <v>1.1000000000000001</v>
      </c>
      <c r="H1105" s="36">
        <v>48</v>
      </c>
      <c r="I1105" s="72">
        <f>ROUND(G1105*H1105,2)</f>
        <v>52.8</v>
      </c>
      <c r="J1105" s="161"/>
    </row>
    <row r="1106" spans="1:10" hidden="1"/>
    <row r="1107" spans="1:10" ht="25.5" hidden="1">
      <c r="A1107" s="173">
        <v>97663</v>
      </c>
      <c r="B1107" s="87" t="s">
        <v>45</v>
      </c>
      <c r="C1107" s="29" t="s">
        <v>14</v>
      </c>
      <c r="D1107" s="28" t="s">
        <v>665</v>
      </c>
      <c r="E1107" s="188" t="s">
        <v>33</v>
      </c>
      <c r="F1107" s="30">
        <v>1</v>
      </c>
      <c r="G1107" s="31"/>
      <c r="H1107" s="32">
        <f>SUM(I1108:I1109)</f>
        <v>7.47</v>
      </c>
      <c r="I1107" s="33">
        <f>ROUND(H1107*F1107,2)</f>
        <v>7.47</v>
      </c>
    </row>
    <row r="1108" spans="1:10" ht="25.5" hidden="1">
      <c r="A1108" s="88">
        <v>88267</v>
      </c>
      <c r="B1108" s="71" t="s">
        <v>45</v>
      </c>
      <c r="C1108" s="27" t="s">
        <v>14</v>
      </c>
      <c r="D1108" s="35" t="s">
        <v>157</v>
      </c>
      <c r="E1108" s="161" t="s">
        <v>25</v>
      </c>
      <c r="F1108" s="34"/>
      <c r="G1108" s="160">
        <v>0.17549999999999999</v>
      </c>
      <c r="H1108" s="72">
        <v>17.170000000000002</v>
      </c>
      <c r="I1108" s="72">
        <f>ROUND(H1108*G1108,2)</f>
        <v>3.01</v>
      </c>
    </row>
    <row r="1109" spans="1:10" hidden="1">
      <c r="A1109" s="168">
        <v>88316</v>
      </c>
      <c r="B1109" s="71" t="s">
        <v>45</v>
      </c>
      <c r="C1109" s="27" t="s">
        <v>14</v>
      </c>
      <c r="D1109" s="35" t="s">
        <v>34</v>
      </c>
      <c r="E1109" s="161" t="s">
        <v>25</v>
      </c>
      <c r="F1109" s="34"/>
      <c r="G1109" s="172">
        <v>0.3448</v>
      </c>
      <c r="H1109" s="38">
        <v>12.94</v>
      </c>
      <c r="I1109" s="72">
        <f>ROUND(H1109*G1109,2)</f>
        <v>4.46</v>
      </c>
    </row>
    <row r="1110" spans="1:10" hidden="1">
      <c r="A1110" s="181"/>
    </row>
    <row r="1111" spans="1:10" hidden="1">
      <c r="A1111" s="173" t="s">
        <v>666</v>
      </c>
      <c r="B1111" s="39" t="s">
        <v>9</v>
      </c>
      <c r="C1111" s="29" t="s">
        <v>14</v>
      </c>
      <c r="D1111" s="182" t="s">
        <v>667</v>
      </c>
      <c r="E1111" s="188" t="s">
        <v>8</v>
      </c>
      <c r="F1111" s="30">
        <v>1</v>
      </c>
      <c r="G1111" s="31"/>
      <c r="H1111" s="32">
        <f>SUM(I1112:I1118)</f>
        <v>389.46</v>
      </c>
      <c r="I1111" s="33">
        <f>ROUND(H1111*F1111,2)</f>
        <v>389.46</v>
      </c>
    </row>
    <row r="1112" spans="1:10" s="34" customFormat="1" hidden="1">
      <c r="A1112" s="27">
        <v>88309</v>
      </c>
      <c r="B1112" s="42" t="s">
        <v>45</v>
      </c>
      <c r="C1112" s="27" t="s">
        <v>14</v>
      </c>
      <c r="D1112" s="35" t="s">
        <v>53</v>
      </c>
      <c r="E1112" s="161" t="s">
        <v>25</v>
      </c>
      <c r="G1112" s="36">
        <v>2</v>
      </c>
      <c r="H1112" s="170">
        <v>17.2</v>
      </c>
      <c r="I1112" s="37">
        <f>ROUND(G1112*H1112,2)</f>
        <v>34.4</v>
      </c>
      <c r="J1112" s="161"/>
    </row>
    <row r="1113" spans="1:10" hidden="1">
      <c r="A1113" s="168">
        <v>88316</v>
      </c>
      <c r="B1113" s="71" t="s">
        <v>45</v>
      </c>
      <c r="C1113" s="27" t="s">
        <v>14</v>
      </c>
      <c r="D1113" s="35" t="s">
        <v>34</v>
      </c>
      <c r="E1113" s="161" t="s">
        <v>25</v>
      </c>
      <c r="F1113" s="34"/>
      <c r="G1113" s="36">
        <v>4.8</v>
      </c>
      <c r="H1113" s="170">
        <v>12.94</v>
      </c>
      <c r="I1113" s="37">
        <f t="shared" ref="I1113:I1118" si="29">ROUND(G1113*H1113,2)</f>
        <v>62.11</v>
      </c>
    </row>
    <row r="1114" spans="1:10" s="34" customFormat="1" ht="25.5" hidden="1">
      <c r="A1114" s="27">
        <v>367</v>
      </c>
      <c r="B1114" s="42" t="s">
        <v>45</v>
      </c>
      <c r="C1114" s="44" t="s">
        <v>15</v>
      </c>
      <c r="D1114" s="35" t="str">
        <f>IF(A1114=0," ",VLOOKUP(A1114,InsumosSINAPI!$A$6:$I$9354,2,0))</f>
        <v>AREIA GROSSA - POSTO JAZIDA/FORNECEDOR (RETIRADO NA JAZIDA, SEM TRANSPORTE)</v>
      </c>
      <c r="E1114" s="161" t="str">
        <f>IF(A1114=0," ",VLOOKUP(A1114,InsumosSINAPI!$A$6:$I$9354,3,0))</f>
        <v xml:space="preserve">M3    </v>
      </c>
      <c r="G1114" s="36">
        <v>4.0000000000000001E-3</v>
      </c>
      <c r="H1114" s="72" t="str">
        <f>IF(A1114=0," ",VLOOKUP(A1114,InsumosSINAPI!$A$6:$I$9354,5,0))</f>
        <v>121,56</v>
      </c>
      <c r="I1114" s="37">
        <f t="shared" si="29"/>
        <v>0.49</v>
      </c>
      <c r="J1114" s="161"/>
    </row>
    <row r="1115" spans="1:10" s="34" customFormat="1" hidden="1">
      <c r="A1115" s="27" t="s">
        <v>668</v>
      </c>
      <c r="B1115" s="42" t="s">
        <v>9</v>
      </c>
      <c r="C1115" s="44" t="s">
        <v>15</v>
      </c>
      <c r="D1115" s="35" t="s">
        <v>667</v>
      </c>
      <c r="E1115" s="161" t="s">
        <v>8</v>
      </c>
      <c r="G1115" s="36">
        <v>1</v>
      </c>
      <c r="H1115" s="72">
        <v>286.67</v>
      </c>
      <c r="I1115" s="37">
        <f t="shared" si="29"/>
        <v>286.67</v>
      </c>
      <c r="J1115" s="161"/>
    </row>
    <row r="1116" spans="1:10" s="34" customFormat="1" hidden="1">
      <c r="A1116" s="27">
        <v>1379</v>
      </c>
      <c r="B1116" s="42" t="s">
        <v>45</v>
      </c>
      <c r="C1116" s="44" t="s">
        <v>15</v>
      </c>
      <c r="D1116" s="35" t="str">
        <f>IF(A1116=0," ",VLOOKUP(A1116,InsumosSINAPI!$A$6:$I$9354,2,0))</f>
        <v>CIMENTO PORTLAND COMPOSTO CP II-32</v>
      </c>
      <c r="E1116" s="161" t="str">
        <f>IF(A1116=0," ",VLOOKUP(A1116,InsumosSINAPI!$A$6:$I$9354,3,0))</f>
        <v xml:space="preserve">KG    </v>
      </c>
      <c r="G1116" s="36">
        <v>1.6</v>
      </c>
      <c r="H1116" s="72" t="str">
        <f>IF(A1116=0," ",VLOOKUP(A1116,InsumosSINAPI!$A$6:$I$9354,5,0))</f>
        <v>0,60</v>
      </c>
      <c r="I1116" s="37">
        <f t="shared" si="29"/>
        <v>0.96</v>
      </c>
      <c r="J1116" s="161"/>
    </row>
    <row r="1117" spans="1:10" s="34" customFormat="1" ht="25.5" hidden="1">
      <c r="A1117" s="27" t="s">
        <v>669</v>
      </c>
      <c r="B1117" s="42" t="s">
        <v>9</v>
      </c>
      <c r="C1117" s="27" t="s">
        <v>15</v>
      </c>
      <c r="D1117" s="35" t="s">
        <v>670</v>
      </c>
      <c r="E1117" s="161" t="s">
        <v>11</v>
      </c>
      <c r="G1117" s="36">
        <v>1.3</v>
      </c>
      <c r="H1117" s="170">
        <v>2.7</v>
      </c>
      <c r="I1117" s="37">
        <f t="shared" si="29"/>
        <v>3.51</v>
      </c>
      <c r="J1117" s="161"/>
    </row>
    <row r="1118" spans="1:10" s="34" customFormat="1" hidden="1">
      <c r="A1118" s="27">
        <v>1380</v>
      </c>
      <c r="B1118" s="42" t="s">
        <v>45</v>
      </c>
      <c r="C1118" s="27" t="s">
        <v>15</v>
      </c>
      <c r="D1118" s="35" t="str">
        <f>IF(A1118=0," ",VLOOKUP(A1118,InsumosSINAPI!$A$6:$I$9354,2,0))</f>
        <v>CIMENTO BRANCO</v>
      </c>
      <c r="E1118" s="161" t="str">
        <f>IF(A1118=0," ",VLOOKUP(A1118,InsumosSINAPI!$A$6:$I$9354,3,0))</f>
        <v xml:space="preserve">KG    </v>
      </c>
      <c r="G1118" s="36">
        <v>0.7</v>
      </c>
      <c r="H1118" s="170" t="str">
        <f>IF(A1118=0," ",VLOOKUP(A1118,InsumosSINAPI!$A$6:$I$9354,5,0))</f>
        <v>1,88</v>
      </c>
      <c r="I1118" s="37">
        <f t="shared" si="29"/>
        <v>1.32</v>
      </c>
      <c r="J1118" s="161"/>
    </row>
    <row r="1119" spans="1:10" hidden="1"/>
    <row r="1120" spans="1:10" ht="38.25" hidden="1">
      <c r="A1120" s="173">
        <v>72119</v>
      </c>
      <c r="B1120" s="87" t="s">
        <v>45</v>
      </c>
      <c r="C1120" s="29" t="s">
        <v>14</v>
      </c>
      <c r="D1120" s="28" t="s">
        <v>671</v>
      </c>
      <c r="E1120" s="188" t="s">
        <v>8</v>
      </c>
      <c r="F1120" s="30">
        <v>1</v>
      </c>
      <c r="G1120" s="31"/>
      <c r="H1120" s="32">
        <f>SUM(I1121:I1124)</f>
        <v>363.81000000000006</v>
      </c>
      <c r="I1120" s="33">
        <f>ROUND(H1120*F1120,2)</f>
        <v>363.81</v>
      </c>
    </row>
    <row r="1121" spans="1:10" s="34" customFormat="1" hidden="1">
      <c r="A1121" s="88">
        <v>10498</v>
      </c>
      <c r="B1121" s="42" t="s">
        <v>45</v>
      </c>
      <c r="C1121" s="44" t="s">
        <v>15</v>
      </c>
      <c r="D1121" s="35" t="str">
        <f>IF(A1121=0," ",VLOOKUP(A1121,InsumosSINAPI!$A$6:$I$9354,2,0))</f>
        <v>MASSA PARA VIDRO</v>
      </c>
      <c r="E1121" s="161" t="str">
        <f>IF(A1121=0," ",VLOOKUP(A1121,InsumosSINAPI!$A$6:$I$9354,3,0))</f>
        <v xml:space="preserve">KG    </v>
      </c>
      <c r="G1121" s="36">
        <v>1.5</v>
      </c>
      <c r="H1121" s="72" t="str">
        <f>IF(A1121=0," ",VLOOKUP(A1121,InsumosSINAPI!$A$6:$I$9354,5,0))</f>
        <v>13,98</v>
      </c>
      <c r="I1121" s="37">
        <f>ROUND(G1121*H1121,2)</f>
        <v>20.97</v>
      </c>
      <c r="J1121" s="161"/>
    </row>
    <row r="1122" spans="1:10" s="34" customFormat="1" hidden="1">
      <c r="A1122" s="88">
        <v>10506</v>
      </c>
      <c r="B1122" s="42" t="s">
        <v>45</v>
      </c>
      <c r="C1122" s="44" t="s">
        <v>15</v>
      </c>
      <c r="D1122" s="35" t="str">
        <f>IF(A1122=0," ",VLOOKUP(A1122,InsumosSINAPI!$A$6:$I$9354,2,0))</f>
        <v>VIDRO TEMPERADO INCOLOR E = 8 MM, SEM COLOCACAO</v>
      </c>
      <c r="E1122" s="161" t="str">
        <f>IF(A1122=0," ",VLOOKUP(A1122,InsumosSINAPI!$A$6:$I$9354,3,0))</f>
        <v xml:space="preserve">M2    </v>
      </c>
      <c r="G1122" s="36">
        <v>1</v>
      </c>
      <c r="H1122" s="72" t="str">
        <f>IF(A1122=0," ",VLOOKUP(A1122,InsumosSINAPI!$A$6:$I$9354,5,0))</f>
        <v>327,60</v>
      </c>
      <c r="I1122" s="37">
        <f>ROUND(G1122*H1122,2)</f>
        <v>327.60000000000002</v>
      </c>
      <c r="J1122" s="161"/>
    </row>
    <row r="1123" spans="1:10" hidden="1">
      <c r="A1123" s="168">
        <v>88316</v>
      </c>
      <c r="B1123" s="71" t="s">
        <v>45</v>
      </c>
      <c r="C1123" s="27" t="s">
        <v>14</v>
      </c>
      <c r="D1123" s="35" t="s">
        <v>34</v>
      </c>
      <c r="E1123" s="161" t="s">
        <v>25</v>
      </c>
      <c r="F1123" s="34"/>
      <c r="G1123" s="36">
        <v>0.5</v>
      </c>
      <c r="H1123" s="38">
        <f>+$I$524</f>
        <v>16.37</v>
      </c>
      <c r="I1123" s="72">
        <f>ROUND(H1123*G1123,2)</f>
        <v>8.19</v>
      </c>
    </row>
    <row r="1124" spans="1:10" hidden="1">
      <c r="A1124" s="7">
        <v>88325</v>
      </c>
      <c r="B1124" s="71" t="s">
        <v>45</v>
      </c>
      <c r="C1124" s="27" t="s">
        <v>14</v>
      </c>
      <c r="D1124" s="8" t="s">
        <v>598</v>
      </c>
      <c r="E1124" s="183" t="s">
        <v>25</v>
      </c>
      <c r="G1124" s="36">
        <v>0.5</v>
      </c>
      <c r="H1124" s="6">
        <v>14.09</v>
      </c>
      <c r="I1124" s="72">
        <f>ROUND(H1124*G1124,2)</f>
        <v>7.05</v>
      </c>
    </row>
    <row r="1125" spans="1:10" hidden="1"/>
    <row r="1126" spans="1:10" s="34" customFormat="1" hidden="1">
      <c r="A1126" s="29" t="s">
        <v>672</v>
      </c>
      <c r="B1126" s="29" t="s">
        <v>9</v>
      </c>
      <c r="C1126" s="29" t="s">
        <v>14</v>
      </c>
      <c r="D1126" s="28" t="s">
        <v>673</v>
      </c>
      <c r="E1126" s="188" t="s">
        <v>33</v>
      </c>
      <c r="F1126" s="30">
        <v>1</v>
      </c>
      <c r="G1126" s="31"/>
      <c r="H1126" s="32">
        <f>SUM(I1127:I1130)</f>
        <v>91.05</v>
      </c>
      <c r="I1126" s="33">
        <f>ROUND(H1126*F1126,2)</f>
        <v>91.05</v>
      </c>
      <c r="J1126" s="161"/>
    </row>
    <row r="1127" spans="1:10" ht="25.5" hidden="1">
      <c r="A1127" s="88">
        <v>88267</v>
      </c>
      <c r="B1127" s="71" t="s">
        <v>45</v>
      </c>
      <c r="C1127" s="27" t="s">
        <v>14</v>
      </c>
      <c r="D1127" s="35" t="s">
        <v>157</v>
      </c>
      <c r="E1127" s="161" t="s">
        <v>25</v>
      </c>
      <c r="F1127" s="34"/>
      <c r="G1127" s="36">
        <v>0.5</v>
      </c>
      <c r="H1127" s="72">
        <v>17.170000000000002</v>
      </c>
      <c r="I1127" s="72">
        <f>ROUND(H1127*G1127,2)</f>
        <v>8.59</v>
      </c>
    </row>
    <row r="1128" spans="1:10" ht="25.5" hidden="1">
      <c r="A1128" s="168">
        <v>88248</v>
      </c>
      <c r="B1128" s="71" t="s">
        <v>45</v>
      </c>
      <c r="C1128" s="27" t="s">
        <v>14</v>
      </c>
      <c r="D1128" s="35" t="s">
        <v>158</v>
      </c>
      <c r="E1128" s="161" t="s">
        <v>25</v>
      </c>
      <c r="F1128" s="34"/>
      <c r="G1128" s="166">
        <v>0.5</v>
      </c>
      <c r="H1128" s="38">
        <v>13.54</v>
      </c>
      <c r="I1128" s="72">
        <f>ROUND(H1128*G1128,2)</f>
        <v>6.77</v>
      </c>
    </row>
    <row r="1129" spans="1:10" s="34" customFormat="1" hidden="1">
      <c r="A1129" s="27" t="s">
        <v>674</v>
      </c>
      <c r="B1129" s="42" t="s">
        <v>9</v>
      </c>
      <c r="C1129" s="44" t="s">
        <v>15</v>
      </c>
      <c r="D1129" s="35" t="s">
        <v>675</v>
      </c>
      <c r="E1129" s="161" t="s">
        <v>33</v>
      </c>
      <c r="G1129" s="36">
        <v>1</v>
      </c>
      <c r="H1129" s="72">
        <v>75.63</v>
      </c>
      <c r="I1129" s="43">
        <f>ROUND(G1129*H1129,2)</f>
        <v>75.63</v>
      </c>
      <c r="J1129" s="161"/>
    </row>
    <row r="1130" spans="1:10" s="34" customFormat="1" hidden="1">
      <c r="A1130" s="27" t="s">
        <v>193</v>
      </c>
      <c r="B1130" s="42" t="s">
        <v>9</v>
      </c>
      <c r="C1130" s="44" t="s">
        <v>15</v>
      </c>
      <c r="D1130" s="35" t="s">
        <v>194</v>
      </c>
      <c r="E1130" s="161" t="s">
        <v>12</v>
      </c>
      <c r="G1130" s="36">
        <v>0.28000000000000003</v>
      </c>
      <c r="H1130" s="72">
        <v>0.2</v>
      </c>
      <c r="I1130" s="43">
        <f>ROUND(G1130*H1130,2)</f>
        <v>0.06</v>
      </c>
      <c r="J1130" s="161"/>
    </row>
    <row r="1131" spans="1:10" hidden="1"/>
    <row r="1132" spans="1:10" ht="38.25" hidden="1">
      <c r="A1132" s="196" t="s">
        <v>676</v>
      </c>
      <c r="B1132" s="197" t="s">
        <v>55</v>
      </c>
      <c r="C1132" s="198" t="s">
        <v>14</v>
      </c>
      <c r="D1132" s="199" t="s">
        <v>677</v>
      </c>
      <c r="E1132" s="200" t="s">
        <v>12</v>
      </c>
      <c r="F1132" s="201">
        <v>1</v>
      </c>
      <c r="G1132" s="202"/>
      <c r="H1132" s="203">
        <f>SUM(I1133:I1135)</f>
        <v>44.64</v>
      </c>
      <c r="I1132" s="204">
        <f>F1132*H1132</f>
        <v>44.64</v>
      </c>
    </row>
    <row r="1133" spans="1:10" hidden="1">
      <c r="A1133" s="205">
        <v>88264</v>
      </c>
      <c r="B1133" s="206" t="s">
        <v>45</v>
      </c>
      <c r="C1133" s="205" t="s">
        <v>14</v>
      </c>
      <c r="D1133" s="207" t="s">
        <v>65</v>
      </c>
      <c r="E1133" s="161" t="s">
        <v>25</v>
      </c>
      <c r="F1133" s="208"/>
      <c r="G1133" s="209">
        <v>1.2</v>
      </c>
      <c r="H1133" s="210">
        <v>17.36</v>
      </c>
      <c r="I1133" s="211">
        <f>ROUND(G1133*H1133,2)</f>
        <v>20.83</v>
      </c>
    </row>
    <row r="1134" spans="1:10" ht="25.5" hidden="1">
      <c r="A1134" s="205">
        <v>88247</v>
      </c>
      <c r="B1134" s="206" t="s">
        <v>45</v>
      </c>
      <c r="C1134" s="205" t="s">
        <v>14</v>
      </c>
      <c r="D1134" s="207" t="s">
        <v>678</v>
      </c>
      <c r="E1134" s="205" t="s">
        <v>25</v>
      </c>
      <c r="F1134" s="208"/>
      <c r="G1134" s="209">
        <v>1.2</v>
      </c>
      <c r="H1134" s="212">
        <v>13.6</v>
      </c>
      <c r="I1134" s="213">
        <f>ROUND(G1134*H1134,2)</f>
        <v>16.32</v>
      </c>
    </row>
    <row r="1135" spans="1:10" hidden="1">
      <c r="A1135" s="205" t="s">
        <v>679</v>
      </c>
      <c r="B1135" s="206" t="s">
        <v>9</v>
      </c>
      <c r="C1135" s="205" t="s">
        <v>15</v>
      </c>
      <c r="D1135" s="207" t="s">
        <v>680</v>
      </c>
      <c r="E1135" s="205" t="s">
        <v>12</v>
      </c>
      <c r="F1135" s="208"/>
      <c r="G1135" s="209">
        <v>1</v>
      </c>
      <c r="H1135" s="242">
        <v>7.49</v>
      </c>
      <c r="I1135" s="214">
        <f>ROUND(G1135*H1135,2)</f>
        <v>7.49</v>
      </c>
    </row>
    <row r="1136" spans="1:10" hidden="1"/>
    <row r="1137" spans="1:10" s="217" customFormat="1" ht="38.25" hidden="1">
      <c r="A1137" s="215" t="s">
        <v>455</v>
      </c>
      <c r="B1137" s="216" t="s">
        <v>9</v>
      </c>
      <c r="C1137" s="216" t="s">
        <v>14</v>
      </c>
      <c r="D1137" s="199" t="s">
        <v>456</v>
      </c>
      <c r="E1137" s="200" t="s">
        <v>4</v>
      </c>
      <c r="F1137" s="201">
        <v>1</v>
      </c>
      <c r="G1137" s="202"/>
      <c r="H1137" s="203">
        <f>SUM(I1138)</f>
        <v>1081.52</v>
      </c>
      <c r="I1137" s="204">
        <f>ROUND(H1137*F1137,2)</f>
        <v>1081.52</v>
      </c>
      <c r="J1137" s="249"/>
    </row>
    <row r="1138" spans="1:10" s="217" customFormat="1" ht="45.75" hidden="1" customHeight="1">
      <c r="A1138" s="205" t="s">
        <v>457</v>
      </c>
      <c r="B1138" s="206" t="s">
        <v>9</v>
      </c>
      <c r="C1138" s="205" t="s">
        <v>14</v>
      </c>
      <c r="D1138" s="207" t="s">
        <v>456</v>
      </c>
      <c r="E1138" s="205" t="s">
        <v>4</v>
      </c>
      <c r="F1138" s="208"/>
      <c r="G1138" s="209">
        <v>1</v>
      </c>
      <c r="H1138" s="211">
        <v>1081.52</v>
      </c>
      <c r="I1138" s="211">
        <f>ROUND(G1138*H1138,2)</f>
        <v>1081.52</v>
      </c>
      <c r="J1138" s="249"/>
    </row>
    <row r="1139" spans="1:10" s="217" customFormat="1" hidden="1">
      <c r="A1139" s="205"/>
      <c r="C1139" s="205"/>
      <c r="D1139" s="207"/>
      <c r="E1139" s="205"/>
      <c r="H1139" s="218"/>
      <c r="I1139" s="218"/>
      <c r="J1139" s="232"/>
    </row>
    <row r="1140" spans="1:10" ht="38.25" hidden="1">
      <c r="A1140" s="173">
        <v>91836</v>
      </c>
      <c r="B1140" s="87" t="s">
        <v>45</v>
      </c>
      <c r="C1140" s="29" t="s">
        <v>14</v>
      </c>
      <c r="D1140" s="28" t="s">
        <v>681</v>
      </c>
      <c r="E1140" s="188" t="s">
        <v>12</v>
      </c>
      <c r="F1140" s="30">
        <v>1</v>
      </c>
      <c r="G1140" s="31"/>
      <c r="H1140" s="32">
        <f>SUM(I1141:I1144)</f>
        <v>9.5399999999999991</v>
      </c>
      <c r="I1140" s="33">
        <f>ROUND(H1140*F1140,2)</f>
        <v>9.5399999999999991</v>
      </c>
    </row>
    <row r="1141" spans="1:10" s="34" customFormat="1" ht="25.5" hidden="1">
      <c r="A1141" s="88">
        <v>2690</v>
      </c>
      <c r="B1141" s="206" t="s">
        <v>45</v>
      </c>
      <c r="C1141" s="205" t="s">
        <v>15</v>
      </c>
      <c r="D1141" s="35" t="str">
        <f>IF(A1141=0," ",VLOOKUP(A1141,InsumosSINAPI!$A$6:$I$9354,2,0))</f>
        <v>ELETRODUTO PVC FLEXIVEL CORRUGADO, COR AMARELA, DE 32 MM</v>
      </c>
      <c r="E1141" s="161" t="str">
        <f>IF(A1141=0," ",VLOOKUP(A1141,InsumosSINAPI!$A$6:$I$9354,3,0))</f>
        <v xml:space="preserve">M     </v>
      </c>
      <c r="G1141" s="209">
        <v>1.1000000000000001</v>
      </c>
      <c r="H1141" s="72" t="str">
        <f>IF(A1141=0," ",VLOOKUP(A1141,InsumosSINAPI!$A$6:$I$9354,5,0))</f>
        <v>4,56</v>
      </c>
      <c r="I1141" s="211">
        <f>ROUND(G1141*H1141,2)</f>
        <v>5.0199999999999996</v>
      </c>
      <c r="J1141" s="161"/>
    </row>
    <row r="1142" spans="1:10" s="34" customFormat="1" ht="25.5" hidden="1">
      <c r="A1142" s="88">
        <v>88247</v>
      </c>
      <c r="B1142" s="206" t="s">
        <v>45</v>
      </c>
      <c r="C1142" s="205" t="s">
        <v>14</v>
      </c>
      <c r="D1142" s="35" t="s">
        <v>678</v>
      </c>
      <c r="E1142" s="161" t="s">
        <v>25</v>
      </c>
      <c r="G1142" s="209">
        <v>0.09</v>
      </c>
      <c r="H1142" s="72">
        <v>13.6</v>
      </c>
      <c r="I1142" s="211">
        <f>ROUND(G1142*H1142,2)</f>
        <v>1.22</v>
      </c>
      <c r="J1142" s="161"/>
    </row>
    <row r="1143" spans="1:10" s="34" customFormat="1" hidden="1">
      <c r="A1143" s="88">
        <v>88264</v>
      </c>
      <c r="B1143" s="206" t="s">
        <v>45</v>
      </c>
      <c r="C1143" s="205" t="s">
        <v>14</v>
      </c>
      <c r="D1143" s="35" t="s">
        <v>65</v>
      </c>
      <c r="E1143" s="161" t="s">
        <v>25</v>
      </c>
      <c r="G1143" s="209">
        <v>0.09</v>
      </c>
      <c r="H1143" s="72">
        <v>17.36</v>
      </c>
      <c r="I1143" s="211">
        <f>ROUND(H1143*G1143,2)</f>
        <v>1.56</v>
      </c>
      <c r="J1143" s="161"/>
    </row>
    <row r="1144" spans="1:10" s="34" customFormat="1" ht="63.75" hidden="1">
      <c r="A1144" s="88">
        <v>91170</v>
      </c>
      <c r="B1144" s="206" t="s">
        <v>45</v>
      </c>
      <c r="C1144" s="205" t="s">
        <v>14</v>
      </c>
      <c r="D1144" s="35" t="s">
        <v>682</v>
      </c>
      <c r="E1144" s="161" t="s">
        <v>12</v>
      </c>
      <c r="G1144" s="209">
        <v>1</v>
      </c>
      <c r="H1144" s="72">
        <v>1.74</v>
      </c>
      <c r="I1144" s="211">
        <f>ROUND(H1144*G1144,2)</f>
        <v>1.74</v>
      </c>
      <c r="J1144" s="161"/>
    </row>
    <row r="1145" spans="1:10" hidden="1"/>
    <row r="1146" spans="1:10" ht="38.25" hidden="1">
      <c r="A1146" s="173">
        <v>91929</v>
      </c>
      <c r="B1146" s="87" t="s">
        <v>45</v>
      </c>
      <c r="C1146" s="29" t="s">
        <v>14</v>
      </c>
      <c r="D1146" s="28" t="s">
        <v>683</v>
      </c>
      <c r="E1146" s="188" t="s">
        <v>12</v>
      </c>
      <c r="F1146" s="219">
        <v>1</v>
      </c>
      <c r="G1146" s="220"/>
      <c r="H1146" s="221">
        <f>SUM(I1147:I1150)</f>
        <v>6.6400000000000006</v>
      </c>
      <c r="I1146" s="222">
        <f>ROUND(H1146*F1146,2)</f>
        <v>6.64</v>
      </c>
    </row>
    <row r="1147" spans="1:10" s="34" customFormat="1" ht="51" hidden="1">
      <c r="A1147" s="88">
        <v>1021</v>
      </c>
      <c r="B1147" s="206" t="s">
        <v>45</v>
      </c>
      <c r="C1147" s="205" t="s">
        <v>15</v>
      </c>
      <c r="D1147" s="35" t="str">
        <f>IF(A1147=0," ",VLOOKUP(A1147,InsumosSINAPI!$A$6:$I$9354,2,0))</f>
        <v>CABO DE COBRE, FLEXIVEL, CLASSE 4 OU 5, ISOLACAO EM PVC/A, ANTICHAMA BWF-B, COBERTURA PVC-ST1, ANTICHAMA BWF-B, 1 CONDUTOR, 0,6/1 KV, SECAO NOMINAL 4 MM2</v>
      </c>
      <c r="E1147" s="161" t="str">
        <f>IF(A1147=0," ",VLOOKUP(A1147,InsumosSINAPI!$A$6:$I$9354,3,0))</f>
        <v xml:space="preserve">M     </v>
      </c>
      <c r="G1147" s="209">
        <v>1.19</v>
      </c>
      <c r="H1147" s="72" t="str">
        <f>IF(A1147=0," ",VLOOKUP(A1147,InsumosSINAPI!$A$6:$I$9354,5,0))</f>
        <v>4,52</v>
      </c>
      <c r="I1147" s="211">
        <f>ROUND(G1147*H1147,2)</f>
        <v>5.38</v>
      </c>
      <c r="J1147" s="161"/>
    </row>
    <row r="1148" spans="1:10" s="34" customFormat="1" ht="25.5" hidden="1">
      <c r="A1148" s="88">
        <v>21127</v>
      </c>
      <c r="B1148" s="206" t="s">
        <v>45</v>
      </c>
      <c r="C1148" s="205" t="s">
        <v>15</v>
      </c>
      <c r="D1148" s="35" t="str">
        <f>IF(A1148=0," ",VLOOKUP(A1148,InsumosSINAPI!$A$6:$I$9354,2,0))</f>
        <v>FITA ISOLANTE ADESIVA ANTICHAMA, USO ATE 750 V, EM ROLO DE 19 MM X 5 M</v>
      </c>
      <c r="E1148" s="161" t="str">
        <f>IF(A1148=0," ",VLOOKUP(A1148,InsumosSINAPI!$A$6:$I$9354,3,0))</f>
        <v xml:space="preserve">UN    </v>
      </c>
      <c r="G1148" s="209">
        <v>8.9999999999999993E-3</v>
      </c>
      <c r="H1148" s="72" t="str">
        <f>IF(A1148=0," ",VLOOKUP(A1148,InsumosSINAPI!$A$6:$I$9354,5,0))</f>
        <v>3,21</v>
      </c>
      <c r="I1148" s="211">
        <f>ROUND(G1148*H1148,2)</f>
        <v>0.03</v>
      </c>
      <c r="J1148" s="161"/>
    </row>
    <row r="1149" spans="1:10" s="34" customFormat="1" ht="25.5" hidden="1">
      <c r="A1149" s="88">
        <v>88247</v>
      </c>
      <c r="B1149" s="206" t="s">
        <v>45</v>
      </c>
      <c r="C1149" s="205" t="s">
        <v>14</v>
      </c>
      <c r="D1149" s="35" t="s">
        <v>678</v>
      </c>
      <c r="E1149" s="161" t="s">
        <v>25</v>
      </c>
      <c r="G1149" s="209">
        <v>0.04</v>
      </c>
      <c r="H1149" s="72">
        <v>13.6</v>
      </c>
      <c r="I1149" s="211">
        <f>ROUND(G1149*H1149,2)</f>
        <v>0.54</v>
      </c>
      <c r="J1149" s="161"/>
    </row>
    <row r="1150" spans="1:10" s="34" customFormat="1" hidden="1">
      <c r="A1150" s="88">
        <v>88264</v>
      </c>
      <c r="B1150" s="206" t="s">
        <v>45</v>
      </c>
      <c r="C1150" s="205" t="s">
        <v>14</v>
      </c>
      <c r="D1150" s="35" t="s">
        <v>65</v>
      </c>
      <c r="E1150" s="161" t="s">
        <v>25</v>
      </c>
      <c r="G1150" s="209">
        <v>0.04</v>
      </c>
      <c r="H1150" s="72">
        <v>17.36</v>
      </c>
      <c r="I1150" s="211">
        <f>ROUND(H1150*G1150,2)</f>
        <v>0.69</v>
      </c>
      <c r="J1150" s="161"/>
    </row>
    <row r="1151" spans="1:10" hidden="1"/>
    <row r="1152" spans="1:10" ht="25.5" hidden="1">
      <c r="A1152" s="173">
        <v>86958</v>
      </c>
      <c r="B1152" s="87" t="s">
        <v>45</v>
      </c>
      <c r="C1152" s="29" t="s">
        <v>14</v>
      </c>
      <c r="D1152" s="28" t="s">
        <v>684</v>
      </c>
      <c r="E1152" s="188" t="s">
        <v>33</v>
      </c>
      <c r="F1152" s="219">
        <v>1</v>
      </c>
      <c r="G1152" s="220"/>
      <c r="H1152" s="221">
        <f>SUM(I1153:I1154)</f>
        <v>38.06</v>
      </c>
      <c r="I1152" s="222">
        <f>ROUND(H1152*F1152,2)</f>
        <v>38.06</v>
      </c>
    </row>
    <row r="1153" spans="1:10" s="34" customFormat="1" ht="25.5" hidden="1">
      <c r="A1153" s="88">
        <v>559</v>
      </c>
      <c r="B1153" s="206" t="s">
        <v>45</v>
      </c>
      <c r="C1153" s="205" t="s">
        <v>15</v>
      </c>
      <c r="D1153" s="35" t="str">
        <f>IF(A1153=0," ",VLOOKUP(A1153,InsumosSINAPI!$A$6:$I$9354,2,0))</f>
        <v>BARRA DE FERRO CHATO, RETANGULAR, 50,8 MM X 6,35 MM (L X E), 2,53 KG/M</v>
      </c>
      <c r="E1153" s="161" t="str">
        <f>IF(A1153=0," ",VLOOKUP(A1153,InsumosSINAPI!$A$6:$I$9354,3,0))</f>
        <v xml:space="preserve">M     </v>
      </c>
      <c r="G1153" s="209">
        <v>0.96</v>
      </c>
      <c r="H1153" s="72" t="str">
        <f>IF(A1153=0," ",VLOOKUP(A1153,InsumosSINAPI!$A$6:$I$9354,5,0))</f>
        <v>27,04</v>
      </c>
      <c r="I1153" s="211">
        <f>ROUND(G1153*H1153,2)</f>
        <v>25.96</v>
      </c>
      <c r="J1153" s="161"/>
    </row>
    <row r="1154" spans="1:10" s="34" customFormat="1" ht="38.25" hidden="1">
      <c r="A1154" s="88">
        <v>6391</v>
      </c>
      <c r="B1154" s="206" t="s">
        <v>45</v>
      </c>
      <c r="C1154" s="205" t="s">
        <v>14</v>
      </c>
      <c r="D1154" s="35" t="s">
        <v>623</v>
      </c>
      <c r="E1154" s="161" t="s">
        <v>12</v>
      </c>
      <c r="G1154" s="209">
        <v>0.1</v>
      </c>
      <c r="H1154" s="72">
        <v>120.99</v>
      </c>
      <c r="I1154" s="211">
        <f>ROUND(H1154*G1154,2)</f>
        <v>12.1</v>
      </c>
      <c r="J1154" s="161"/>
    </row>
    <row r="1155" spans="1:10" hidden="1"/>
    <row r="1156" spans="1:10" ht="51" hidden="1">
      <c r="A1156" s="173" t="s">
        <v>685</v>
      </c>
      <c r="B1156" s="87" t="s">
        <v>45</v>
      </c>
      <c r="C1156" s="29" t="s">
        <v>14</v>
      </c>
      <c r="D1156" s="28" t="s">
        <v>686</v>
      </c>
      <c r="E1156" s="188" t="s">
        <v>8</v>
      </c>
      <c r="F1156" s="219">
        <v>1</v>
      </c>
      <c r="G1156" s="220"/>
      <c r="H1156" s="221">
        <f>SUM(I1157:I1158)</f>
        <v>38.06</v>
      </c>
      <c r="I1156" s="222">
        <f>ROUND(H1156*F1156,2)</f>
        <v>38.06</v>
      </c>
    </row>
    <row r="1157" spans="1:10" s="34" customFormat="1" ht="25.5" hidden="1">
      <c r="A1157" s="88">
        <v>559</v>
      </c>
      <c r="B1157" s="206" t="s">
        <v>45</v>
      </c>
      <c r="C1157" s="205" t="s">
        <v>15</v>
      </c>
      <c r="D1157" s="35" t="str">
        <f>IF(A1157=0," ",VLOOKUP(A1157,InsumosSINAPI!$A$6:$I$9354,2,0))</f>
        <v>BARRA DE FERRO CHATO, RETANGULAR, 50,8 MM X 6,35 MM (L X E), 2,53 KG/M</v>
      </c>
      <c r="E1157" s="161" t="str">
        <f>IF(A1157=0," ",VLOOKUP(A1157,InsumosSINAPI!$A$6:$I$9354,3,0))</f>
        <v xml:space="preserve">M     </v>
      </c>
      <c r="G1157" s="209">
        <v>0.96</v>
      </c>
      <c r="H1157" s="72" t="str">
        <f>IF(A1157=0," ",VLOOKUP(A1157,InsumosSINAPI!$A$6:$I$9354,5,0))</f>
        <v>27,04</v>
      </c>
      <c r="I1157" s="211">
        <f>ROUND(G1157*H1157,2)</f>
        <v>25.96</v>
      </c>
      <c r="J1157" s="161"/>
    </row>
    <row r="1158" spans="1:10" s="34" customFormat="1" ht="38.25" hidden="1">
      <c r="A1158" s="88">
        <v>6391</v>
      </c>
      <c r="B1158" s="206" t="s">
        <v>45</v>
      </c>
      <c r="C1158" s="205" t="s">
        <v>14</v>
      </c>
      <c r="D1158" s="35" t="s">
        <v>623</v>
      </c>
      <c r="E1158" s="161" t="s">
        <v>12</v>
      </c>
      <c r="G1158" s="209">
        <v>0.1</v>
      </c>
      <c r="H1158" s="72">
        <v>120.99</v>
      </c>
      <c r="I1158" s="211">
        <f>ROUND(H1158*G1158,2)</f>
        <v>12.1</v>
      </c>
      <c r="J1158" s="161"/>
    </row>
    <row r="1159" spans="1:10" hidden="1"/>
    <row r="1160" spans="1:10" ht="38.25" hidden="1">
      <c r="A1160" s="173" t="s">
        <v>687</v>
      </c>
      <c r="B1160" s="87" t="s">
        <v>110</v>
      </c>
      <c r="C1160" s="29" t="s">
        <v>14</v>
      </c>
      <c r="D1160" s="28" t="s">
        <v>688</v>
      </c>
      <c r="E1160" s="188" t="s">
        <v>33</v>
      </c>
      <c r="F1160" s="219">
        <v>1</v>
      </c>
      <c r="G1160" s="220"/>
      <c r="H1160" s="221">
        <f>SUM(I1161:I1167)</f>
        <v>683.44</v>
      </c>
      <c r="I1160" s="222">
        <f>ROUND(H1160*F1160,2)</f>
        <v>683.44</v>
      </c>
    </row>
    <row r="1161" spans="1:10" s="34" customFormat="1" ht="25.5" hidden="1">
      <c r="A1161" s="224">
        <v>1339</v>
      </c>
      <c r="B1161" s="206" t="s">
        <v>45</v>
      </c>
      <c r="C1161" s="205" t="s">
        <v>15</v>
      </c>
      <c r="D1161" s="35" t="str">
        <f>IF(A1161=0," ",VLOOKUP(A1161,InsumosSINAPI!$A$6:$I$9354,2,0))</f>
        <v>COLA A BASE DE RESINA SINTETICA PARA CHAPA DE LAMINADO MELAMINICO</v>
      </c>
      <c r="E1161" s="161" t="str">
        <f>IF(A1161=0," ",VLOOKUP(A1161,InsumosSINAPI!$A$6:$I$9354,3,0))</f>
        <v xml:space="preserve">KG    </v>
      </c>
      <c r="G1161" s="209">
        <v>0.5</v>
      </c>
      <c r="H1161" s="72" t="str">
        <f>IF(A1161=0," ",VLOOKUP(A1161,InsumosSINAPI!$A$6:$I$9354,5,0))</f>
        <v>49,20</v>
      </c>
      <c r="I1161" s="211">
        <f>ROUND(G1161*H1161,2)</f>
        <v>24.6</v>
      </c>
      <c r="J1161" s="161"/>
    </row>
    <row r="1162" spans="1:10" s="34" customFormat="1" ht="25.5" hidden="1">
      <c r="A1162" s="224">
        <v>1341</v>
      </c>
      <c r="B1162" s="206" t="s">
        <v>45</v>
      </c>
      <c r="C1162" s="205" t="s">
        <v>15</v>
      </c>
      <c r="D1162" s="35" t="str">
        <f>IF(A1162=0," ",VLOOKUP(A1162,InsumosSINAPI!$A$6:$I$9354,2,0))</f>
        <v>CHAPA DE LAMINADO MELAMINICO, TEXTURIZADO, DE *1,25 X 3,08* M, E = 0,8 MM</v>
      </c>
      <c r="E1162" s="161" t="str">
        <f>IF(A1162=0," ",VLOOKUP(A1162,InsumosSINAPI!$A$6:$I$9354,3,0))</f>
        <v xml:space="preserve">M2    </v>
      </c>
      <c r="G1162" s="209">
        <v>2.2000000000000002</v>
      </c>
      <c r="H1162" s="72" t="str">
        <f>IF(A1162=0," ",VLOOKUP(A1162,InsumosSINAPI!$A$6:$I$9354,5,0))</f>
        <v>54,64</v>
      </c>
      <c r="I1162" s="211">
        <f t="shared" ref="I1162:I1167" si="30">ROUND(G1162*H1162,2)</f>
        <v>120.21</v>
      </c>
      <c r="J1162" s="161"/>
    </row>
    <row r="1163" spans="1:10" s="34" customFormat="1" ht="51" hidden="1">
      <c r="A1163" s="224">
        <v>5020</v>
      </c>
      <c r="B1163" s="206" t="s">
        <v>45</v>
      </c>
      <c r="C1163" s="205" t="s">
        <v>15</v>
      </c>
      <c r="D1163" s="35" t="str">
        <f>IF(A1163=0," ",VLOOKUP(A1163,InsumosSINAPI!$A$6:$I$9354,2,0))</f>
        <v>PORTA DE MADEIRA, FOLHA MEDIA (NBR 15930) DE 600 X 2100 MM, DE 35 MM A 40 MM DE ESPESSURA, NUCLEO SEMI-SOLIDO (SARRAFEADO), CAPA LISA EM HDF, ACABAMENTO LAMINADO NATURAL PARA VERNIZ</v>
      </c>
      <c r="E1163" s="161" t="str">
        <f>IF(A1163=0," ",VLOOKUP(A1163,InsumosSINAPI!$A$6:$I$9354,3,0))</f>
        <v xml:space="preserve">UN    </v>
      </c>
      <c r="G1163" s="209">
        <v>1</v>
      </c>
      <c r="H1163" s="72" t="str">
        <f>IF(A1163=0," ",VLOOKUP(A1163,InsumosSINAPI!$A$6:$I$9354,5,0))</f>
        <v>200,33</v>
      </c>
      <c r="I1163" s="211">
        <f t="shared" si="30"/>
        <v>200.33</v>
      </c>
      <c r="J1163" s="161"/>
    </row>
    <row r="1164" spans="1:10" s="34" customFormat="1" ht="25.5" hidden="1" customHeight="1">
      <c r="A1164" s="27">
        <v>88261</v>
      </c>
      <c r="B1164" s="71" t="s">
        <v>45</v>
      </c>
      <c r="C1164" s="27" t="s">
        <v>14</v>
      </c>
      <c r="D1164" s="35" t="s">
        <v>115</v>
      </c>
      <c r="E1164" s="161" t="s">
        <v>25</v>
      </c>
      <c r="G1164" s="36">
        <v>1</v>
      </c>
      <c r="H1164" s="72">
        <v>16.37</v>
      </c>
      <c r="I1164" s="176">
        <f t="shared" si="30"/>
        <v>16.37</v>
      </c>
      <c r="J1164" s="161"/>
    </row>
    <row r="1165" spans="1:10" ht="21.75" hidden="1">
      <c r="A1165" s="7" t="s">
        <v>689</v>
      </c>
      <c r="B1165" s="5" t="s">
        <v>110</v>
      </c>
      <c r="C1165" s="7" t="s">
        <v>15</v>
      </c>
      <c r="D1165" s="171" t="s">
        <v>690</v>
      </c>
      <c r="E1165" s="183" t="s">
        <v>33</v>
      </c>
      <c r="G1165" s="36">
        <v>1</v>
      </c>
      <c r="H1165" s="72">
        <v>168.93</v>
      </c>
      <c r="I1165" s="176">
        <f t="shared" si="30"/>
        <v>168.93</v>
      </c>
    </row>
    <row r="1166" spans="1:10" ht="21.75" hidden="1">
      <c r="A1166" s="223" t="s">
        <v>691</v>
      </c>
      <c r="B1166" s="5" t="s">
        <v>110</v>
      </c>
      <c r="C1166" s="7" t="s">
        <v>15</v>
      </c>
      <c r="D1166" s="171" t="s">
        <v>692</v>
      </c>
      <c r="E1166" s="183" t="s">
        <v>33</v>
      </c>
      <c r="G1166" s="36">
        <v>1</v>
      </c>
      <c r="H1166" s="72">
        <v>87.09</v>
      </c>
      <c r="I1166" s="176">
        <f t="shared" si="30"/>
        <v>87.09</v>
      </c>
    </row>
    <row r="1167" spans="1:10" hidden="1">
      <c r="A1167" s="223" t="s">
        <v>693</v>
      </c>
      <c r="B1167" s="5" t="s">
        <v>110</v>
      </c>
      <c r="C1167" s="7" t="s">
        <v>15</v>
      </c>
      <c r="D1167" s="223" t="s">
        <v>694</v>
      </c>
      <c r="E1167" s="183" t="s">
        <v>33</v>
      </c>
      <c r="G1167" s="36">
        <v>3</v>
      </c>
      <c r="H1167" s="72">
        <v>21.97</v>
      </c>
      <c r="I1167" s="176">
        <f t="shared" si="30"/>
        <v>65.91</v>
      </c>
    </row>
    <row r="1168" spans="1:10" hidden="1"/>
    <row r="1169" spans="1:10" ht="25.5" hidden="1">
      <c r="A1169" s="173">
        <v>84153</v>
      </c>
      <c r="B1169" s="87" t="s">
        <v>45</v>
      </c>
      <c r="C1169" s="29" t="s">
        <v>14</v>
      </c>
      <c r="D1169" s="28" t="s">
        <v>695</v>
      </c>
      <c r="E1169" s="188" t="s">
        <v>11</v>
      </c>
      <c r="F1169" s="219">
        <v>1</v>
      </c>
      <c r="G1169" s="220"/>
      <c r="H1169" s="221" t="e">
        <f>SUM(I1170:I1173)</f>
        <v>#N/A</v>
      </c>
      <c r="I1169" s="222" t="e">
        <f>ROUND(H1169*F1169,2)</f>
        <v>#N/A</v>
      </c>
    </row>
    <row r="1170" spans="1:10" s="34" customFormat="1" hidden="1">
      <c r="A1170" s="88">
        <v>134</v>
      </c>
      <c r="B1170" s="206" t="s">
        <v>45</v>
      </c>
      <c r="C1170" s="205" t="s">
        <v>15</v>
      </c>
      <c r="D1170" s="35" t="str">
        <f>IF(A1170=0," ",VLOOKUP(A1170,InsumosSINAPI!$A$6:$I$9354,2,0))</f>
        <v>GRAUTE CIMENTICIO PARA USO GERAL</v>
      </c>
      <c r="E1170" s="161" t="str">
        <f>IF(A1170=0," ",VLOOKUP(A1170,InsumosSINAPI!$A$6:$I$9354,3,0))</f>
        <v xml:space="preserve">KG    </v>
      </c>
      <c r="G1170" s="36">
        <v>1.464</v>
      </c>
      <c r="H1170" s="72" t="str">
        <f>IF(A1170=0," ",VLOOKUP(A1170,InsumosSINAPI!$A$6:$I$9354,5,0))</f>
        <v>1,91</v>
      </c>
      <c r="I1170" s="211">
        <f>ROUND(G1170*H1170,2)</f>
        <v>2.8</v>
      </c>
      <c r="J1170" s="161"/>
    </row>
    <row r="1171" spans="1:10" s="34" customFormat="1" ht="38.25" hidden="1">
      <c r="A1171" s="88">
        <v>11615</v>
      </c>
      <c r="B1171" s="206" t="s">
        <v>45</v>
      </c>
      <c r="C1171" s="205" t="s">
        <v>15</v>
      </c>
      <c r="D1171" s="35" t="str">
        <f>IF(A1171=0," ",VLOOKUP(A1171,InsumosSINAPI!$A$6:$I$9354,2,0))</f>
        <v>POLIESTIRENO EXPANDIDO/EPS (ISOPOR), TIPO 2F, PLACA, ISOLAMENTO TERMOACUSTICO, E = 10 MM, 1000 X 500 MM</v>
      </c>
      <c r="E1171" s="161" t="str">
        <f>IF(A1171=0," ",VLOOKUP(A1171,InsumosSINAPI!$A$6:$I$9354,3,0))</f>
        <v xml:space="preserve">M2    </v>
      </c>
      <c r="G1171" s="36">
        <v>1.068E-2</v>
      </c>
      <c r="H1171" s="72" t="str">
        <f>IF(A1171=0," ",VLOOKUP(A1171,InsumosSINAPI!$A$6:$I$9354,5,0))</f>
        <v>2,61</v>
      </c>
      <c r="I1171" s="211">
        <f>ROUND(G1171*H1171,2)</f>
        <v>0.03</v>
      </c>
      <c r="J1171" s="161"/>
    </row>
    <row r="1172" spans="1:10" s="34" customFormat="1" hidden="1">
      <c r="A1172" s="88">
        <v>12889</v>
      </c>
      <c r="B1172" s="206" t="s">
        <v>45</v>
      </c>
      <c r="C1172" s="205" t="s">
        <v>15</v>
      </c>
      <c r="D1172" s="35" t="e">
        <f>IF(A1172=0," ",VLOOKUP(A1172,InsumosSINAPI!$A$6:$I$9354,2,0))</f>
        <v>#N/A</v>
      </c>
      <c r="E1172" s="161" t="e">
        <f>IF(A1172=0," ",VLOOKUP(A1172,InsumosSINAPI!$A$6:$I$9354,3,0))</f>
        <v>#N/A</v>
      </c>
      <c r="G1172" s="36">
        <v>0.71428599999999998</v>
      </c>
      <c r="H1172" s="72" t="e">
        <f>IF(A1172=0," ",VLOOKUP(A1172,InsumosSINAPI!$A$6:$I$9354,5,0))</f>
        <v>#N/A</v>
      </c>
      <c r="I1172" s="211" t="e">
        <f>ROUND(G1172*H1172,2)</f>
        <v>#N/A</v>
      </c>
      <c r="J1172" s="161"/>
    </row>
    <row r="1173" spans="1:10" s="34" customFormat="1" hidden="1">
      <c r="A1173" s="27">
        <v>88309</v>
      </c>
      <c r="B1173" s="42" t="s">
        <v>45</v>
      </c>
      <c r="C1173" s="27" t="s">
        <v>14</v>
      </c>
      <c r="D1173" s="35" t="s">
        <v>53</v>
      </c>
      <c r="E1173" s="161" t="s">
        <v>25</v>
      </c>
      <c r="G1173" s="36">
        <v>0.11</v>
      </c>
      <c r="H1173" s="170">
        <v>17.2</v>
      </c>
      <c r="I1173" s="37">
        <f>ROUND(G1173*H1173,2)</f>
        <v>1.89</v>
      </c>
      <c r="J1173" s="161"/>
    </row>
    <row r="1174" spans="1:10" hidden="1"/>
    <row r="1175" spans="1:10" ht="25.5" hidden="1">
      <c r="A1175" s="173" t="s">
        <v>696</v>
      </c>
      <c r="B1175" s="87" t="s">
        <v>110</v>
      </c>
      <c r="C1175" s="29" t="s">
        <v>14</v>
      </c>
      <c r="D1175" s="28" t="s">
        <v>697</v>
      </c>
      <c r="E1175" s="188" t="s">
        <v>33</v>
      </c>
      <c r="F1175" s="219">
        <v>1</v>
      </c>
      <c r="G1175" s="220"/>
      <c r="H1175" s="221">
        <f>SUM(I1176:I1178)</f>
        <v>220.46999999999997</v>
      </c>
      <c r="I1175" s="222">
        <f>ROUND(H1175*F1175,2)</f>
        <v>220.47</v>
      </c>
    </row>
    <row r="1176" spans="1:10" s="34" customFormat="1" ht="21.75" hidden="1">
      <c r="A1176" s="223" t="s">
        <v>698</v>
      </c>
      <c r="B1176" s="206" t="s">
        <v>110</v>
      </c>
      <c r="C1176" s="205" t="s">
        <v>15</v>
      </c>
      <c r="D1176" s="171" t="s">
        <v>699</v>
      </c>
      <c r="E1176" s="161" t="s">
        <v>33</v>
      </c>
      <c r="G1176" s="209">
        <v>1</v>
      </c>
      <c r="H1176" s="72">
        <v>190.17</v>
      </c>
      <c r="I1176" s="211">
        <f>ROUND(G1176*H1176,2)</f>
        <v>190.17</v>
      </c>
      <c r="J1176" s="161"/>
    </row>
    <row r="1177" spans="1:10" s="34" customFormat="1" hidden="1">
      <c r="A1177" s="88">
        <v>88264</v>
      </c>
      <c r="B1177" s="206" t="s">
        <v>45</v>
      </c>
      <c r="C1177" s="205" t="s">
        <v>14</v>
      </c>
      <c r="D1177" s="35" t="s">
        <v>65</v>
      </c>
      <c r="E1177" s="161" t="s">
        <v>25</v>
      </c>
      <c r="G1177" s="209">
        <v>1</v>
      </c>
      <c r="H1177" s="72">
        <v>17.36</v>
      </c>
      <c r="I1177" s="211">
        <f>ROUND(H1177*G1177,2)</f>
        <v>17.36</v>
      </c>
      <c r="J1177" s="161"/>
    </row>
    <row r="1178" spans="1:10" hidden="1">
      <c r="A1178" s="168">
        <v>88316</v>
      </c>
      <c r="B1178" s="71" t="s">
        <v>45</v>
      </c>
      <c r="C1178" s="27" t="s">
        <v>14</v>
      </c>
      <c r="D1178" s="35" t="s">
        <v>34</v>
      </c>
      <c r="E1178" s="161" t="s">
        <v>25</v>
      </c>
      <c r="F1178" s="34"/>
      <c r="G1178" s="36">
        <v>1</v>
      </c>
      <c r="H1178" s="38">
        <v>12.94</v>
      </c>
      <c r="I1178" s="72">
        <f>ROUND(H1178*G1178,2)</f>
        <v>12.94</v>
      </c>
    </row>
    <row r="1179" spans="1:10" hidden="1"/>
    <row r="1180" spans="1:10" ht="38.25" hidden="1">
      <c r="A1180" s="173">
        <v>96116</v>
      </c>
      <c r="B1180" s="87" t="s">
        <v>45</v>
      </c>
      <c r="C1180" s="29" t="s">
        <v>14</v>
      </c>
      <c r="D1180" s="28" t="s">
        <v>700</v>
      </c>
      <c r="E1180" s="188" t="s">
        <v>8</v>
      </c>
      <c r="F1180" s="219">
        <v>1</v>
      </c>
      <c r="G1180" s="220"/>
      <c r="H1180" s="221">
        <f>SUM(I1181:I1188)</f>
        <v>73.140000000000015</v>
      </c>
      <c r="I1180" s="222">
        <f>ROUND(H1180*F1180,2)</f>
        <v>73.14</v>
      </c>
    </row>
    <row r="1181" spans="1:10" s="34" customFormat="1" ht="38.25" hidden="1">
      <c r="A1181" s="88">
        <v>36238</v>
      </c>
      <c r="B1181" s="206" t="s">
        <v>45</v>
      </c>
      <c r="C1181" s="205" t="s">
        <v>15</v>
      </c>
      <c r="D1181" s="35" t="str">
        <f>IF(A1181=0," ",VLOOKUP(A1181,InsumosSINAPI!$A$6:$I$9354,2,0))</f>
        <v>FORRO DE PVC, FRISADO, BRANCO, REGUA DE 20 CM, ESPESSURA DE 8 MM A 10 MM E COMPRIMENTO 6 M (SEM COLOCACAO)</v>
      </c>
      <c r="E1181" s="161" t="str">
        <f>IF(A1181=0," ",VLOOKUP(A1181,InsumosSINAPI!$A$6:$I$9354,3,0))</f>
        <v xml:space="preserve">M2    </v>
      </c>
      <c r="G1181" s="160">
        <v>1.0955999999999999</v>
      </c>
      <c r="H1181" s="72" t="str">
        <f>IF(A1181=0," ",VLOOKUP(A1181,InsumosSINAPI!$A$6:$I$9354,5,0))</f>
        <v>25,41</v>
      </c>
      <c r="I1181" s="211">
        <f t="shared" ref="I1181:I1188" si="31">ROUND(G1181*H1181,2)</f>
        <v>27.84</v>
      </c>
      <c r="J1181" s="161"/>
    </row>
    <row r="1182" spans="1:10" s="34" customFormat="1" ht="38.25" hidden="1">
      <c r="A1182" s="88">
        <v>39427</v>
      </c>
      <c r="B1182" s="206" t="s">
        <v>45</v>
      </c>
      <c r="C1182" s="205" t="s">
        <v>15</v>
      </c>
      <c r="D1182" s="35" t="str">
        <f>IF(A1182=0," ",VLOOKUP(A1182,InsumosSINAPI!$A$6:$I$9354,2,0))</f>
        <v>PERFIL CANALETA, FORMATO C, EM ACO ZINCADO, PARA ESTRUTURA FORRO DRYWALL, E = 0,5 MM, *46 X 18* (L X H), COMPRIMENTO 3 M</v>
      </c>
      <c r="E1182" s="161" t="str">
        <f>IF(A1182=0," ",VLOOKUP(A1182,InsumosSINAPI!$A$6:$I$9354,3,0))</f>
        <v xml:space="preserve">M     </v>
      </c>
      <c r="G1182" s="160">
        <v>3.8498999999999999</v>
      </c>
      <c r="H1182" s="72" t="str">
        <f>IF(A1182=0," ",VLOOKUP(A1182,InsumosSINAPI!$A$6:$I$9354,5,0))</f>
        <v>7,56</v>
      </c>
      <c r="I1182" s="211">
        <f t="shared" si="31"/>
        <v>29.11</v>
      </c>
      <c r="J1182" s="161"/>
    </row>
    <row r="1183" spans="1:10" s="34" customFormat="1" ht="51" hidden="1">
      <c r="A1183" s="88">
        <v>39430</v>
      </c>
      <c r="B1183" s="206" t="s">
        <v>45</v>
      </c>
      <c r="C1183" s="205" t="s">
        <v>15</v>
      </c>
      <c r="D1183" s="35" t="str">
        <f>IF(A1183=0," ",VLOOKUP(A1183,InsumosSINAPI!$A$6:$I$9354,2,0))</f>
        <v>PENDURAL OU PRESILHA REGULADORA, EM ACO GALVANIZADO, COM CORPO, MOLA E REBITE, PARA PERFIL TIPO CANALETA DE ESTRUTURA EM FORROS DRYWALL</v>
      </c>
      <c r="E1183" s="161" t="str">
        <f>IF(A1183=0," ",VLOOKUP(A1183,InsumosSINAPI!$A$6:$I$9354,3,0))</f>
        <v xml:space="preserve">UN    </v>
      </c>
      <c r="G1183" s="160">
        <v>1.3265</v>
      </c>
      <c r="H1183" s="72" t="str">
        <f>IF(A1183=0," ",VLOOKUP(A1183,InsumosSINAPI!$A$6:$I$9354,5,0))</f>
        <v>2,85</v>
      </c>
      <c r="I1183" s="211">
        <f t="shared" si="31"/>
        <v>3.78</v>
      </c>
      <c r="J1183" s="161"/>
    </row>
    <row r="1184" spans="1:10" s="34" customFormat="1" ht="38.25" hidden="1">
      <c r="A1184" s="88">
        <v>39443</v>
      </c>
      <c r="B1184" s="206" t="s">
        <v>45</v>
      </c>
      <c r="C1184" s="205" t="s">
        <v>15</v>
      </c>
      <c r="D1184" s="35" t="str">
        <f>IF(A1184=0," ",VLOOKUP(A1184,InsumosSINAPI!$A$6:$I$9354,2,0))</f>
        <v>PARAFUSO DRY WALL, EM ACO ZINCADO, CABECA LENTILHA E PONTA BROCA (LB), LARGURA 4,2 MM, COMPRIMENTO 13 MM</v>
      </c>
      <c r="E1184" s="161" t="str">
        <f>IF(A1184=0," ",VLOOKUP(A1184,InsumosSINAPI!$A$6:$I$9354,3,0))</f>
        <v xml:space="preserve">UN    </v>
      </c>
      <c r="G1184" s="160">
        <v>2.1911999999999998</v>
      </c>
      <c r="H1184" s="72" t="str">
        <f>IF(A1184=0," ",VLOOKUP(A1184,InsumosSINAPI!$A$6:$I$9354,5,0))</f>
        <v>0,30</v>
      </c>
      <c r="I1184" s="211">
        <f t="shared" si="31"/>
        <v>0.66</v>
      </c>
      <c r="J1184" s="161"/>
    </row>
    <row r="1185" spans="1:10" s="34" customFormat="1" ht="25.5" hidden="1">
      <c r="A1185" s="88">
        <v>40547</v>
      </c>
      <c r="B1185" s="206" t="s">
        <v>45</v>
      </c>
      <c r="C1185" s="205" t="s">
        <v>15</v>
      </c>
      <c r="D1185" s="35" t="str">
        <f>IF(A1185=0," ",VLOOKUP(A1185,InsumosSINAPI!$A$6:$I$9354,2,0))</f>
        <v>PARAFUSO ZINCADO, AUTOBROCANTE, FLANGEADO, 4,2 MM X 19 MM</v>
      </c>
      <c r="E1185" s="161" t="str">
        <f>IF(A1185=0," ",VLOOKUP(A1185,InsumosSINAPI!$A$6:$I$9354,3,0))</f>
        <v xml:space="preserve">CENTO </v>
      </c>
      <c r="G1185" s="160">
        <v>1.32E-2</v>
      </c>
      <c r="H1185" s="72" t="str">
        <f>IF(A1185=0," ",VLOOKUP(A1185,InsumosSINAPI!$A$6:$I$9354,5,0))</f>
        <v>34,09</v>
      </c>
      <c r="I1185" s="211">
        <f t="shared" si="31"/>
        <v>0.45</v>
      </c>
      <c r="J1185" s="161"/>
    </row>
    <row r="1186" spans="1:10" s="34" customFormat="1" ht="25.5" hidden="1">
      <c r="A1186" s="88">
        <v>40552</v>
      </c>
      <c r="B1186" s="206" t="s">
        <v>45</v>
      </c>
      <c r="C1186" s="205" t="s">
        <v>15</v>
      </c>
      <c r="D1186" s="35" t="str">
        <f>IF(A1186=0," ",VLOOKUP(A1186,InsumosSINAPI!$A$6:$I$9354,2,0))</f>
        <v>PARAFUSO, AUTO ATARRACHANTE, CABECA CHATA, FENDA SIMPLES, 1/4 (6,35 MM) X 25 MM</v>
      </c>
      <c r="E1186" s="161" t="str">
        <f>IF(A1186=0," ",VLOOKUP(A1186,InsumosSINAPI!$A$6:$I$9354,3,0))</f>
        <v xml:space="preserve">CENTO </v>
      </c>
      <c r="G1186" s="160">
        <v>3.3300000000000003E-2</v>
      </c>
      <c r="H1186" s="72" t="str">
        <f>IF(A1186=0," ",VLOOKUP(A1186,InsumosSINAPI!$A$6:$I$9354,5,0))</f>
        <v>58,44</v>
      </c>
      <c r="I1186" s="211">
        <f t="shared" si="31"/>
        <v>1.95</v>
      </c>
      <c r="J1186" s="161"/>
    </row>
    <row r="1187" spans="1:10" s="34" customFormat="1" ht="38.25" hidden="1">
      <c r="A1187" s="88">
        <v>43131</v>
      </c>
      <c r="B1187" s="206" t="s">
        <v>45</v>
      </c>
      <c r="C1187" s="205" t="s">
        <v>15</v>
      </c>
      <c r="D1187" s="35" t="str">
        <f>IF(A1187=0," ",VLOOKUP(A1187,InsumosSINAPI!$A$6:$I$9354,2,0))</f>
        <v>ARAME GALVANIZADO 6 BWG, D = 5,16 MM (0,157 KG/M), OU 8 BWG, D = 4,19 MM (0,101 KG/M), OU 10 BWG, D = 3,40 MM (0,0713 KG/M)</v>
      </c>
      <c r="E1187" s="161" t="str">
        <f>IF(A1187=0," ",VLOOKUP(A1187,InsumosSINAPI!$A$6:$I$9354,3,0))</f>
        <v xml:space="preserve">KG    </v>
      </c>
      <c r="G1187" s="160">
        <v>4.2599999999999999E-2</v>
      </c>
      <c r="H1187" s="72" t="str">
        <f>IF(A1187=0," ",VLOOKUP(A1187,InsumosSINAPI!$A$6:$I$9354,5,0))</f>
        <v>25,57</v>
      </c>
      <c r="I1187" s="211">
        <f t="shared" si="31"/>
        <v>1.0900000000000001</v>
      </c>
      <c r="J1187" s="161"/>
    </row>
    <row r="1188" spans="1:10" s="34" customFormat="1" ht="25.5" hidden="1">
      <c r="A1188" s="88">
        <v>88278</v>
      </c>
      <c r="B1188" s="206" t="s">
        <v>45</v>
      </c>
      <c r="C1188" s="205" t="s">
        <v>14</v>
      </c>
      <c r="D1188" s="35" t="s">
        <v>337</v>
      </c>
      <c r="E1188" s="161" t="s">
        <v>25</v>
      </c>
      <c r="G1188" s="160">
        <v>0.49940000000000001</v>
      </c>
      <c r="H1188" s="6">
        <v>16.53</v>
      </c>
      <c r="I1188" s="211">
        <f t="shared" si="31"/>
        <v>8.26</v>
      </c>
      <c r="J1188" s="161"/>
    </row>
    <row r="1189" spans="1:10" hidden="1"/>
    <row r="1190" spans="1:10" ht="38.25" hidden="1">
      <c r="A1190" s="173">
        <v>83479</v>
      </c>
      <c r="B1190" s="87" t="s">
        <v>45</v>
      </c>
      <c r="C1190" s="29" t="s">
        <v>14</v>
      </c>
      <c r="D1190" s="28" t="s">
        <v>701</v>
      </c>
      <c r="E1190" s="188" t="s">
        <v>33</v>
      </c>
      <c r="F1190" s="219">
        <v>1</v>
      </c>
      <c r="G1190" s="220"/>
      <c r="H1190" s="221" t="e">
        <f>SUM(I1191:I1193)</f>
        <v>#N/A</v>
      </c>
      <c r="I1190" s="222" t="e">
        <f>ROUND(H1190*F1190,2)</f>
        <v>#N/A</v>
      </c>
    </row>
    <row r="1191" spans="1:10" s="34" customFormat="1" hidden="1">
      <c r="A1191" s="88">
        <v>12245</v>
      </c>
      <c r="B1191" s="206" t="s">
        <v>45</v>
      </c>
      <c r="C1191" s="205" t="s">
        <v>15</v>
      </c>
      <c r="D1191" s="35" t="e">
        <f>IF(A1191=0," ",VLOOKUP(A1191,InsumosSINAPI!$A$6:$I$9354,2,0))</f>
        <v>#N/A</v>
      </c>
      <c r="E1191" s="161" t="e">
        <f>IF(A1191=0," ",VLOOKUP(A1191,InsumosSINAPI!$A$6:$I$9354,3,0))</f>
        <v>#N/A</v>
      </c>
      <c r="G1191" s="209">
        <v>1</v>
      </c>
      <c r="H1191" s="72" t="e">
        <f>IF(A1191=0," ",VLOOKUP(A1191,InsumosSINAPI!$A$6:$I$9354,5,0))</f>
        <v>#N/A</v>
      </c>
      <c r="I1191" s="211" t="e">
        <f>ROUND(G1191*H1191,2)</f>
        <v>#N/A</v>
      </c>
      <c r="J1191" s="161"/>
    </row>
    <row r="1192" spans="1:10" s="34" customFormat="1" ht="25.5" hidden="1">
      <c r="A1192" s="88">
        <v>88247</v>
      </c>
      <c r="B1192" s="206" t="s">
        <v>45</v>
      </c>
      <c r="C1192" s="205" t="s">
        <v>14</v>
      </c>
      <c r="D1192" s="35" t="s">
        <v>678</v>
      </c>
      <c r="E1192" s="161" t="s">
        <v>25</v>
      </c>
      <c r="G1192" s="209">
        <v>0.8</v>
      </c>
      <c r="H1192" s="72">
        <v>13.6</v>
      </c>
      <c r="I1192" s="211">
        <f>ROUND(G1192*H1192,2)</f>
        <v>10.88</v>
      </c>
      <c r="J1192" s="161"/>
    </row>
    <row r="1193" spans="1:10" hidden="1">
      <c r="A1193" s="168">
        <v>88264</v>
      </c>
      <c r="B1193" s="206" t="s">
        <v>45</v>
      </c>
      <c r="C1193" s="7" t="s">
        <v>14</v>
      </c>
      <c r="D1193" s="8" t="s">
        <v>65</v>
      </c>
      <c r="E1193" s="183" t="s">
        <v>25</v>
      </c>
      <c r="G1193" s="209">
        <v>0.8</v>
      </c>
      <c r="H1193" s="6">
        <v>17.27</v>
      </c>
      <c r="I1193" s="211">
        <f>ROUND(G1193*H1193,2)</f>
        <v>13.82</v>
      </c>
    </row>
    <row r="1194" spans="1:10" hidden="1"/>
    <row r="1195" spans="1:10" ht="38.25" hidden="1">
      <c r="A1195" s="173">
        <v>93043</v>
      </c>
      <c r="B1195" s="87" t="s">
        <v>45</v>
      </c>
      <c r="C1195" s="29" t="s">
        <v>14</v>
      </c>
      <c r="D1195" s="28" t="s">
        <v>702</v>
      </c>
      <c r="E1195" s="188" t="s">
        <v>33</v>
      </c>
      <c r="F1195" s="219">
        <v>1</v>
      </c>
      <c r="G1195" s="220"/>
      <c r="H1195" s="221">
        <f>SUM(I1196:I1197)</f>
        <v>10.86</v>
      </c>
      <c r="I1195" s="222">
        <f>ROUND(H1195*F1195,2)</f>
        <v>10.86</v>
      </c>
    </row>
    <row r="1196" spans="1:10" s="34" customFormat="1" ht="25.5" hidden="1">
      <c r="A1196" s="88">
        <v>38194</v>
      </c>
      <c r="B1196" s="206" t="s">
        <v>45</v>
      </c>
      <c r="C1196" s="205" t="s">
        <v>15</v>
      </c>
      <c r="D1196" s="35" t="str">
        <f>IF(A1196=0," ",VLOOKUP(A1196,InsumosSINAPI!$A$6:$I$9354,2,0))</f>
        <v>LAMPADA LED 10 W BIVOLT BRANCA, FORMATO TRADICIONAL (BASE E27)</v>
      </c>
      <c r="E1196" s="161" t="str">
        <f>IF(A1196=0," ",VLOOKUP(A1196,InsumosSINAPI!$A$6:$I$9354,3,0))</f>
        <v xml:space="preserve">UN    </v>
      </c>
      <c r="G1196" s="209">
        <v>1</v>
      </c>
      <c r="H1196" s="72" t="str">
        <f>IF(A1196=0," ",VLOOKUP(A1196,InsumosSINAPI!$A$6:$I$9354,5,0))</f>
        <v>9,50</v>
      </c>
      <c r="I1196" s="211">
        <f>ROUND(G1196*H1196,2)</f>
        <v>9.5</v>
      </c>
      <c r="J1196" s="161"/>
    </row>
    <row r="1197" spans="1:10" s="34" customFormat="1" ht="25.5" hidden="1">
      <c r="A1197" s="88">
        <v>88247</v>
      </c>
      <c r="B1197" s="206" t="s">
        <v>45</v>
      </c>
      <c r="C1197" s="205" t="s">
        <v>14</v>
      </c>
      <c r="D1197" s="35" t="s">
        <v>678</v>
      </c>
      <c r="E1197" s="161" t="s">
        <v>25</v>
      </c>
      <c r="G1197" s="209">
        <v>0.1</v>
      </c>
      <c r="H1197" s="72">
        <v>13.6</v>
      </c>
      <c r="I1197" s="211">
        <f>ROUND(G1197*H1197,2)</f>
        <v>1.36</v>
      </c>
      <c r="J1197" s="161"/>
    </row>
    <row r="1198" spans="1:10" hidden="1"/>
    <row r="1199" spans="1:10" s="226" customFormat="1" ht="12.75" hidden="1" customHeight="1">
      <c r="A1199" s="173" t="s">
        <v>703</v>
      </c>
      <c r="B1199" s="200" t="s">
        <v>9</v>
      </c>
      <c r="C1199" s="200" t="s">
        <v>14</v>
      </c>
      <c r="D1199" s="225" t="s">
        <v>704</v>
      </c>
      <c r="E1199" s="200" t="s">
        <v>8</v>
      </c>
      <c r="F1199" s="201">
        <v>1</v>
      </c>
      <c r="G1199" s="202"/>
      <c r="H1199" s="203">
        <f>SUM(I1200:I1203)</f>
        <v>50.070000000000007</v>
      </c>
      <c r="I1199" s="204">
        <f>ROUND(H1199*F1199,2)</f>
        <v>50.07</v>
      </c>
      <c r="J1199" s="249"/>
    </row>
    <row r="1200" spans="1:10" s="217" customFormat="1" ht="13.35" hidden="1" customHeight="1">
      <c r="A1200" s="205">
        <v>88251</v>
      </c>
      <c r="B1200" s="206" t="s">
        <v>45</v>
      </c>
      <c r="C1200" s="205" t="s">
        <v>14</v>
      </c>
      <c r="D1200" s="207" t="s">
        <v>705</v>
      </c>
      <c r="E1200" s="205" t="s">
        <v>25</v>
      </c>
      <c r="F1200" s="208"/>
      <c r="G1200" s="209">
        <v>1</v>
      </c>
      <c r="H1200" s="227">
        <v>13.98</v>
      </c>
      <c r="I1200" s="211">
        <f>ROUND(G1200*H1200,2)</f>
        <v>13.98</v>
      </c>
      <c r="J1200" s="249"/>
    </row>
    <row r="1201" spans="1:10" s="217" customFormat="1" ht="12.75" hidden="1" customHeight="1">
      <c r="A1201" s="205">
        <v>88315</v>
      </c>
      <c r="B1201" s="206" t="s">
        <v>45</v>
      </c>
      <c r="C1201" s="205" t="s">
        <v>14</v>
      </c>
      <c r="D1201" s="207" t="s">
        <v>593</v>
      </c>
      <c r="E1201" s="205" t="s">
        <v>25</v>
      </c>
      <c r="F1201" s="208"/>
      <c r="G1201" s="209">
        <v>1.5</v>
      </c>
      <c r="H1201" s="227">
        <v>17.11</v>
      </c>
      <c r="I1201" s="211">
        <f>ROUND(G1201*H1201,2)</f>
        <v>25.67</v>
      </c>
      <c r="J1201" s="249"/>
    </row>
    <row r="1202" spans="1:10" s="217" customFormat="1" hidden="1">
      <c r="A1202" s="205" t="s">
        <v>706</v>
      </c>
      <c r="B1202" s="206" t="s">
        <v>9</v>
      </c>
      <c r="C1202" s="205" t="s">
        <v>15</v>
      </c>
      <c r="D1202" s="207" t="s">
        <v>707</v>
      </c>
      <c r="E1202" s="205" t="s">
        <v>4</v>
      </c>
      <c r="F1202" s="208"/>
      <c r="G1202" s="209">
        <v>4</v>
      </c>
      <c r="H1202" s="227">
        <v>0.57999999999999996</v>
      </c>
      <c r="I1202" s="211">
        <f>ROUND(G1202*H1202,2)</f>
        <v>2.3199999999999998</v>
      </c>
      <c r="J1202" s="249"/>
    </row>
    <row r="1203" spans="1:10" s="217" customFormat="1" hidden="1">
      <c r="A1203" s="205" t="s">
        <v>708</v>
      </c>
      <c r="B1203" s="206" t="s">
        <v>9</v>
      </c>
      <c r="C1203" s="205" t="s">
        <v>15</v>
      </c>
      <c r="D1203" s="207" t="s">
        <v>709</v>
      </c>
      <c r="E1203" s="205" t="s">
        <v>12</v>
      </c>
      <c r="F1203" s="208"/>
      <c r="G1203" s="209">
        <v>2.5</v>
      </c>
      <c r="H1203" s="214">
        <v>3.24</v>
      </c>
      <c r="I1203" s="211">
        <f>ROUND(G1203*H1203,2)</f>
        <v>8.1</v>
      </c>
      <c r="J1203" s="249"/>
    </row>
    <row r="1204" spans="1:10" hidden="1"/>
    <row r="1205" spans="1:10" s="217" customFormat="1" ht="25.5" hidden="1" customHeight="1">
      <c r="A1205" s="173" t="s">
        <v>710</v>
      </c>
      <c r="B1205" s="200" t="s">
        <v>110</v>
      </c>
      <c r="C1205" s="228" t="s">
        <v>14</v>
      </c>
      <c r="D1205" s="229" t="s">
        <v>172</v>
      </c>
      <c r="E1205" s="230" t="s">
        <v>43</v>
      </c>
      <c r="F1205" s="201">
        <v>1</v>
      </c>
      <c r="G1205" s="202"/>
      <c r="H1205" s="203">
        <f>SUM(I1206:I1211)</f>
        <v>19.817500000000003</v>
      </c>
      <c r="I1205" s="204">
        <f>ROUND(H1205*F1205,2)</f>
        <v>19.82</v>
      </c>
      <c r="J1205" s="249"/>
    </row>
    <row r="1206" spans="1:10" s="217" customFormat="1" ht="25.5" hidden="1" customHeight="1">
      <c r="A1206" s="205">
        <v>2422</v>
      </c>
      <c r="B1206" s="206" t="s">
        <v>110</v>
      </c>
      <c r="C1206" s="205" t="s">
        <v>15</v>
      </c>
      <c r="D1206" s="207" t="s">
        <v>174</v>
      </c>
      <c r="E1206" s="205" t="s">
        <v>12</v>
      </c>
      <c r="F1206" s="208"/>
      <c r="G1206" s="209">
        <v>1</v>
      </c>
      <c r="H1206" s="214">
        <v>6.07</v>
      </c>
      <c r="I1206" s="214">
        <f t="shared" ref="I1206:I1211" si="32">G1206*H1206</f>
        <v>6.07</v>
      </c>
      <c r="J1206" s="249"/>
    </row>
    <row r="1207" spans="1:10" s="217" customFormat="1" ht="12.75" hidden="1" customHeight="1">
      <c r="A1207" s="205">
        <v>3292</v>
      </c>
      <c r="B1207" s="206" t="s">
        <v>110</v>
      </c>
      <c r="C1207" s="205" t="s">
        <v>15</v>
      </c>
      <c r="D1207" s="207" t="s">
        <v>173</v>
      </c>
      <c r="E1207" s="205" t="s">
        <v>43</v>
      </c>
      <c r="F1207" s="208"/>
      <c r="G1207" s="209">
        <v>1</v>
      </c>
      <c r="H1207" s="214">
        <v>3.89</v>
      </c>
      <c r="I1207" s="214">
        <f t="shared" si="32"/>
        <v>3.89</v>
      </c>
      <c r="J1207" s="249"/>
    </row>
    <row r="1208" spans="1:10" s="217" customFormat="1" ht="25.5" hidden="1" customHeight="1">
      <c r="A1208" s="205">
        <v>398</v>
      </c>
      <c r="B1208" s="206" t="s">
        <v>110</v>
      </c>
      <c r="C1208" s="205" t="s">
        <v>15</v>
      </c>
      <c r="D1208" s="207" t="s">
        <v>175</v>
      </c>
      <c r="E1208" s="205" t="s">
        <v>43</v>
      </c>
      <c r="F1208" s="208"/>
      <c r="G1208" s="209">
        <v>1</v>
      </c>
      <c r="H1208" s="214">
        <v>2.0299999999999998</v>
      </c>
      <c r="I1208" s="214">
        <f t="shared" si="32"/>
        <v>2.0299999999999998</v>
      </c>
      <c r="J1208" s="249"/>
    </row>
    <row r="1209" spans="1:10" s="217" customFormat="1" ht="12.75" hidden="1" customHeight="1">
      <c r="A1209" s="205">
        <v>4342</v>
      </c>
      <c r="B1209" s="206" t="s">
        <v>110</v>
      </c>
      <c r="C1209" s="205" t="s">
        <v>15</v>
      </c>
      <c r="D1209" s="207" t="s">
        <v>176</v>
      </c>
      <c r="E1209" s="205" t="s">
        <v>43</v>
      </c>
      <c r="F1209" s="208"/>
      <c r="G1209" s="209">
        <v>3</v>
      </c>
      <c r="H1209" s="214">
        <v>0.1</v>
      </c>
      <c r="I1209" s="214">
        <f t="shared" si="32"/>
        <v>0.30000000000000004</v>
      </c>
      <c r="J1209" s="249"/>
    </row>
    <row r="1210" spans="1:10" s="217" customFormat="1" ht="25.5" hidden="1" customHeight="1">
      <c r="A1210" s="205">
        <v>88267</v>
      </c>
      <c r="B1210" s="206" t="s">
        <v>45</v>
      </c>
      <c r="C1210" s="205" t="s">
        <v>14</v>
      </c>
      <c r="D1210" s="207" t="s">
        <v>157</v>
      </c>
      <c r="E1210" s="205" t="s">
        <v>25</v>
      </c>
      <c r="F1210" s="208"/>
      <c r="G1210" s="209">
        <v>0.25</v>
      </c>
      <c r="H1210" s="227">
        <v>17.170000000000002</v>
      </c>
      <c r="I1210" s="214">
        <f t="shared" si="32"/>
        <v>4.2925000000000004</v>
      </c>
      <c r="J1210" s="249"/>
    </row>
    <row r="1211" spans="1:10" s="217" customFormat="1" ht="12.75" hidden="1" customHeight="1">
      <c r="A1211" s="205">
        <v>88316</v>
      </c>
      <c r="B1211" s="206" t="s">
        <v>45</v>
      </c>
      <c r="C1211" s="205" t="s">
        <v>14</v>
      </c>
      <c r="D1211" s="207" t="s">
        <v>34</v>
      </c>
      <c r="E1211" s="161" t="s">
        <v>25</v>
      </c>
      <c r="F1211" s="208"/>
      <c r="G1211" s="209">
        <v>0.25</v>
      </c>
      <c r="H1211" s="38">
        <v>12.94</v>
      </c>
      <c r="I1211" s="214">
        <f t="shared" si="32"/>
        <v>3.2349999999999999</v>
      </c>
      <c r="J1211" s="249"/>
    </row>
    <row r="1212" spans="1:10" hidden="1"/>
    <row r="1213" spans="1:10" ht="25.5" hidden="1">
      <c r="A1213" s="173">
        <v>95541</v>
      </c>
      <c r="B1213" s="87" t="s">
        <v>45</v>
      </c>
      <c r="C1213" s="29" t="s">
        <v>14</v>
      </c>
      <c r="D1213" s="28" t="s">
        <v>711</v>
      </c>
      <c r="E1213" s="188" t="s">
        <v>33</v>
      </c>
      <c r="F1213" s="219">
        <v>1</v>
      </c>
      <c r="G1213" s="220"/>
      <c r="H1213" s="221">
        <f>SUM(I1214:I1215)</f>
        <v>3.09</v>
      </c>
      <c r="I1213" s="222">
        <f>ROUND(H1213*F1213,2)</f>
        <v>3.09</v>
      </c>
    </row>
    <row r="1214" spans="1:10" s="34" customFormat="1" ht="25.5" hidden="1">
      <c r="A1214" s="88">
        <v>88248</v>
      </c>
      <c r="B1214" s="206" t="s">
        <v>45</v>
      </c>
      <c r="C1214" s="205" t="s">
        <v>14</v>
      </c>
      <c r="D1214" s="35" t="s">
        <v>158</v>
      </c>
      <c r="E1214" s="161" t="s">
        <v>25</v>
      </c>
      <c r="G1214" s="209">
        <v>2.2700000000000001E-2</v>
      </c>
      <c r="H1214" s="72">
        <v>13.54</v>
      </c>
      <c r="I1214" s="211">
        <f>ROUND(G1214*H1214,2)</f>
        <v>0.31</v>
      </c>
      <c r="J1214" s="161"/>
    </row>
    <row r="1215" spans="1:10" s="34" customFormat="1" ht="25.5" hidden="1">
      <c r="A1215" s="88">
        <v>88267</v>
      </c>
      <c r="B1215" s="206" t="s">
        <v>45</v>
      </c>
      <c r="C1215" s="205" t="s">
        <v>14</v>
      </c>
      <c r="D1215" s="35" t="s">
        <v>157</v>
      </c>
      <c r="E1215" s="161" t="s">
        <v>25</v>
      </c>
      <c r="G1215" s="209">
        <v>0.16209999999999999</v>
      </c>
      <c r="H1215" s="72">
        <v>17.170000000000002</v>
      </c>
      <c r="I1215" s="211">
        <f>ROUND(G1215*H1215,2)</f>
        <v>2.78</v>
      </c>
      <c r="J1215" s="161"/>
    </row>
    <row r="1216" spans="1:10" hidden="1"/>
    <row r="1217" spans="1:10" ht="51" hidden="1">
      <c r="A1217" s="196" t="s">
        <v>712</v>
      </c>
      <c r="B1217" s="228" t="s">
        <v>55</v>
      </c>
      <c r="C1217" s="216" t="s">
        <v>14</v>
      </c>
      <c r="D1217" s="199" t="s">
        <v>713</v>
      </c>
      <c r="E1217" s="200" t="s">
        <v>714</v>
      </c>
      <c r="F1217" s="201">
        <v>1</v>
      </c>
      <c r="G1217" s="202"/>
      <c r="H1217" s="203" t="e">
        <f>SUM(I1218:I1223)</f>
        <v>#N/A</v>
      </c>
      <c r="I1217" s="204" t="e">
        <f>F1217*H1217</f>
        <v>#N/A</v>
      </c>
    </row>
    <row r="1218" spans="1:10" ht="51" hidden="1">
      <c r="A1218" s="198">
        <v>37561</v>
      </c>
      <c r="B1218" s="231" t="s">
        <v>45</v>
      </c>
      <c r="C1218" s="198" t="s">
        <v>15</v>
      </c>
      <c r="D1218" s="35" t="str">
        <f>IF(A1218=0," ",VLOOKUP(A1218,InsumosSINAPI!$A$6:$I$9354,2,0))</f>
        <v>PORTAO DE CORRER EM CHAPA TIPO PAINEL LAMBRIL QUADRADO, COM PORTA SOCIAL COMPLETA INCLUIDA, COM REQUADRO, ACABAMENTO NATURAL, COM TRILHOS E ROLDANAS</v>
      </c>
      <c r="E1218" s="161" t="str">
        <f>IF(A1218=0," ",VLOOKUP(A1218,InsumosSINAPI!$A$6:$I$9354,3,0))</f>
        <v xml:space="preserve">M2    </v>
      </c>
      <c r="F1218" s="208"/>
      <c r="G1218" s="209">
        <v>2.7</v>
      </c>
      <c r="H1218" s="72" t="str">
        <f>IF(A1218=0," ",VLOOKUP(A1218,InsumosSINAPI!$A$6:$I$9354,5,0))</f>
        <v>466,87</v>
      </c>
      <c r="I1218" s="211">
        <f t="shared" ref="I1218:I1223" si="33">ROUND(G1218*H1218,2)</f>
        <v>1260.55</v>
      </c>
    </row>
    <row r="1219" spans="1:10" hidden="1">
      <c r="A1219" s="198">
        <v>11482</v>
      </c>
      <c r="B1219" s="231" t="s">
        <v>45</v>
      </c>
      <c r="C1219" s="198" t="s">
        <v>15</v>
      </c>
      <c r="D1219" s="35" t="e">
        <f>IF(A1219=0," ",VLOOKUP(A1219,InsumosSINAPI!$A$6:$I$9354,2,0))</f>
        <v>#N/A</v>
      </c>
      <c r="E1219" s="161" t="e">
        <f>IF(A1219=0," ",VLOOKUP(A1219,InsumosSINAPI!$A$6:$I$9354,3,0))</f>
        <v>#N/A</v>
      </c>
      <c r="F1219" s="208"/>
      <c r="G1219" s="209">
        <v>1</v>
      </c>
      <c r="H1219" s="72" t="e">
        <f>IF(A1219=0," ",VLOOKUP(A1219,InsumosSINAPI!$A$6:$I$9354,5,0))</f>
        <v>#N/A</v>
      </c>
      <c r="I1219" s="211" t="e">
        <f t="shared" si="33"/>
        <v>#N/A</v>
      </c>
    </row>
    <row r="1220" spans="1:10" hidden="1">
      <c r="A1220" s="198">
        <v>88316</v>
      </c>
      <c r="B1220" s="231" t="s">
        <v>45</v>
      </c>
      <c r="C1220" s="198" t="s">
        <v>14</v>
      </c>
      <c r="D1220" s="207" t="s">
        <v>34</v>
      </c>
      <c r="E1220" s="232" t="s">
        <v>25</v>
      </c>
      <c r="F1220" s="208"/>
      <c r="G1220" s="209">
        <v>3</v>
      </c>
      <c r="H1220" s="38">
        <v>12.94</v>
      </c>
      <c r="I1220" s="211">
        <f t="shared" si="33"/>
        <v>38.82</v>
      </c>
    </row>
    <row r="1221" spans="1:10" hidden="1">
      <c r="A1221" s="198">
        <v>88309</v>
      </c>
      <c r="B1221" s="231" t="s">
        <v>45</v>
      </c>
      <c r="C1221" s="198" t="s">
        <v>14</v>
      </c>
      <c r="D1221" s="207" t="s">
        <v>53</v>
      </c>
      <c r="E1221" s="232" t="s">
        <v>25</v>
      </c>
      <c r="F1221" s="208"/>
      <c r="G1221" s="209">
        <v>3</v>
      </c>
      <c r="H1221" s="210">
        <v>17.2</v>
      </c>
      <c r="I1221" s="211">
        <f t="shared" si="33"/>
        <v>51.6</v>
      </c>
    </row>
    <row r="1222" spans="1:10" hidden="1">
      <c r="A1222" s="198">
        <v>1379</v>
      </c>
      <c r="B1222" s="231" t="s">
        <v>45</v>
      </c>
      <c r="C1222" s="198" t="s">
        <v>15</v>
      </c>
      <c r="D1222" s="35" t="str">
        <f>IF(A1222=0," ",VLOOKUP(A1222,InsumosSINAPI!$A$6:$I$9354,2,0))</f>
        <v>CIMENTO PORTLAND COMPOSTO CP II-32</v>
      </c>
      <c r="E1222" s="161" t="str">
        <f>IF(A1222=0," ",VLOOKUP(A1222,InsumosSINAPI!$A$6:$I$9354,3,0))</f>
        <v xml:space="preserve">KG    </v>
      </c>
      <c r="F1222" s="208"/>
      <c r="G1222" s="209">
        <v>10</v>
      </c>
      <c r="H1222" s="72" t="str">
        <f>IF(A1222=0," ",VLOOKUP(A1222,InsumosSINAPI!$A$6:$I$9354,5,0))</f>
        <v>0,60</v>
      </c>
      <c r="I1222" s="211">
        <f t="shared" si="33"/>
        <v>6</v>
      </c>
    </row>
    <row r="1223" spans="1:10" ht="25.5" hidden="1">
      <c r="A1223" s="198">
        <v>370</v>
      </c>
      <c r="B1223" s="231" t="s">
        <v>45</v>
      </c>
      <c r="C1223" s="198" t="s">
        <v>15</v>
      </c>
      <c r="D1223" s="35" t="str">
        <f>IF(A1223=0," ",VLOOKUP(A1223,InsumosSINAPI!$A$6:$I$9354,2,0))</f>
        <v>AREIA MEDIA - POSTO JAZIDA/FORNECEDOR (RETIRADO NA JAZIDA, SEM TRANSPORTE)</v>
      </c>
      <c r="E1223" s="161" t="str">
        <f>IF(A1223=0," ",VLOOKUP(A1223,InsumosSINAPI!$A$6:$I$9354,3,0))</f>
        <v xml:space="preserve">M3    </v>
      </c>
      <c r="F1223" s="208"/>
      <c r="G1223" s="209">
        <v>0.05</v>
      </c>
      <c r="H1223" s="72" t="str">
        <f>IF(A1223=0," ",VLOOKUP(A1223,InsumosSINAPI!$A$6:$I$9354,5,0))</f>
        <v>120,00</v>
      </c>
      <c r="I1223" s="211">
        <f t="shared" si="33"/>
        <v>6</v>
      </c>
    </row>
    <row r="1224" spans="1:10" hidden="1"/>
    <row r="1225" spans="1:10" hidden="1">
      <c r="A1225" s="234" t="s">
        <v>726</v>
      </c>
      <c r="B1225" s="200" t="s">
        <v>9</v>
      </c>
      <c r="C1225" s="29" t="s">
        <v>14</v>
      </c>
      <c r="D1225" s="28" t="s">
        <v>727</v>
      </c>
      <c r="E1225" s="188" t="s">
        <v>33</v>
      </c>
      <c r="F1225" s="219">
        <v>1</v>
      </c>
      <c r="G1225" s="220"/>
      <c r="H1225" s="221">
        <f>SUM(I1226:I1238)</f>
        <v>455.87</v>
      </c>
      <c r="I1225" s="222">
        <f>ROUND(H1225*F1225,2)</f>
        <v>455.87</v>
      </c>
    </row>
    <row r="1226" spans="1:10" s="34" customFormat="1" ht="25.5" hidden="1" customHeight="1">
      <c r="A1226" s="27" t="s">
        <v>732</v>
      </c>
      <c r="B1226" s="71" t="s">
        <v>9</v>
      </c>
      <c r="C1226" s="27" t="s">
        <v>15</v>
      </c>
      <c r="D1226" s="35" t="s">
        <v>737</v>
      </c>
      <c r="E1226" s="161" t="s">
        <v>10</v>
      </c>
      <c r="G1226" s="36">
        <v>1.9E-2</v>
      </c>
      <c r="H1226" s="38">
        <v>55</v>
      </c>
      <c r="I1226" s="38">
        <f t="shared" ref="I1226:I1235" si="34">ROUND(G1226*H1226,2)</f>
        <v>1.05</v>
      </c>
      <c r="J1226" s="161"/>
    </row>
    <row r="1227" spans="1:10" s="34" customFormat="1" ht="25.5" hidden="1" customHeight="1">
      <c r="A1227" s="27" t="s">
        <v>734</v>
      </c>
      <c r="B1227" s="71" t="s">
        <v>9</v>
      </c>
      <c r="C1227" s="27" t="s">
        <v>15</v>
      </c>
      <c r="D1227" s="35" t="s">
        <v>738</v>
      </c>
      <c r="E1227" s="161" t="s">
        <v>11</v>
      </c>
      <c r="G1227" s="36">
        <v>0.6</v>
      </c>
      <c r="H1227" s="38">
        <v>4.6399999999999997</v>
      </c>
      <c r="I1227" s="38">
        <f t="shared" si="34"/>
        <v>2.78</v>
      </c>
      <c r="J1227" s="161"/>
    </row>
    <row r="1228" spans="1:10" hidden="1">
      <c r="A1228" s="198" t="s">
        <v>731</v>
      </c>
      <c r="B1228" s="231" t="s">
        <v>9</v>
      </c>
      <c r="C1228" s="198" t="s">
        <v>15</v>
      </c>
      <c r="D1228" s="207" t="s">
        <v>739</v>
      </c>
      <c r="E1228" s="232" t="s">
        <v>11</v>
      </c>
      <c r="F1228" s="208"/>
      <c r="G1228" s="209">
        <v>9.83</v>
      </c>
      <c r="H1228" s="210">
        <v>0.46</v>
      </c>
      <c r="I1228" s="38">
        <f t="shared" si="34"/>
        <v>4.5199999999999996</v>
      </c>
    </row>
    <row r="1229" spans="1:10" hidden="1">
      <c r="A1229" s="198" t="s">
        <v>735</v>
      </c>
      <c r="B1229" s="231" t="s">
        <v>9</v>
      </c>
      <c r="C1229" s="198" t="s">
        <v>15</v>
      </c>
      <c r="D1229" s="207" t="s">
        <v>740</v>
      </c>
      <c r="E1229" s="232" t="s">
        <v>10</v>
      </c>
      <c r="F1229" s="208"/>
      <c r="G1229" s="209">
        <v>2.5999999999999999E-2</v>
      </c>
      <c r="H1229" s="38">
        <v>69.75</v>
      </c>
      <c r="I1229" s="38">
        <f t="shared" si="34"/>
        <v>1.81</v>
      </c>
    </row>
    <row r="1230" spans="1:10" s="34" customFormat="1" hidden="1">
      <c r="A1230" s="27" t="s">
        <v>730</v>
      </c>
      <c r="B1230" s="71" t="s">
        <v>9</v>
      </c>
      <c r="C1230" s="27" t="s">
        <v>15</v>
      </c>
      <c r="D1230" s="35" t="s">
        <v>741</v>
      </c>
      <c r="E1230" s="161" t="s">
        <v>43</v>
      </c>
      <c r="G1230" s="36">
        <v>1</v>
      </c>
      <c r="H1230" s="38">
        <v>109.28</v>
      </c>
      <c r="I1230" s="38">
        <f t="shared" si="34"/>
        <v>109.28</v>
      </c>
      <c r="J1230" s="161"/>
    </row>
    <row r="1231" spans="1:10" s="34" customFormat="1" hidden="1">
      <c r="A1231" s="27" t="s">
        <v>728</v>
      </c>
      <c r="B1231" s="71" t="s">
        <v>9</v>
      </c>
      <c r="C1231" s="27" t="s">
        <v>15</v>
      </c>
      <c r="D1231" s="35" t="s">
        <v>742</v>
      </c>
      <c r="E1231" s="161" t="s">
        <v>43</v>
      </c>
      <c r="G1231" s="36">
        <v>1</v>
      </c>
      <c r="H1231" s="38">
        <v>30.68</v>
      </c>
      <c r="I1231" s="38">
        <f t="shared" si="34"/>
        <v>30.68</v>
      </c>
      <c r="J1231" s="161"/>
    </row>
    <row r="1232" spans="1:10" hidden="1">
      <c r="A1232" s="198" t="s">
        <v>736</v>
      </c>
      <c r="B1232" s="231" t="s">
        <v>9</v>
      </c>
      <c r="C1232" s="198" t="s">
        <v>15</v>
      </c>
      <c r="D1232" s="207" t="s">
        <v>743</v>
      </c>
      <c r="E1232" s="232" t="s">
        <v>43</v>
      </c>
      <c r="F1232" s="208"/>
      <c r="G1232" s="209">
        <v>1.1000000000000001</v>
      </c>
      <c r="H1232" s="210">
        <v>5.1100000000000003</v>
      </c>
      <c r="I1232" s="38">
        <f t="shared" si="34"/>
        <v>5.62</v>
      </c>
    </row>
    <row r="1233" spans="1:10" hidden="1">
      <c r="A1233" s="198" t="s">
        <v>733</v>
      </c>
      <c r="B1233" s="231" t="s">
        <v>9</v>
      </c>
      <c r="C1233" s="198" t="s">
        <v>15</v>
      </c>
      <c r="D1233" s="207" t="s">
        <v>744</v>
      </c>
      <c r="E1233" s="232" t="s">
        <v>43</v>
      </c>
      <c r="F1233" s="208"/>
      <c r="G1233" s="209">
        <v>1</v>
      </c>
      <c r="H1233" s="38">
        <v>143.43</v>
      </c>
      <c r="I1233" s="38">
        <f t="shared" si="34"/>
        <v>143.43</v>
      </c>
    </row>
    <row r="1234" spans="1:10" s="34" customFormat="1" ht="25.5" hidden="1" customHeight="1">
      <c r="A1234" s="27" t="s">
        <v>729</v>
      </c>
      <c r="B1234" s="71" t="s">
        <v>9</v>
      </c>
      <c r="C1234" s="27" t="s">
        <v>15</v>
      </c>
      <c r="D1234" s="35" t="s">
        <v>745</v>
      </c>
      <c r="E1234" s="161" t="s">
        <v>43</v>
      </c>
      <c r="G1234" s="36">
        <v>1</v>
      </c>
      <c r="H1234" s="38">
        <v>35</v>
      </c>
      <c r="I1234" s="38">
        <f t="shared" si="34"/>
        <v>35</v>
      </c>
      <c r="J1234" s="161"/>
    </row>
    <row r="1235" spans="1:10" s="34" customFormat="1" ht="25.5" hidden="1" customHeight="1">
      <c r="A1235" s="27">
        <v>88248</v>
      </c>
      <c r="B1235" s="71" t="s">
        <v>45</v>
      </c>
      <c r="C1235" s="27" t="s">
        <v>14</v>
      </c>
      <c r="D1235" s="35" t="s">
        <v>158</v>
      </c>
      <c r="E1235" s="161" t="s">
        <v>25</v>
      </c>
      <c r="G1235" s="36">
        <v>2</v>
      </c>
      <c r="H1235" s="38">
        <v>13.54</v>
      </c>
      <c r="I1235" s="38">
        <f t="shared" si="34"/>
        <v>27.08</v>
      </c>
      <c r="J1235" s="161"/>
    </row>
    <row r="1236" spans="1:10" ht="25.5" hidden="1">
      <c r="A1236" s="198">
        <v>88267</v>
      </c>
      <c r="B1236" s="231" t="s">
        <v>45</v>
      </c>
      <c r="C1236" s="198" t="s">
        <v>14</v>
      </c>
      <c r="D1236" s="207" t="s">
        <v>157</v>
      </c>
      <c r="E1236" s="232" t="s">
        <v>25</v>
      </c>
      <c r="F1236" s="208"/>
      <c r="G1236" s="209">
        <v>2</v>
      </c>
      <c r="H1236" s="210">
        <v>17.170000000000002</v>
      </c>
      <c r="I1236" s="211">
        <f>ROUND(G1236*H1236,2)</f>
        <v>34.340000000000003</v>
      </c>
    </row>
    <row r="1237" spans="1:10" hidden="1">
      <c r="A1237" s="198">
        <v>88309</v>
      </c>
      <c r="B1237" s="231" t="s">
        <v>45</v>
      </c>
      <c r="C1237" s="198" t="s">
        <v>14</v>
      </c>
      <c r="D1237" s="207" t="s">
        <v>53</v>
      </c>
      <c r="E1237" s="232" t="s">
        <v>25</v>
      </c>
      <c r="F1237" s="208"/>
      <c r="G1237" s="209">
        <v>2</v>
      </c>
      <c r="H1237" s="38">
        <v>17.2</v>
      </c>
      <c r="I1237" s="211">
        <f>ROUND(G1237*H1237,2)</f>
        <v>34.4</v>
      </c>
    </row>
    <row r="1238" spans="1:10" hidden="1">
      <c r="A1238" s="198">
        <v>88316</v>
      </c>
      <c r="B1238" s="231" t="s">
        <v>45</v>
      </c>
      <c r="C1238" s="198" t="s">
        <v>14</v>
      </c>
      <c r="D1238" s="207" t="s">
        <v>34</v>
      </c>
      <c r="E1238" s="232" t="s">
        <v>25</v>
      </c>
      <c r="F1238" s="208"/>
      <c r="G1238" s="36">
        <v>2</v>
      </c>
      <c r="H1238" s="38">
        <v>12.94</v>
      </c>
      <c r="I1238" s="211">
        <f>ROUND(G1238*H1238,2)</f>
        <v>25.88</v>
      </c>
    </row>
    <row r="1239" spans="1:10" hidden="1">
      <c r="A1239" s="198"/>
      <c r="B1239" s="231"/>
      <c r="C1239" s="198"/>
      <c r="D1239" s="207"/>
      <c r="E1239" s="232"/>
      <c r="F1239" s="208"/>
      <c r="G1239" s="36"/>
      <c r="H1239" s="38"/>
      <c r="I1239" s="211"/>
    </row>
    <row r="1240" spans="1:10" ht="25.5" hidden="1">
      <c r="A1240" s="234" t="s">
        <v>746</v>
      </c>
      <c r="B1240" s="200" t="s">
        <v>9</v>
      </c>
      <c r="C1240" s="29" t="s">
        <v>14</v>
      </c>
      <c r="D1240" s="28" t="s">
        <v>747</v>
      </c>
      <c r="E1240" s="188" t="s">
        <v>33</v>
      </c>
      <c r="F1240" s="219">
        <v>1</v>
      </c>
      <c r="G1240" s="220"/>
      <c r="H1240" s="221">
        <f>SUM(I1241:I1244)</f>
        <v>9.8099999999999987</v>
      </c>
      <c r="I1240" s="222">
        <f>ROUND(H1240*F1240,2)</f>
        <v>9.81</v>
      </c>
    </row>
    <row r="1241" spans="1:10" s="34" customFormat="1" hidden="1">
      <c r="A1241" s="27">
        <v>88309</v>
      </c>
      <c r="B1241" s="71" t="s">
        <v>45</v>
      </c>
      <c r="C1241" s="27" t="s">
        <v>14</v>
      </c>
      <c r="D1241" s="35" t="s">
        <v>53</v>
      </c>
      <c r="E1241" s="161" t="s">
        <v>25</v>
      </c>
      <c r="G1241" s="209">
        <v>0.15</v>
      </c>
      <c r="H1241" s="38">
        <v>17.2</v>
      </c>
      <c r="I1241" s="38">
        <f>ROUND(G1241*H1241,2)</f>
        <v>2.58</v>
      </c>
      <c r="J1241" s="161"/>
    </row>
    <row r="1242" spans="1:10" s="34" customFormat="1" hidden="1">
      <c r="A1242" s="27">
        <v>88316</v>
      </c>
      <c r="B1242" s="71" t="s">
        <v>45</v>
      </c>
      <c r="C1242" s="27" t="s">
        <v>14</v>
      </c>
      <c r="D1242" s="35" t="s">
        <v>34</v>
      </c>
      <c r="E1242" s="161" t="s">
        <v>25</v>
      </c>
      <c r="G1242" s="209">
        <v>0.3</v>
      </c>
      <c r="H1242" s="38">
        <v>12.94</v>
      </c>
      <c r="I1242" s="38">
        <f>ROUND(G1242*H1242,2)</f>
        <v>3.88</v>
      </c>
      <c r="J1242" s="161"/>
    </row>
    <row r="1243" spans="1:10" hidden="1">
      <c r="A1243" s="198" t="s">
        <v>748</v>
      </c>
      <c r="B1243" s="231" t="s">
        <v>9</v>
      </c>
      <c r="C1243" s="198" t="s">
        <v>15</v>
      </c>
      <c r="D1243" s="207" t="s">
        <v>749</v>
      </c>
      <c r="E1243" s="232" t="s">
        <v>11</v>
      </c>
      <c r="F1243" s="208"/>
      <c r="G1243" s="209">
        <v>0.5</v>
      </c>
      <c r="H1243" s="210">
        <v>5.28</v>
      </c>
      <c r="I1243" s="211">
        <f>ROUND(G1243*H1243,2)</f>
        <v>2.64</v>
      </c>
    </row>
    <row r="1244" spans="1:10" hidden="1">
      <c r="A1244" s="198" t="s">
        <v>750</v>
      </c>
      <c r="B1244" s="231" t="s">
        <v>9</v>
      </c>
      <c r="C1244" s="198" t="s">
        <v>14</v>
      </c>
      <c r="D1244" s="207" t="s">
        <v>751</v>
      </c>
      <c r="E1244" s="232" t="s">
        <v>10</v>
      </c>
      <c r="F1244" s="208"/>
      <c r="G1244" s="209">
        <v>1E-3</v>
      </c>
      <c r="H1244" s="210">
        <v>714.2405</v>
      </c>
      <c r="I1244" s="211">
        <f>ROUND(G1244*H1244,2)</f>
        <v>0.71</v>
      </c>
    </row>
    <row r="1245" spans="1:10" hidden="1">
      <c r="A1245" s="198"/>
      <c r="B1245" s="231"/>
      <c r="C1245" s="198"/>
      <c r="D1245" s="207"/>
      <c r="E1245" s="232"/>
      <c r="F1245" s="208"/>
      <c r="G1245" s="36"/>
      <c r="H1245" s="38"/>
      <c r="I1245" s="211"/>
    </row>
    <row r="1246" spans="1:10" ht="25.5" hidden="1">
      <c r="A1246" s="234" t="s">
        <v>762</v>
      </c>
      <c r="B1246" s="87" t="s">
        <v>45</v>
      </c>
      <c r="C1246" s="29" t="s">
        <v>14</v>
      </c>
      <c r="D1246" s="28" t="s">
        <v>763</v>
      </c>
      <c r="E1246" s="188" t="s">
        <v>10</v>
      </c>
      <c r="F1246" s="219">
        <v>1</v>
      </c>
      <c r="G1246" s="220"/>
      <c r="H1246" s="221">
        <f>SUM(I1247:I1251)</f>
        <v>510.06999999999994</v>
      </c>
      <c r="I1246" s="222">
        <f>ROUND(H1246*F1246,2)</f>
        <v>510.07</v>
      </c>
    </row>
    <row r="1247" spans="1:10" ht="25.5" hidden="1">
      <c r="A1247" s="27">
        <v>370</v>
      </c>
      <c r="B1247" s="231" t="s">
        <v>45</v>
      </c>
      <c r="C1247" s="198" t="s">
        <v>15</v>
      </c>
      <c r="D1247" s="35" t="str">
        <f>IF(A1247=0," ",VLOOKUP(A1247,InsumosSINAPI!$A$6:$I$9354,2,0))</f>
        <v>AREIA MEDIA - POSTO JAZIDA/FORNECEDOR (RETIRADO NA JAZIDA, SEM TRANSPORTE)</v>
      </c>
      <c r="E1247" s="161" t="str">
        <f>IF(A1247=0," ",VLOOKUP(A1247,InsumosSINAPI!$A$6:$I$9354,3,0))</f>
        <v xml:space="preserve">M3    </v>
      </c>
      <c r="F1247" s="208"/>
      <c r="G1247" s="209">
        <v>0.38</v>
      </c>
      <c r="H1247" s="72" t="str">
        <f>IF(A1247=0," ",VLOOKUP(A1247,InsumosSINAPI!$A$6:$I$9354,5,0))</f>
        <v>120,00</v>
      </c>
      <c r="I1247" s="211">
        <f>ROUND(G1247*H1247,2)</f>
        <v>45.6</v>
      </c>
    </row>
    <row r="1248" spans="1:10" hidden="1">
      <c r="A1248" s="27">
        <v>1379</v>
      </c>
      <c r="B1248" s="231" t="s">
        <v>45</v>
      </c>
      <c r="C1248" s="198" t="s">
        <v>15</v>
      </c>
      <c r="D1248" s="35" t="str">
        <f>IF(A1248=0," ",VLOOKUP(A1248,InsumosSINAPI!$A$6:$I$9354,2,0))</f>
        <v>CIMENTO PORTLAND COMPOSTO CP II-32</v>
      </c>
      <c r="E1248" s="161" t="str">
        <f>IF(A1248=0," ",VLOOKUP(A1248,InsumosSINAPI!$A$6:$I$9354,3,0))</f>
        <v xml:space="preserve">KG    </v>
      </c>
      <c r="F1248" s="208"/>
      <c r="G1248" s="209">
        <v>116</v>
      </c>
      <c r="H1248" s="72" t="str">
        <f>IF(A1248=0," ",VLOOKUP(A1248,InsumosSINAPI!$A$6:$I$9354,5,0))</f>
        <v>0,60</v>
      </c>
      <c r="I1248" s="211">
        <f>ROUND(G1248*H1248,2)</f>
        <v>69.599999999999994</v>
      </c>
    </row>
    <row r="1249" spans="1:10" ht="38.25" hidden="1">
      <c r="A1249" s="27">
        <v>4730</v>
      </c>
      <c r="B1249" s="231" t="s">
        <v>45</v>
      </c>
      <c r="C1249" s="198" t="s">
        <v>15</v>
      </c>
      <c r="D1249" s="35" t="str">
        <f>IF(A1249=0," ",VLOOKUP(A1249,InsumosSINAPI!$A$6:$I$9354,2,0))</f>
        <v>PEDRA DE MAO OU PEDRA RACHAO PARA ARRIMO/FUNDACAO (POSTO PEDREIRA/FORNECEDOR, SEM FRETE)</v>
      </c>
      <c r="E1249" s="161" t="str">
        <f>IF(A1249=0," ",VLOOKUP(A1249,InsumosSINAPI!$A$6:$I$9354,3,0))</f>
        <v xml:space="preserve">M3    </v>
      </c>
      <c r="F1249" s="208"/>
      <c r="G1249" s="209">
        <v>1.2</v>
      </c>
      <c r="H1249" s="72" t="str">
        <f>IF(A1249=0," ",VLOOKUP(A1249,InsumosSINAPI!$A$6:$I$9354,5,0))</f>
        <v>84,39</v>
      </c>
      <c r="I1249" s="211">
        <f>ROUND(G1249*H1249,2)</f>
        <v>101.27</v>
      </c>
    </row>
    <row r="1250" spans="1:10" s="34" customFormat="1" hidden="1">
      <c r="A1250" s="27">
        <v>88309</v>
      </c>
      <c r="B1250" s="71" t="s">
        <v>45</v>
      </c>
      <c r="C1250" s="27" t="s">
        <v>14</v>
      </c>
      <c r="D1250" s="35" t="s">
        <v>53</v>
      </c>
      <c r="E1250" s="161" t="s">
        <v>25</v>
      </c>
      <c r="G1250" s="209">
        <v>10.6</v>
      </c>
      <c r="H1250" s="38">
        <v>17.2</v>
      </c>
      <c r="I1250" s="38">
        <f>ROUND(G1250*H1250,2)</f>
        <v>182.32</v>
      </c>
      <c r="J1250" s="161"/>
    </row>
    <row r="1251" spans="1:10" s="34" customFormat="1" hidden="1">
      <c r="A1251" s="27">
        <v>88316</v>
      </c>
      <c r="B1251" s="71" t="s">
        <v>45</v>
      </c>
      <c r="C1251" s="27" t="s">
        <v>14</v>
      </c>
      <c r="D1251" s="35" t="s">
        <v>34</v>
      </c>
      <c r="E1251" s="161" t="s">
        <v>25</v>
      </c>
      <c r="G1251" s="209">
        <v>8.6</v>
      </c>
      <c r="H1251" s="38">
        <v>12.94</v>
      </c>
      <c r="I1251" s="38">
        <f>ROUND(G1251*H1251,2)</f>
        <v>111.28</v>
      </c>
      <c r="J1251" s="161"/>
    </row>
    <row r="1252" spans="1:10" hidden="1">
      <c r="A1252" s="27"/>
      <c r="B1252" s="231"/>
      <c r="C1252" s="198"/>
      <c r="D1252" s="207"/>
      <c r="E1252" s="232"/>
      <c r="F1252" s="208"/>
      <c r="G1252" s="36"/>
      <c r="H1252" s="38"/>
      <c r="I1252" s="211"/>
    </row>
    <row r="1253" spans="1:10" ht="25.5" hidden="1">
      <c r="A1253" s="234">
        <v>96526</v>
      </c>
      <c r="B1253" s="87" t="s">
        <v>45</v>
      </c>
      <c r="C1253" s="29" t="s">
        <v>14</v>
      </c>
      <c r="D1253" s="28" t="s">
        <v>764</v>
      </c>
      <c r="E1253" s="188" t="s">
        <v>10</v>
      </c>
      <c r="F1253" s="219">
        <v>1</v>
      </c>
      <c r="G1253" s="220"/>
      <c r="H1253" s="221">
        <f>SUM(I1254:I1255)</f>
        <v>190.58</v>
      </c>
      <c r="I1253" s="222">
        <f>ROUND(H1253*F1253,2)</f>
        <v>190.58</v>
      </c>
    </row>
    <row r="1254" spans="1:10" s="34" customFormat="1" hidden="1">
      <c r="A1254" s="27">
        <v>88309</v>
      </c>
      <c r="B1254" s="71" t="s">
        <v>45</v>
      </c>
      <c r="C1254" s="27" t="s">
        <v>14</v>
      </c>
      <c r="D1254" s="35" t="s">
        <v>53</v>
      </c>
      <c r="E1254" s="161" t="s">
        <v>25</v>
      </c>
      <c r="G1254" s="246">
        <v>5.1120000000000001</v>
      </c>
      <c r="H1254" s="38">
        <v>17.2</v>
      </c>
      <c r="I1254" s="38">
        <f>ROUND(G1254*H1254,2)</f>
        <v>87.93</v>
      </c>
      <c r="J1254" s="161"/>
    </row>
    <row r="1255" spans="1:10" s="34" customFormat="1" hidden="1">
      <c r="A1255" s="27">
        <v>88316</v>
      </c>
      <c r="B1255" s="71" t="s">
        <v>45</v>
      </c>
      <c r="C1255" s="27" t="s">
        <v>14</v>
      </c>
      <c r="D1255" s="35" t="s">
        <v>34</v>
      </c>
      <c r="E1255" s="161" t="s">
        <v>25</v>
      </c>
      <c r="G1255" s="246">
        <v>7.9329999999999998</v>
      </c>
      <c r="H1255" s="38">
        <v>12.94</v>
      </c>
      <c r="I1255" s="38">
        <f>ROUND(G1255*H1255,2)</f>
        <v>102.65</v>
      </c>
      <c r="J1255" s="161"/>
    </row>
    <row r="1256" spans="1:10" hidden="1">
      <c r="A1256" s="198"/>
      <c r="B1256" s="231"/>
      <c r="C1256" s="198"/>
      <c r="D1256" s="207"/>
      <c r="E1256" s="232"/>
      <c r="F1256" s="208"/>
      <c r="G1256" s="36"/>
      <c r="H1256" s="38"/>
      <c r="I1256" s="211"/>
    </row>
    <row r="1257" spans="1:10" ht="38.25" hidden="1">
      <c r="A1257" s="236">
        <v>96533</v>
      </c>
      <c r="B1257" s="87" t="s">
        <v>45</v>
      </c>
      <c r="C1257" s="29" t="s">
        <v>14</v>
      </c>
      <c r="D1257" s="28" t="s">
        <v>765</v>
      </c>
      <c r="E1257" s="188" t="s">
        <v>8</v>
      </c>
      <c r="F1257" s="219">
        <v>1</v>
      </c>
      <c r="G1257" s="220"/>
      <c r="H1257" s="221">
        <f>SUM(I1258:I1267)</f>
        <v>100.3</v>
      </c>
      <c r="I1257" s="222">
        <f>ROUND(H1257*F1257,2)</f>
        <v>100.3</v>
      </c>
    </row>
    <row r="1258" spans="1:10" ht="25.5" hidden="1">
      <c r="A1258" s="27">
        <v>2692</v>
      </c>
      <c r="B1258" s="231" t="s">
        <v>45</v>
      </c>
      <c r="C1258" s="198" t="s">
        <v>15</v>
      </c>
      <c r="D1258" s="35" t="str">
        <f>IF(A1258=0," ",VLOOKUP(A1258,InsumosSINAPI!$A$6:$I$9354,2,0))</f>
        <v>DESMOLDANTE PROTETOR PARA FORMAS DE MADEIRA, DE BASE OLEOSA EMULSIONADA EM AGUA</v>
      </c>
      <c r="E1258" s="161" t="str">
        <f>IF(A1258=0," ",VLOOKUP(A1258,InsumosSINAPI!$A$6:$I$9354,3,0))</f>
        <v xml:space="preserve">L     </v>
      </c>
      <c r="F1258" s="208"/>
      <c r="G1258" s="246">
        <v>1.7000000000000001E-2</v>
      </c>
      <c r="H1258" s="72" t="str">
        <f>IF(A1258=0," ",VLOOKUP(A1258,InsumosSINAPI!$A$6:$I$9354,5,0))</f>
        <v>7,80</v>
      </c>
      <c r="I1258" s="211">
        <f t="shared" ref="I1258:I1267" si="35">ROUND(G1258*H1258,2)</f>
        <v>0.13</v>
      </c>
    </row>
    <row r="1259" spans="1:10" ht="25.5" hidden="1">
      <c r="A1259" s="27">
        <v>4491</v>
      </c>
      <c r="B1259" s="231" t="s">
        <v>45</v>
      </c>
      <c r="C1259" s="198" t="s">
        <v>15</v>
      </c>
      <c r="D1259" s="35" t="str">
        <f>IF(A1259=0," ",VLOOKUP(A1259,InsumosSINAPI!$A$6:$I$9354,2,0))</f>
        <v>PONTALETE *7,5 X 7,5* CM EM PINUS, MISTA OU EQUIVALENTE DA REGIAO - BRUTA</v>
      </c>
      <c r="E1259" s="161" t="str">
        <f>IF(A1259=0," ",VLOOKUP(A1259,InsumosSINAPI!$A$6:$I$9354,3,0))</f>
        <v xml:space="preserve">M     </v>
      </c>
      <c r="F1259" s="208"/>
      <c r="G1259" s="246">
        <v>1.1659999999999999</v>
      </c>
      <c r="H1259" s="72" t="str">
        <f>IF(A1259=0," ",VLOOKUP(A1259,InsumosSINAPI!$A$6:$I$9354,5,0))</f>
        <v>10,34</v>
      </c>
      <c r="I1259" s="211">
        <f t="shared" si="35"/>
        <v>12.06</v>
      </c>
    </row>
    <row r="1260" spans="1:10" ht="25.5" hidden="1">
      <c r="A1260" s="27">
        <v>4517</v>
      </c>
      <c r="B1260" s="231" t="s">
        <v>45</v>
      </c>
      <c r="C1260" s="198" t="s">
        <v>15</v>
      </c>
      <c r="D1260" s="35" t="str">
        <f>IF(A1260=0," ",VLOOKUP(A1260,InsumosSINAPI!$A$6:$I$9354,2,0))</f>
        <v>SARRAFO *2,5 X 7,5* CM EM PINUS, MISTA OU EQUIVALENTE DA REGIAO - BRUTA</v>
      </c>
      <c r="E1260" s="161" t="str">
        <f>IF(A1260=0," ",VLOOKUP(A1260,InsumosSINAPI!$A$6:$I$9354,3,0))</f>
        <v xml:space="preserve">M     </v>
      </c>
      <c r="F1260" s="208"/>
      <c r="G1260" s="246">
        <v>1.093</v>
      </c>
      <c r="H1260" s="72" t="str">
        <f>IF(A1260=0," ",VLOOKUP(A1260,InsumosSINAPI!$A$6:$I$9354,5,0))</f>
        <v>3,61</v>
      </c>
      <c r="I1260" s="211">
        <f t="shared" si="35"/>
        <v>3.95</v>
      </c>
    </row>
    <row r="1261" spans="1:10" hidden="1">
      <c r="A1261" s="27">
        <v>5073</v>
      </c>
      <c r="B1261" s="231" t="s">
        <v>45</v>
      </c>
      <c r="C1261" s="198" t="s">
        <v>15</v>
      </c>
      <c r="D1261" s="35" t="str">
        <f>IF(A1261=0," ",VLOOKUP(A1261,InsumosSINAPI!$A$6:$I$9354,2,0))</f>
        <v>PREGO DE ACO POLIDO COM CABECA 17 X 24 (2 1/4 X 11)</v>
      </c>
      <c r="E1261" s="161" t="str">
        <f>IF(A1261=0," ",VLOOKUP(A1261,InsumosSINAPI!$A$6:$I$9354,3,0))</f>
        <v xml:space="preserve">KG    </v>
      </c>
      <c r="F1261" s="208"/>
      <c r="G1261" s="246">
        <v>4.9000000000000002E-2</v>
      </c>
      <c r="H1261" s="72" t="str">
        <f>IF(A1261=0," ",VLOOKUP(A1261,InsumosSINAPI!$A$6:$I$9354,5,0))</f>
        <v>18,66</v>
      </c>
      <c r="I1261" s="211">
        <f>ROUND(G1261*H1261,2)</f>
        <v>0.91</v>
      </c>
    </row>
    <row r="1262" spans="1:10" ht="38.25" hidden="1">
      <c r="A1262" s="27">
        <v>6189</v>
      </c>
      <c r="B1262" s="231" t="s">
        <v>45</v>
      </c>
      <c r="C1262" s="198" t="s">
        <v>15</v>
      </c>
      <c r="D1262" s="35" t="str">
        <f>IF(A1262=0," ",VLOOKUP(A1262,InsumosSINAPI!$A$6:$I$9354,2,0))</f>
        <v>TABUA NAO APARELHADA *2,5 X 30* CM, EM MACARANDUBA, ANGELIM OU EQUIVALENTE DA REGIAO - BRUTA</v>
      </c>
      <c r="E1262" s="161" t="str">
        <f>IF(A1262=0," ",VLOOKUP(A1262,InsumosSINAPI!$A$6:$I$9354,3,0))</f>
        <v xml:space="preserve">M     </v>
      </c>
      <c r="F1262" s="208"/>
      <c r="G1262" s="246">
        <v>1.9430000000000001</v>
      </c>
      <c r="H1262" s="72" t="str">
        <f>IF(A1262=0," ",VLOOKUP(A1262,InsumosSINAPI!$A$6:$I$9354,5,0))</f>
        <v>26,77</v>
      </c>
      <c r="I1262" s="211">
        <f>ROUND(G1262*H1262,2)</f>
        <v>52.01</v>
      </c>
    </row>
    <row r="1263" spans="1:10" ht="25.5" hidden="1">
      <c r="A1263" s="27">
        <v>40304</v>
      </c>
      <c r="B1263" s="231" t="s">
        <v>45</v>
      </c>
      <c r="C1263" s="198" t="s">
        <v>15</v>
      </c>
      <c r="D1263" s="35" t="str">
        <f>IF(A1263=0," ",VLOOKUP(A1263,InsumosSINAPI!$A$6:$I$9354,2,0))</f>
        <v>PREGO DE ACO POLIDO COM CABECA DUPLA 17 X 27 (2 1/2 X 11)</v>
      </c>
      <c r="E1263" s="161" t="str">
        <f>IF(A1263=0," ",VLOOKUP(A1263,InsumosSINAPI!$A$6:$I$9354,3,0))</f>
        <v xml:space="preserve">KG    </v>
      </c>
      <c r="F1263" s="208"/>
      <c r="G1263" s="246">
        <v>3.4000000000000002E-2</v>
      </c>
      <c r="H1263" s="72" t="str">
        <f>IF(A1263=0," ",VLOOKUP(A1263,InsumosSINAPI!$A$6:$I$9354,5,0))</f>
        <v>22,60</v>
      </c>
      <c r="I1263" s="211">
        <f>ROUND(G1263*H1263,2)</f>
        <v>0.77</v>
      </c>
    </row>
    <row r="1264" spans="1:10" ht="25.5" hidden="1">
      <c r="A1264" s="27">
        <v>88239</v>
      </c>
      <c r="B1264" s="231" t="s">
        <v>45</v>
      </c>
      <c r="C1264" s="198" t="s">
        <v>14</v>
      </c>
      <c r="D1264" s="35" t="s">
        <v>114</v>
      </c>
      <c r="E1264" s="161" t="s">
        <v>25</v>
      </c>
      <c r="F1264" s="208"/>
      <c r="G1264" s="246">
        <v>0.5</v>
      </c>
      <c r="H1264" s="72">
        <v>14.5</v>
      </c>
      <c r="I1264" s="211">
        <f t="shared" si="35"/>
        <v>7.25</v>
      </c>
    </row>
    <row r="1265" spans="1:10" ht="25.5" hidden="1">
      <c r="A1265" s="27">
        <v>88262</v>
      </c>
      <c r="B1265" s="231" t="s">
        <v>45</v>
      </c>
      <c r="C1265" s="198" t="s">
        <v>14</v>
      </c>
      <c r="D1265" s="35" t="s">
        <v>435</v>
      </c>
      <c r="E1265" s="161" t="s">
        <v>25</v>
      </c>
      <c r="F1265" s="208"/>
      <c r="G1265" s="246">
        <v>1.2889999999999999</v>
      </c>
      <c r="H1265" s="72">
        <v>17.11</v>
      </c>
      <c r="I1265" s="211">
        <f t="shared" si="35"/>
        <v>22.05</v>
      </c>
    </row>
    <row r="1266" spans="1:10" ht="38.25" hidden="1">
      <c r="A1266" s="27">
        <v>91692</v>
      </c>
      <c r="B1266" s="231" t="s">
        <v>45</v>
      </c>
      <c r="C1266" s="198" t="s">
        <v>14</v>
      </c>
      <c r="D1266" s="35" t="s">
        <v>766</v>
      </c>
      <c r="E1266" s="161" t="s">
        <v>529</v>
      </c>
      <c r="F1266" s="208"/>
      <c r="G1266" s="246">
        <v>3.2000000000000001E-2</v>
      </c>
      <c r="H1266" s="72">
        <v>20.22</v>
      </c>
      <c r="I1266" s="211">
        <f t="shared" si="35"/>
        <v>0.65</v>
      </c>
    </row>
    <row r="1267" spans="1:10" ht="38.25" hidden="1">
      <c r="A1267" s="27">
        <v>91693</v>
      </c>
      <c r="B1267" s="231" t="s">
        <v>45</v>
      </c>
      <c r="C1267" s="198" t="s">
        <v>14</v>
      </c>
      <c r="D1267" s="35" t="s">
        <v>767</v>
      </c>
      <c r="E1267" s="161" t="s">
        <v>531</v>
      </c>
      <c r="F1267" s="208"/>
      <c r="G1267" s="246">
        <v>2.8000000000000001E-2</v>
      </c>
      <c r="H1267" s="72">
        <v>18.43</v>
      </c>
      <c r="I1267" s="211">
        <f t="shared" si="35"/>
        <v>0.52</v>
      </c>
    </row>
    <row r="1268" spans="1:10" hidden="1">
      <c r="A1268" s="27"/>
      <c r="B1268" s="231"/>
      <c r="C1268" s="198"/>
      <c r="D1268" s="35"/>
      <c r="E1268" s="161"/>
      <c r="F1268" s="208"/>
      <c r="G1268" s="209"/>
      <c r="H1268" s="72"/>
      <c r="I1268" s="211"/>
    </row>
    <row r="1269" spans="1:10" hidden="1">
      <c r="A1269" s="234" t="s">
        <v>715</v>
      </c>
      <c r="B1269" s="200" t="s">
        <v>9</v>
      </c>
      <c r="C1269" s="29" t="s">
        <v>14</v>
      </c>
      <c r="D1269" s="28" t="s">
        <v>718</v>
      </c>
      <c r="E1269" s="188" t="s">
        <v>8</v>
      </c>
      <c r="F1269" s="219">
        <v>1</v>
      </c>
      <c r="G1269" s="220"/>
      <c r="H1269" s="221">
        <f>SUM(I1270:I1271)</f>
        <v>43.27</v>
      </c>
      <c r="I1269" s="222">
        <f>ROUND(H1269*F1269,2)</f>
        <v>43.27</v>
      </c>
    </row>
    <row r="1270" spans="1:10" s="34" customFormat="1" hidden="1">
      <c r="A1270" s="88" t="s">
        <v>716</v>
      </c>
      <c r="B1270" s="235" t="s">
        <v>9</v>
      </c>
      <c r="C1270" s="205" t="s">
        <v>15</v>
      </c>
      <c r="D1270" s="35" t="s">
        <v>717</v>
      </c>
      <c r="E1270" s="161" t="s">
        <v>8</v>
      </c>
      <c r="G1270" s="209">
        <v>1.05</v>
      </c>
      <c r="H1270" s="72">
        <v>37.450000000000003</v>
      </c>
      <c r="I1270" s="211">
        <f>ROUND(G1270*H1270,2)</f>
        <v>39.32</v>
      </c>
      <c r="J1270" s="161"/>
    </row>
    <row r="1271" spans="1:10" s="34" customFormat="1" ht="12.75" hidden="1" customHeight="1">
      <c r="A1271" s="27">
        <v>88278</v>
      </c>
      <c r="B1271" s="71" t="s">
        <v>45</v>
      </c>
      <c r="C1271" s="44" t="s">
        <v>14</v>
      </c>
      <c r="D1271" s="45" t="s">
        <v>337</v>
      </c>
      <c r="E1271" s="187" t="s">
        <v>25</v>
      </c>
      <c r="G1271" s="36">
        <v>0.25</v>
      </c>
      <c r="H1271" s="43">
        <v>15.8</v>
      </c>
      <c r="I1271" s="43">
        <f>ROUND(G1271*H1271,2)</f>
        <v>3.95</v>
      </c>
      <c r="J1271" s="161"/>
    </row>
    <row r="1272" spans="1:10" hidden="1"/>
    <row r="1273" spans="1:10" ht="38.25" hidden="1">
      <c r="A1273" s="236">
        <v>90281</v>
      </c>
      <c r="B1273" s="200" t="s">
        <v>45</v>
      </c>
      <c r="C1273" s="29" t="s">
        <v>14</v>
      </c>
      <c r="D1273" s="28" t="s">
        <v>719</v>
      </c>
      <c r="E1273" s="188" t="s">
        <v>10</v>
      </c>
      <c r="F1273" s="219">
        <v>1</v>
      </c>
      <c r="G1273" s="220"/>
      <c r="H1273" s="221">
        <f>SUM(I1274:I1280)</f>
        <v>492.52</v>
      </c>
      <c r="I1273" s="222">
        <f>ROUND(H1273*F1273,2)</f>
        <v>492.52</v>
      </c>
    </row>
    <row r="1274" spans="1:10" ht="25.5" hidden="1">
      <c r="A1274" s="233">
        <v>367</v>
      </c>
      <c r="B1274" s="231" t="s">
        <v>45</v>
      </c>
      <c r="C1274" s="198" t="s">
        <v>15</v>
      </c>
      <c r="D1274" s="35" t="str">
        <f>IF(A1274=0," ",VLOOKUP(A1274,InsumosSINAPI!$A$6:$I$9354,2,0))</f>
        <v>AREIA GROSSA - POSTO JAZIDA/FORNECEDOR (RETIRADO NA JAZIDA, SEM TRANSPORTE)</v>
      </c>
      <c r="E1274" s="161" t="str">
        <f>IF(A1274=0," ",VLOOKUP(A1274,InsumosSINAPI!$A$6:$I$9354,3,0))</f>
        <v xml:space="preserve">M3    </v>
      </c>
      <c r="F1274" s="208"/>
      <c r="G1274" s="209">
        <v>0.43</v>
      </c>
      <c r="H1274" s="72" t="str">
        <f>IF(A1274=0," ",VLOOKUP(A1274,InsumosSINAPI!$A$6:$I$9354,5,0))</f>
        <v>121,56</v>
      </c>
      <c r="I1274" s="211">
        <f t="shared" ref="I1274:I1280" si="36">ROUND(G1274*H1274,2)</f>
        <v>52.27</v>
      </c>
    </row>
    <row r="1275" spans="1:10" hidden="1">
      <c r="A1275" s="233">
        <v>1106</v>
      </c>
      <c r="B1275" s="231" t="s">
        <v>45</v>
      </c>
      <c r="C1275" s="198" t="s">
        <v>15</v>
      </c>
      <c r="D1275" s="35" t="str">
        <f>IF(A1275=0," ",VLOOKUP(A1275,InsumosSINAPI!$A$6:$I$9354,2,0))</f>
        <v>CAL HIDRATADA CH-I PARA ARGAMASSAS</v>
      </c>
      <c r="E1275" s="161" t="str">
        <f>IF(A1275=0," ",VLOOKUP(A1275,InsumosSINAPI!$A$6:$I$9354,3,0))</f>
        <v xml:space="preserve">KG    </v>
      </c>
      <c r="F1275" s="208"/>
      <c r="G1275" s="209">
        <v>13.12</v>
      </c>
      <c r="H1275" s="72" t="str">
        <f>IF(A1275=0," ",VLOOKUP(A1275,InsumosSINAPI!$A$6:$I$9354,5,0))</f>
        <v>0,86</v>
      </c>
      <c r="I1275" s="211">
        <f t="shared" si="36"/>
        <v>11.28</v>
      </c>
    </row>
    <row r="1276" spans="1:10" hidden="1">
      <c r="A1276" s="233">
        <v>1379</v>
      </c>
      <c r="B1276" s="231" t="s">
        <v>45</v>
      </c>
      <c r="C1276" s="198" t="s">
        <v>15</v>
      </c>
      <c r="D1276" s="35" t="str">
        <f>IF(A1276=0," ",VLOOKUP(A1276,InsumosSINAPI!$A$6:$I$9354,2,0))</f>
        <v>CIMENTO PORTLAND COMPOSTO CP II-32</v>
      </c>
      <c r="E1276" s="161" t="str">
        <f>IF(A1276=0," ",VLOOKUP(A1276,InsumosSINAPI!$A$6:$I$9354,3,0))</f>
        <v xml:space="preserve">KG    </v>
      </c>
      <c r="F1276" s="208"/>
      <c r="G1276" s="209">
        <v>546.67999999999995</v>
      </c>
      <c r="H1276" s="72" t="str">
        <f>IF(A1276=0," ",VLOOKUP(A1276,InsumosSINAPI!$A$6:$I$9354,5,0))</f>
        <v>0,60</v>
      </c>
      <c r="I1276" s="211">
        <f t="shared" si="36"/>
        <v>328.01</v>
      </c>
    </row>
    <row r="1277" spans="1:10" ht="25.5" hidden="1">
      <c r="A1277" s="233">
        <v>4720</v>
      </c>
      <c r="B1277" s="231" t="s">
        <v>45</v>
      </c>
      <c r="C1277" s="198" t="s">
        <v>15</v>
      </c>
      <c r="D1277" s="35" t="str">
        <f>IF(A1277=0," ",VLOOKUP(A1277,InsumosSINAPI!$A$6:$I$9354,2,0))</f>
        <v>PEDRA BRITADA N. 0, OU PEDRISCO (4,8 A 9,5 MM) POSTO PEDREIRA/FORNECEDOR, SEM FRETE</v>
      </c>
      <c r="E1277" s="161" t="str">
        <f>IF(A1277=0," ",VLOOKUP(A1277,InsumosSINAPI!$A$6:$I$9354,3,0))</f>
        <v xml:space="preserve">M3    </v>
      </c>
      <c r="F1277" s="208"/>
      <c r="G1277" s="209">
        <v>0.5</v>
      </c>
      <c r="H1277" s="72" t="str">
        <f>IF(A1277=0," ",VLOOKUP(A1277,InsumosSINAPI!$A$6:$I$9354,5,0))</f>
        <v>103,66</v>
      </c>
      <c r="I1277" s="211">
        <f t="shared" si="36"/>
        <v>51.83</v>
      </c>
    </row>
    <row r="1278" spans="1:10" s="34" customFormat="1" ht="25.5" hidden="1">
      <c r="A1278" s="88">
        <v>88377</v>
      </c>
      <c r="B1278" s="206" t="s">
        <v>45</v>
      </c>
      <c r="C1278" s="205" t="s">
        <v>14</v>
      </c>
      <c r="D1278" s="35" t="s">
        <v>720</v>
      </c>
      <c r="E1278" s="161" t="s">
        <v>25</v>
      </c>
      <c r="G1278" s="209">
        <v>2.99</v>
      </c>
      <c r="H1278" s="72">
        <v>15.85</v>
      </c>
      <c r="I1278" s="211">
        <f t="shared" si="36"/>
        <v>47.39</v>
      </c>
      <c r="J1278" s="161"/>
    </row>
    <row r="1279" spans="1:10" s="34" customFormat="1" ht="51" hidden="1">
      <c r="A1279" s="88">
        <v>88830</v>
      </c>
      <c r="B1279" s="206" t="s">
        <v>45</v>
      </c>
      <c r="C1279" s="205" t="s">
        <v>14</v>
      </c>
      <c r="D1279" s="35" t="s">
        <v>721</v>
      </c>
      <c r="E1279" s="161" t="s">
        <v>529</v>
      </c>
      <c r="G1279" s="209">
        <v>0.92</v>
      </c>
      <c r="H1279" s="72">
        <v>1.22</v>
      </c>
      <c r="I1279" s="211">
        <f t="shared" si="36"/>
        <v>1.1200000000000001</v>
      </c>
      <c r="J1279" s="161"/>
    </row>
    <row r="1280" spans="1:10" ht="51" hidden="1">
      <c r="A1280" s="168">
        <v>88831</v>
      </c>
      <c r="B1280" s="206" t="s">
        <v>45</v>
      </c>
      <c r="C1280" s="205" t="s">
        <v>14</v>
      </c>
      <c r="D1280" s="8" t="s">
        <v>722</v>
      </c>
      <c r="E1280" s="183" t="s">
        <v>531</v>
      </c>
      <c r="G1280" s="209">
        <v>2.0699999999999998</v>
      </c>
      <c r="H1280" s="6">
        <v>0.3</v>
      </c>
      <c r="I1280" s="211">
        <f t="shared" si="36"/>
        <v>0.62</v>
      </c>
    </row>
    <row r="1281" spans="1:10" hidden="1"/>
    <row r="1282" spans="1:10" ht="51" hidden="1">
      <c r="A1282" s="173">
        <v>86936</v>
      </c>
      <c r="B1282" s="87" t="s">
        <v>45</v>
      </c>
      <c r="C1282" s="29" t="s">
        <v>14</v>
      </c>
      <c r="D1282" s="28" t="s">
        <v>752</v>
      </c>
      <c r="E1282" s="188" t="s">
        <v>33</v>
      </c>
      <c r="F1282" s="30">
        <v>1</v>
      </c>
      <c r="G1282" s="31"/>
      <c r="H1282" s="32">
        <f>SUM(I1283:I1285)</f>
        <v>268.33000000000004</v>
      </c>
      <c r="I1282" s="33">
        <f>ROUND(H1282*F1282,2)</f>
        <v>268.33</v>
      </c>
    </row>
    <row r="1283" spans="1:10" s="34" customFormat="1" ht="38.25" hidden="1">
      <c r="A1283" s="88">
        <v>86878</v>
      </c>
      <c r="B1283" s="206" t="s">
        <v>45</v>
      </c>
      <c r="C1283" s="205" t="s">
        <v>14</v>
      </c>
      <c r="D1283" s="35" t="s">
        <v>753</v>
      </c>
      <c r="E1283" s="161" t="s">
        <v>43</v>
      </c>
      <c r="G1283" s="209">
        <v>1</v>
      </c>
      <c r="H1283" s="72">
        <v>33.69</v>
      </c>
      <c r="I1283" s="211">
        <f>ROUND(H1283*G1283,2)</f>
        <v>33.69</v>
      </c>
      <c r="J1283" s="161"/>
    </row>
    <row r="1284" spans="1:10" ht="25.5" hidden="1">
      <c r="A1284" s="168">
        <v>86881</v>
      </c>
      <c r="B1284" s="206" t="s">
        <v>45</v>
      </c>
      <c r="C1284" s="205" t="s">
        <v>14</v>
      </c>
      <c r="D1284" s="8" t="s">
        <v>754</v>
      </c>
      <c r="E1284" s="183" t="s">
        <v>43</v>
      </c>
      <c r="G1284" s="209">
        <v>1</v>
      </c>
      <c r="H1284" s="6">
        <v>93.9</v>
      </c>
      <c r="I1284" s="211">
        <f>ROUND(H1284*G1284,2)</f>
        <v>93.9</v>
      </c>
    </row>
    <row r="1285" spans="1:10" s="34" customFormat="1" ht="25.5" hidden="1">
      <c r="A1285" s="88">
        <v>86900</v>
      </c>
      <c r="B1285" s="206" t="s">
        <v>45</v>
      </c>
      <c r="C1285" s="205" t="s">
        <v>14</v>
      </c>
      <c r="D1285" s="35" t="s">
        <v>636</v>
      </c>
      <c r="E1285" s="161" t="s">
        <v>43</v>
      </c>
      <c r="G1285" s="209">
        <v>1</v>
      </c>
      <c r="H1285" s="72">
        <v>140.74</v>
      </c>
      <c r="I1285" s="211">
        <f>ROUND(H1285*G1285,2)</f>
        <v>140.74</v>
      </c>
      <c r="J1285" s="161"/>
    </row>
    <row r="1286" spans="1:10" hidden="1">
      <c r="A1286" s="168"/>
      <c r="B1286" s="206"/>
      <c r="C1286" s="205"/>
      <c r="G1286" s="209"/>
      <c r="I1286" s="211"/>
    </row>
    <row r="1287" spans="1:10" ht="25.5" hidden="1">
      <c r="A1287" s="173">
        <v>97660</v>
      </c>
      <c r="B1287" s="87" t="s">
        <v>45</v>
      </c>
      <c r="C1287" s="29" t="s">
        <v>14</v>
      </c>
      <c r="D1287" s="28" t="s">
        <v>755</v>
      </c>
      <c r="E1287" s="188" t="s">
        <v>33</v>
      </c>
      <c r="F1287" s="30">
        <v>1</v>
      </c>
      <c r="G1287" s="31"/>
      <c r="H1287" s="32">
        <f>SUM(I1288:I1289)</f>
        <v>0.4</v>
      </c>
      <c r="I1287" s="33">
        <f>ROUND(H1287*F1287,2)</f>
        <v>0.4</v>
      </c>
    </row>
    <row r="1288" spans="1:10" hidden="1">
      <c r="A1288" s="168">
        <v>88264</v>
      </c>
      <c r="B1288" s="206" t="s">
        <v>45</v>
      </c>
      <c r="C1288" s="7" t="s">
        <v>14</v>
      </c>
      <c r="D1288" s="8" t="s">
        <v>65</v>
      </c>
      <c r="E1288" s="183" t="s">
        <v>25</v>
      </c>
      <c r="G1288" s="246">
        <v>9.4999999999999998E-3</v>
      </c>
      <c r="H1288" s="6">
        <v>17.27</v>
      </c>
      <c r="I1288" s="211">
        <f>ROUND(G1288*H1288,2)</f>
        <v>0.16</v>
      </c>
    </row>
    <row r="1289" spans="1:10" s="34" customFormat="1" hidden="1">
      <c r="A1289" s="27">
        <v>88316</v>
      </c>
      <c r="B1289" s="71" t="s">
        <v>45</v>
      </c>
      <c r="C1289" s="27" t="s">
        <v>14</v>
      </c>
      <c r="D1289" s="35" t="s">
        <v>34</v>
      </c>
      <c r="E1289" s="161" t="s">
        <v>25</v>
      </c>
      <c r="G1289" s="246">
        <v>1.8700000000000001E-2</v>
      </c>
      <c r="H1289" s="38">
        <v>12.94</v>
      </c>
      <c r="I1289" s="38">
        <f>ROUND(G1289*H1289,2)</f>
        <v>0.24</v>
      </c>
      <c r="J1289" s="161"/>
    </row>
    <row r="1290" spans="1:10" hidden="1"/>
    <row r="1291" spans="1:10" ht="38.25" hidden="1">
      <c r="A1291" s="173">
        <v>91953</v>
      </c>
      <c r="B1291" s="87" t="s">
        <v>45</v>
      </c>
      <c r="C1291" s="29" t="s">
        <v>14</v>
      </c>
      <c r="D1291" s="28" t="s">
        <v>756</v>
      </c>
      <c r="E1291" s="188" t="s">
        <v>33</v>
      </c>
      <c r="F1291" s="30">
        <v>1</v>
      </c>
      <c r="G1291" s="31"/>
      <c r="H1291" s="32">
        <f>SUM(I1292:I1293)</f>
        <v>20.54</v>
      </c>
      <c r="I1291" s="33">
        <f>ROUND(H1291*F1291,2)</f>
        <v>20.54</v>
      </c>
    </row>
    <row r="1292" spans="1:10" ht="38.25" hidden="1">
      <c r="A1292" s="168">
        <v>91946</v>
      </c>
      <c r="B1292" s="206" t="s">
        <v>45</v>
      </c>
      <c r="C1292" s="7" t="s">
        <v>14</v>
      </c>
      <c r="D1292" s="8" t="s">
        <v>757</v>
      </c>
      <c r="E1292" s="183" t="s">
        <v>43</v>
      </c>
      <c r="G1292" s="247">
        <v>1</v>
      </c>
      <c r="H1292" s="6">
        <v>6.63</v>
      </c>
      <c r="I1292" s="211">
        <f>ROUND(G1292*H1292,2)</f>
        <v>6.63</v>
      </c>
    </row>
    <row r="1293" spans="1:10" s="34" customFormat="1" ht="38.25" hidden="1">
      <c r="A1293" s="88">
        <v>91952</v>
      </c>
      <c r="B1293" s="71" t="s">
        <v>45</v>
      </c>
      <c r="C1293" s="27" t="s">
        <v>14</v>
      </c>
      <c r="D1293" s="35" t="s">
        <v>756</v>
      </c>
      <c r="E1293" s="161" t="s">
        <v>43</v>
      </c>
      <c r="G1293" s="247">
        <v>1</v>
      </c>
      <c r="H1293" s="38">
        <v>13.91</v>
      </c>
      <c r="I1293" s="38">
        <f>ROUND(G1293*H1293,2)</f>
        <v>13.91</v>
      </c>
      <c r="J1293" s="161"/>
    </row>
    <row r="1294" spans="1:10" s="34" customFormat="1" hidden="1">
      <c r="A1294" s="88"/>
      <c r="B1294" s="71"/>
      <c r="C1294" s="27"/>
      <c r="D1294" s="35"/>
      <c r="E1294" s="161"/>
      <c r="G1294" s="247"/>
      <c r="H1294" s="38"/>
      <c r="I1294" s="38"/>
      <c r="J1294" s="161"/>
    </row>
    <row r="1295" spans="1:10" ht="25.5" hidden="1">
      <c r="A1295" s="173" t="s">
        <v>760</v>
      </c>
      <c r="B1295" s="87" t="s">
        <v>45</v>
      </c>
      <c r="C1295" s="29" t="s">
        <v>14</v>
      </c>
      <c r="D1295" s="28" t="s">
        <v>761</v>
      </c>
      <c r="E1295" s="188" t="s">
        <v>12</v>
      </c>
      <c r="F1295" s="30">
        <v>1</v>
      </c>
      <c r="G1295" s="31"/>
      <c r="H1295" s="32">
        <f>SUM(I1296:I1298)</f>
        <v>40.122</v>
      </c>
      <c r="I1295" s="33">
        <f>ROUND(H1295*F1295,2)</f>
        <v>40.119999999999997</v>
      </c>
    </row>
    <row r="1296" spans="1:10" hidden="1">
      <c r="A1296" s="233">
        <v>586</v>
      </c>
      <c r="B1296" s="231" t="s">
        <v>45</v>
      </c>
      <c r="C1296" s="198" t="s">
        <v>15</v>
      </c>
      <c r="D1296" s="35" t="str">
        <f>IF(A1296=0," ",VLOOKUP(A1296,InsumosSINAPI!$A$6:$I$9354,2,0))</f>
        <v>CANTONEIRA ALUMINIO ABAS IGUAIS 1 ", E = 3 /16 "</v>
      </c>
      <c r="E1296" s="161" t="str">
        <f>IF(A1296=0," ",VLOOKUP(A1296,InsumosSINAPI!$A$6:$I$9354,3,0))</f>
        <v xml:space="preserve">M     </v>
      </c>
      <c r="F1296" s="208"/>
      <c r="G1296" s="251">
        <v>1</v>
      </c>
      <c r="H1296" s="72" t="str">
        <f>IF(A1296=0," ",VLOOKUP(A1296,InsumosSINAPI!$A$6:$I$9354,5,0))</f>
        <v>21,85</v>
      </c>
      <c r="I1296" s="211">
        <f>ROUND(G1296*H1296,2)</f>
        <v>21.85</v>
      </c>
    </row>
    <row r="1297" spans="1:10" s="34" customFormat="1" ht="29.25" hidden="1" customHeight="1">
      <c r="A1297" s="27">
        <v>88256</v>
      </c>
      <c r="B1297" s="71" t="s">
        <v>45</v>
      </c>
      <c r="C1297" s="27" t="s">
        <v>14</v>
      </c>
      <c r="D1297" s="35" t="s">
        <v>161</v>
      </c>
      <c r="E1297" s="161" t="s">
        <v>25</v>
      </c>
      <c r="G1297" s="164">
        <v>0.6</v>
      </c>
      <c r="H1297" s="38">
        <v>19.54</v>
      </c>
      <c r="I1297" s="38">
        <f>G1297*H1297</f>
        <v>11.723999999999998</v>
      </c>
      <c r="J1297" s="161"/>
    </row>
    <row r="1298" spans="1:10" s="34" customFormat="1" ht="12.75" hidden="1" customHeight="1">
      <c r="A1298" s="27">
        <v>88316</v>
      </c>
      <c r="B1298" s="71" t="s">
        <v>45</v>
      </c>
      <c r="C1298" s="27" t="s">
        <v>14</v>
      </c>
      <c r="D1298" s="35" t="s">
        <v>34</v>
      </c>
      <c r="E1298" s="161" t="s">
        <v>25</v>
      </c>
      <c r="G1298" s="164">
        <v>0.4</v>
      </c>
      <c r="H1298" s="38">
        <f>+$I$524</f>
        <v>16.37</v>
      </c>
      <c r="I1298" s="38">
        <f>G1298*H1298</f>
        <v>6.5480000000000009</v>
      </c>
      <c r="J1298" s="161"/>
    </row>
    <row r="1299" spans="1:10" hidden="1"/>
    <row r="1300" spans="1:10" ht="38.25" hidden="1">
      <c r="A1300" s="173">
        <v>92004</v>
      </c>
      <c r="B1300" s="87" t="s">
        <v>45</v>
      </c>
      <c r="C1300" s="29" t="s">
        <v>14</v>
      </c>
      <c r="D1300" s="28" t="s">
        <v>758</v>
      </c>
      <c r="E1300" s="188" t="s">
        <v>33</v>
      </c>
      <c r="F1300" s="30">
        <v>1</v>
      </c>
      <c r="G1300" s="31"/>
      <c r="H1300" s="32">
        <f>SUM(I1301:I1302)</f>
        <v>39.620000000000005</v>
      </c>
      <c r="I1300" s="33">
        <f>ROUND(H1300*F1300,2)</f>
        <v>39.619999999999997</v>
      </c>
    </row>
    <row r="1301" spans="1:10" ht="38.25" hidden="1">
      <c r="A1301" s="168">
        <v>91946</v>
      </c>
      <c r="B1301" s="206" t="s">
        <v>45</v>
      </c>
      <c r="C1301" s="7" t="s">
        <v>14</v>
      </c>
      <c r="D1301" s="8" t="s">
        <v>757</v>
      </c>
      <c r="E1301" s="183" t="s">
        <v>43</v>
      </c>
      <c r="G1301" s="247">
        <v>1</v>
      </c>
      <c r="H1301" s="6">
        <v>6.63</v>
      </c>
      <c r="I1301" s="211">
        <f>ROUND(G1301*H1301,2)</f>
        <v>6.63</v>
      </c>
    </row>
    <row r="1302" spans="1:10" s="34" customFormat="1" ht="38.25" hidden="1">
      <c r="A1302" s="88">
        <v>92002</v>
      </c>
      <c r="B1302" s="71" t="s">
        <v>45</v>
      </c>
      <c r="C1302" s="27" t="s">
        <v>14</v>
      </c>
      <c r="D1302" s="35" t="s">
        <v>759</v>
      </c>
      <c r="E1302" s="161" t="s">
        <v>43</v>
      </c>
      <c r="G1302" s="247">
        <v>1</v>
      </c>
      <c r="H1302" s="38">
        <v>32.99</v>
      </c>
      <c r="I1302" s="38">
        <f>ROUND(G1302*H1302,2)</f>
        <v>32.99</v>
      </c>
      <c r="J1302" s="161"/>
    </row>
    <row r="1303" spans="1:10" hidden="1"/>
    <row r="1304" spans="1:10" s="34" customFormat="1" ht="25.5" hidden="1" customHeight="1">
      <c r="A1304" s="173" t="s">
        <v>776</v>
      </c>
      <c r="B1304" s="39" t="s">
        <v>9</v>
      </c>
      <c r="C1304" s="40" t="s">
        <v>14</v>
      </c>
      <c r="D1304" s="41" t="s">
        <v>777</v>
      </c>
      <c r="E1304" s="185" t="s">
        <v>8</v>
      </c>
      <c r="F1304" s="30">
        <v>1</v>
      </c>
      <c r="G1304" s="31"/>
      <c r="H1304" s="32">
        <f>SUM(I1305:I1319)</f>
        <v>271.13800000000003</v>
      </c>
      <c r="I1304" s="33">
        <f>H1304*F1304</f>
        <v>271.13800000000003</v>
      </c>
      <c r="J1304" s="161"/>
    </row>
    <row r="1305" spans="1:10" s="34" customFormat="1" ht="12.75" hidden="1" customHeight="1">
      <c r="A1305" s="27">
        <v>88316</v>
      </c>
      <c r="B1305" s="71" t="s">
        <v>45</v>
      </c>
      <c r="C1305" s="27" t="s">
        <v>14</v>
      </c>
      <c r="D1305" s="35" t="s">
        <v>34</v>
      </c>
      <c r="E1305" s="161" t="s">
        <v>25</v>
      </c>
      <c r="G1305" s="36">
        <v>5.2</v>
      </c>
      <c r="H1305" s="38">
        <v>15.79</v>
      </c>
      <c r="I1305" s="38">
        <f>G1305*H1305</f>
        <v>82.108000000000004</v>
      </c>
      <c r="J1305" s="161"/>
    </row>
    <row r="1306" spans="1:10" s="34" customFormat="1" ht="12.75" hidden="1" customHeight="1">
      <c r="A1306" s="27">
        <v>88309</v>
      </c>
      <c r="B1306" s="71" t="s">
        <v>45</v>
      </c>
      <c r="C1306" s="27" t="s">
        <v>14</v>
      </c>
      <c r="D1306" s="35" t="s">
        <v>53</v>
      </c>
      <c r="E1306" s="161" t="s">
        <v>25</v>
      </c>
      <c r="G1306" s="36">
        <v>3.2</v>
      </c>
      <c r="H1306" s="38">
        <v>20.82</v>
      </c>
      <c r="I1306" s="38">
        <f t="shared" ref="I1306:I1319" si="37">ROUND(G1306*H1306,2)</f>
        <v>66.62</v>
      </c>
      <c r="J1306" s="161"/>
    </row>
    <row r="1307" spans="1:10" s="34" customFormat="1" ht="12.75" hidden="1" customHeight="1">
      <c r="A1307" s="27">
        <v>88245</v>
      </c>
      <c r="B1307" s="71" t="s">
        <v>45</v>
      </c>
      <c r="C1307" s="27" t="s">
        <v>15</v>
      </c>
      <c r="D1307" s="35" t="s">
        <v>573</v>
      </c>
      <c r="E1307" s="161" t="s">
        <v>25</v>
      </c>
      <c r="G1307" s="36">
        <v>0.15</v>
      </c>
      <c r="H1307" s="38">
        <v>18.29</v>
      </c>
      <c r="I1307" s="38">
        <f t="shared" si="37"/>
        <v>2.74</v>
      </c>
      <c r="J1307" s="161"/>
    </row>
    <row r="1308" spans="1:10" s="34" customFormat="1" ht="12.75" hidden="1" customHeight="1">
      <c r="A1308" s="27">
        <v>88238</v>
      </c>
      <c r="B1308" s="71" t="s">
        <v>45</v>
      </c>
      <c r="C1308" s="27" t="s">
        <v>14</v>
      </c>
      <c r="D1308" s="35" t="s">
        <v>769</v>
      </c>
      <c r="E1308" s="161" t="s">
        <v>25</v>
      </c>
      <c r="G1308" s="36">
        <v>0.15</v>
      </c>
      <c r="H1308" s="38">
        <v>15.79</v>
      </c>
      <c r="I1308" s="38">
        <f t="shared" si="37"/>
        <v>2.37</v>
      </c>
      <c r="J1308" s="161"/>
    </row>
    <row r="1309" spans="1:10" s="34" customFormat="1" ht="12.75" hidden="1" customHeight="1">
      <c r="A1309" s="27">
        <v>4720</v>
      </c>
      <c r="B1309" s="71" t="s">
        <v>45</v>
      </c>
      <c r="C1309" s="27" t="s">
        <v>15</v>
      </c>
      <c r="D1309" s="35" t="str">
        <f>IF(A1309=0," ",VLOOKUP(A1309,InsumosSINAPI!$A$6:$I$9354,2,0))</f>
        <v>PEDRA BRITADA N. 0, OU PEDRISCO (4,8 A 9,5 MM) POSTO PEDREIRA/FORNECEDOR, SEM FRETE</v>
      </c>
      <c r="E1309" s="161" t="str">
        <f>IF(A1309=0," ",VLOOKUP(A1309,InsumosSINAPI!$A$6:$I$9354,3,0))</f>
        <v xml:space="preserve">M3    </v>
      </c>
      <c r="G1309" s="36">
        <v>0.03</v>
      </c>
      <c r="H1309" s="38" t="str">
        <f>IF(A1309=0," ",VLOOKUP(A1309,InsumosSINAPI!$A$6:$I$9354,5,0))</f>
        <v>103,66</v>
      </c>
      <c r="I1309" s="38">
        <f t="shared" si="37"/>
        <v>3.11</v>
      </c>
      <c r="J1309" s="161"/>
    </row>
    <row r="1310" spans="1:10" s="34" customFormat="1" ht="12.75" hidden="1" customHeight="1">
      <c r="A1310" s="27" t="s">
        <v>772</v>
      </c>
      <c r="B1310" s="71" t="s">
        <v>9</v>
      </c>
      <c r="C1310" s="27" t="s">
        <v>15</v>
      </c>
      <c r="D1310" s="35" t="s">
        <v>773</v>
      </c>
      <c r="E1310" s="161" t="s">
        <v>485</v>
      </c>
      <c r="G1310" s="36">
        <v>2.1800000000000002</v>
      </c>
      <c r="H1310" s="38">
        <v>9.5</v>
      </c>
      <c r="I1310" s="38">
        <f t="shared" si="37"/>
        <v>20.71</v>
      </c>
      <c r="J1310" s="161"/>
    </row>
    <row r="1311" spans="1:10" ht="25.5" hidden="1">
      <c r="A1311" s="233">
        <v>370</v>
      </c>
      <c r="B1311" s="231" t="s">
        <v>45</v>
      </c>
      <c r="C1311" s="198" t="s">
        <v>15</v>
      </c>
      <c r="D1311" s="35" t="str">
        <f>IF(A1311=0," ",VLOOKUP(A1311,InsumosSINAPI!$A$6:$I$9354,2,0))</f>
        <v>AREIA MEDIA - POSTO JAZIDA/FORNECEDOR (RETIRADO NA JAZIDA, SEM TRANSPORTE)</v>
      </c>
      <c r="E1311" s="161" t="str">
        <f>IF(A1311=0," ",VLOOKUP(A1311,InsumosSINAPI!$A$6:$I$9354,3,0))</f>
        <v xml:space="preserve">M3    </v>
      </c>
      <c r="F1311" s="208"/>
      <c r="G1311" s="36">
        <v>8.5000000000000006E-2</v>
      </c>
      <c r="H1311" s="72" t="str">
        <f>IF(A1311=0," ",VLOOKUP(A1311,InsumosSINAPI!$A$6:$I$9354,5,0))</f>
        <v>120,00</v>
      </c>
      <c r="I1311" s="211">
        <f t="shared" si="37"/>
        <v>10.199999999999999</v>
      </c>
    </row>
    <row r="1312" spans="1:10" ht="26.25" hidden="1">
      <c r="A1312">
        <v>7258</v>
      </c>
      <c r="B1312" s="231" t="s">
        <v>45</v>
      </c>
      <c r="C1312" s="198" t="s">
        <v>15</v>
      </c>
      <c r="D1312" s="35" t="str">
        <f>IF(A1312=0," ",VLOOKUP(A1312,InsumosSINAPI!$A$6:$I$9354,2,0))</f>
        <v>TIJOLO CERAMICO MACICO COMUM *5 X 10 X 20* CM (L X A X C)</v>
      </c>
      <c r="E1312" s="161" t="str">
        <f>IF(A1312=0," ",VLOOKUP(A1312,InsumosSINAPI!$A$6:$I$9354,3,0))</f>
        <v xml:space="preserve">UN    </v>
      </c>
      <c r="F1312" s="208"/>
      <c r="G1312" s="36">
        <v>18</v>
      </c>
      <c r="H1312" s="72" t="str">
        <f>IF(A1312=0," ",VLOOKUP(A1312,InsumosSINAPI!$A$6:$I$9354,5,0))</f>
        <v>0,58</v>
      </c>
      <c r="I1312" s="211">
        <f t="shared" si="37"/>
        <v>10.44</v>
      </c>
    </row>
    <row r="1313" spans="1:10" ht="26.25" hidden="1">
      <c r="A1313">
        <v>10567</v>
      </c>
      <c r="B1313" s="231" t="s">
        <v>45</v>
      </c>
      <c r="C1313" s="198" t="s">
        <v>15</v>
      </c>
      <c r="D1313" s="35" t="str">
        <f>IF(A1313=0," ",VLOOKUP(A1313,InsumosSINAPI!$A$6:$I$9354,2,0))</f>
        <v>TABUA *2,5 X 23* CM EM PINUS, MISTA OU EQUIVALENTE DA REGIAO - BRUTA</v>
      </c>
      <c r="E1313" s="161" t="str">
        <f>IF(A1313=0," ",VLOOKUP(A1313,InsumosSINAPI!$A$6:$I$9354,3,0))</f>
        <v xml:space="preserve">M     </v>
      </c>
      <c r="F1313" s="208"/>
      <c r="G1313" s="36">
        <v>0.45</v>
      </c>
      <c r="H1313" s="72" t="str">
        <f>IF(A1313=0," ",VLOOKUP(A1313,InsumosSINAPI!$A$6:$I$9354,5,0))</f>
        <v>11,68</v>
      </c>
      <c r="I1313" s="211">
        <f t="shared" si="37"/>
        <v>5.26</v>
      </c>
    </row>
    <row r="1314" spans="1:10" ht="15" hidden="1">
      <c r="A1314" t="s">
        <v>770</v>
      </c>
      <c r="B1314" s="42" t="s">
        <v>9</v>
      </c>
      <c r="C1314" s="198" t="s">
        <v>15</v>
      </c>
      <c r="D1314" t="s">
        <v>771</v>
      </c>
      <c r="E1314" s="161" t="s">
        <v>33</v>
      </c>
      <c r="F1314" s="208"/>
      <c r="G1314" s="36">
        <v>25</v>
      </c>
      <c r="H1314" s="72">
        <v>0.68</v>
      </c>
      <c r="I1314" s="211">
        <f t="shared" si="37"/>
        <v>17</v>
      </c>
    </row>
    <row r="1315" spans="1:10" ht="15" hidden="1">
      <c r="A1315">
        <v>1379</v>
      </c>
      <c r="B1315" s="231" t="s">
        <v>45</v>
      </c>
      <c r="C1315" s="198" t="s">
        <v>15</v>
      </c>
      <c r="D1315" s="35" t="str">
        <f>IF(A1315=0," ",VLOOKUP(A1315,InsumosSINAPI!$A$6:$I$9354,2,0))</f>
        <v>CIMENTO PORTLAND COMPOSTO CP II-32</v>
      </c>
      <c r="E1315" s="161" t="str">
        <f>IF(A1315=0," ",VLOOKUP(A1315,InsumosSINAPI!$A$6:$I$9354,3,0))</f>
        <v xml:space="preserve">KG    </v>
      </c>
      <c r="F1315" s="208"/>
      <c r="G1315" s="36">
        <v>45</v>
      </c>
      <c r="H1315" s="72" t="str">
        <f>IF(A1315=0," ",VLOOKUP(A1315,InsumosSINAPI!$A$6:$I$9354,5,0))</f>
        <v>0,60</v>
      </c>
      <c r="I1315" s="211">
        <f t="shared" si="37"/>
        <v>27</v>
      </c>
    </row>
    <row r="1316" spans="1:10" ht="25.5" hidden="1">
      <c r="A1316" s="233">
        <v>367</v>
      </c>
      <c r="B1316" s="231" t="s">
        <v>45</v>
      </c>
      <c r="C1316" s="198" t="s">
        <v>15</v>
      </c>
      <c r="D1316" s="35" t="str">
        <f>IF(A1316=0," ",VLOOKUP(A1316,InsumosSINAPI!$A$6:$I$9354,2,0))</f>
        <v>AREIA GROSSA - POSTO JAZIDA/FORNECEDOR (RETIRADO NA JAZIDA, SEM TRANSPORTE)</v>
      </c>
      <c r="E1316" s="161" t="str">
        <f>IF(A1316=0," ",VLOOKUP(A1316,InsumosSINAPI!$A$6:$I$9354,3,0))</f>
        <v xml:space="preserve">M3    </v>
      </c>
      <c r="F1316" s="208"/>
      <c r="G1316" s="36">
        <v>0.08</v>
      </c>
      <c r="H1316" s="72" t="str">
        <f>IF(A1316=0," ",VLOOKUP(A1316,InsumosSINAPI!$A$6:$I$9354,5,0))</f>
        <v>121,56</v>
      </c>
      <c r="I1316" s="211">
        <f t="shared" si="37"/>
        <v>9.7200000000000006</v>
      </c>
    </row>
    <row r="1317" spans="1:10" ht="15" hidden="1">
      <c r="A1317" t="s">
        <v>735</v>
      </c>
      <c r="B1317" s="42" t="s">
        <v>9</v>
      </c>
      <c r="C1317" s="198" t="s">
        <v>15</v>
      </c>
      <c r="D1317" t="s">
        <v>740</v>
      </c>
      <c r="E1317" s="161" t="s">
        <v>482</v>
      </c>
      <c r="F1317" s="208"/>
      <c r="G1317" s="36">
        <v>0.01</v>
      </c>
      <c r="H1317">
        <v>73.900000000000006</v>
      </c>
      <c r="I1317" s="211">
        <f t="shared" si="37"/>
        <v>0.74</v>
      </c>
    </row>
    <row r="1318" spans="1:10" ht="15" hidden="1">
      <c r="A1318" t="s">
        <v>774</v>
      </c>
      <c r="B1318" s="231" t="s">
        <v>45</v>
      </c>
      <c r="C1318" s="198" t="s">
        <v>15</v>
      </c>
      <c r="D1318" t="s">
        <v>775</v>
      </c>
      <c r="E1318" s="161" t="s">
        <v>485</v>
      </c>
      <c r="F1318" s="208"/>
      <c r="G1318" s="36">
        <v>0.04</v>
      </c>
      <c r="H1318" s="72">
        <v>11.5</v>
      </c>
      <c r="I1318" s="211">
        <f t="shared" si="37"/>
        <v>0.46</v>
      </c>
    </row>
    <row r="1319" spans="1:10" ht="45" hidden="1">
      <c r="A1319">
        <v>4730</v>
      </c>
      <c r="B1319" s="231" t="s">
        <v>45</v>
      </c>
      <c r="C1319" s="198" t="s">
        <v>15</v>
      </c>
      <c r="D1319" s="253" t="str">
        <f>IF(A1319=0," ",VLOOKUP(A1319,InsumosSINAPI!$A$6:$I$9354,2,0))</f>
        <v>PEDRA DE MAO OU PEDRA RACHAO PARA ARRIMO/FUNDACAO (POSTO PEDREIRA/FORNECEDOR, SEM FRETE)</v>
      </c>
      <c r="E1319" s="161" t="str">
        <f>IF(A1319=0," ",VLOOKUP(A1319,InsumosSINAPI!$A$6:$I$9354,3,0))</f>
        <v xml:space="preserve">M3    </v>
      </c>
      <c r="F1319" s="208"/>
      <c r="G1319" s="36">
        <v>0.15</v>
      </c>
      <c r="H1319" s="72" t="str">
        <f>IF(A1319=0," ",VLOOKUP(A1319,InsumosSINAPI!$A$6:$I$9354,5,0))</f>
        <v>84,39</v>
      </c>
      <c r="I1319" s="211">
        <f t="shared" si="37"/>
        <v>12.66</v>
      </c>
    </row>
    <row r="1320" spans="1:10" hidden="1"/>
    <row r="1321" spans="1:10" s="34" customFormat="1" ht="25.5" hidden="1" customHeight="1">
      <c r="A1321" s="257">
        <v>96114</v>
      </c>
      <c r="B1321" s="39" t="s">
        <v>45</v>
      </c>
      <c r="C1321" s="40" t="s">
        <v>14</v>
      </c>
      <c r="D1321" s="41" t="s">
        <v>784</v>
      </c>
      <c r="E1321" s="185" t="s">
        <v>8</v>
      </c>
      <c r="F1321" s="30">
        <v>1</v>
      </c>
      <c r="G1321" s="31"/>
      <c r="H1321" s="32">
        <f>SUM(I1322:I1332)</f>
        <v>76.72</v>
      </c>
      <c r="I1321" s="33">
        <f>H1321*F1321</f>
        <v>76.72</v>
      </c>
      <c r="J1321" s="161"/>
    </row>
    <row r="1322" spans="1:10" ht="25.5" hidden="1">
      <c r="A1322" s="254">
        <v>39413</v>
      </c>
      <c r="B1322" s="71" t="s">
        <v>45</v>
      </c>
      <c r="C1322" s="7" t="s">
        <v>15</v>
      </c>
      <c r="D1322" s="255" t="str">
        <f>IF(A1322=0," ",VLOOKUP(A1322,InsumosSINAPI!$A$6:$I$9354,2,0))</f>
        <v>PLACA / CHAPA DE GESSO ACARTONADO, STANDARD (ST), COR BRANCA, E = 12,5 MM, 1200 X 2400 MM (L X C)</v>
      </c>
      <c r="E1322" s="161" t="str">
        <f>IF(A1322=0," ",VLOOKUP(A1322,InsumosSINAPI!$A$6:$I$9354,3,0))</f>
        <v xml:space="preserve">M2    </v>
      </c>
      <c r="F1322" s="5" t="s">
        <v>472</v>
      </c>
      <c r="G1322" s="254">
        <v>1.0966</v>
      </c>
      <c r="H1322" s="72" t="str">
        <f>IF(A1322=0," ",VLOOKUP(A1322,InsumosSINAPI!$A$6:$I$9354,5,0))</f>
        <v>20,82</v>
      </c>
      <c r="I1322" s="211">
        <f t="shared" ref="I1322:I1332" si="38">ROUND(G1322*H1322,2)</f>
        <v>22.83</v>
      </c>
    </row>
    <row r="1323" spans="1:10" ht="38.25" hidden="1">
      <c r="A1323" s="254">
        <v>39427</v>
      </c>
      <c r="B1323" s="71" t="s">
        <v>45</v>
      </c>
      <c r="C1323" s="7" t="s">
        <v>15</v>
      </c>
      <c r="D1323" s="255" t="str">
        <f>IF(A1323=0," ",VLOOKUP(A1323,InsumosSINAPI!$A$6:$I$9354,2,0))</f>
        <v>PERFIL CANALETA, FORMATO C, EM ACO ZINCADO, PARA ESTRUTURA FORRO DRYWALL, E = 0,5 MM, *46 X 18* (L X H), COMPRIMENTO 3 M</v>
      </c>
      <c r="E1323" s="161" t="str">
        <f>IF(A1323=0," ",VLOOKUP(A1323,InsumosSINAPI!$A$6:$I$9354,3,0))</f>
        <v xml:space="preserve">M     </v>
      </c>
      <c r="F1323" s="5" t="s">
        <v>472</v>
      </c>
      <c r="G1323" s="254">
        <v>3.851</v>
      </c>
      <c r="H1323" s="72" t="str">
        <f>IF(A1323=0," ",VLOOKUP(A1323,InsumosSINAPI!$A$6:$I$9354,5,0))</f>
        <v>7,56</v>
      </c>
      <c r="I1323" s="211">
        <f t="shared" si="38"/>
        <v>29.11</v>
      </c>
    </row>
    <row r="1324" spans="1:10" ht="51" hidden="1">
      <c r="A1324" s="254">
        <v>39430</v>
      </c>
      <c r="B1324" s="71" t="s">
        <v>45</v>
      </c>
      <c r="C1324" s="7" t="s">
        <v>15</v>
      </c>
      <c r="D1324" s="255" t="str">
        <f>IF(A1324=0," ",VLOOKUP(A1324,InsumosSINAPI!$A$6:$I$9354,2,0))</f>
        <v>PENDURAL OU PRESILHA REGULADORA, EM ACO GALVANIZADO, COM CORPO, MOLA E REBITE, PARA PERFIL TIPO CANALETA DE ESTRUTURA EM FORROS DRYWALL</v>
      </c>
      <c r="E1324" s="161" t="str">
        <f>IF(A1324=0," ",VLOOKUP(A1324,InsumosSINAPI!$A$6:$I$9354,3,0))</f>
        <v xml:space="preserve">UN    </v>
      </c>
      <c r="F1324" s="5" t="s">
        <v>472</v>
      </c>
      <c r="G1324" s="254">
        <v>1.3265</v>
      </c>
      <c r="H1324" s="72" t="str">
        <f>IF(A1324=0," ",VLOOKUP(A1324,InsumosSINAPI!$A$6:$I$9354,5,0))</f>
        <v>2,85</v>
      </c>
      <c r="I1324" s="211">
        <f t="shared" si="38"/>
        <v>3.78</v>
      </c>
    </row>
    <row r="1325" spans="1:10" ht="38.25" hidden="1">
      <c r="A1325" s="254">
        <v>39432</v>
      </c>
      <c r="B1325" s="71" t="s">
        <v>45</v>
      </c>
      <c r="C1325" s="7" t="s">
        <v>15</v>
      </c>
      <c r="D1325" s="255" t="str">
        <f>IF(A1325=0," ",VLOOKUP(A1325,InsumosSINAPI!$A$6:$I$9354,2,0))</f>
        <v>FITA DE PAPEL REFORCADA COM LAMINA DE METAL PARA REFORCO DE CANTOS DE CHAPA DE GESSO PARA DRYWALL</v>
      </c>
      <c r="E1325" s="161" t="str">
        <f>IF(A1325=0," ",VLOOKUP(A1325,InsumosSINAPI!$A$6:$I$9354,3,0))</f>
        <v xml:space="preserve">M     </v>
      </c>
      <c r="F1325" s="5" t="s">
        <v>472</v>
      </c>
      <c r="G1325" s="254">
        <v>1.4395</v>
      </c>
      <c r="H1325" s="72" t="str">
        <f>IF(A1325=0," ",VLOOKUP(A1325,InsumosSINAPI!$A$6:$I$9354,5,0))</f>
        <v>2,88</v>
      </c>
      <c r="I1325" s="211">
        <f t="shared" si="38"/>
        <v>4.1500000000000004</v>
      </c>
    </row>
    <row r="1326" spans="1:10" ht="51" hidden="1">
      <c r="A1326" s="254">
        <v>39434</v>
      </c>
      <c r="B1326" s="71" t="s">
        <v>45</v>
      </c>
      <c r="C1326" s="7" t="s">
        <v>15</v>
      </c>
      <c r="D1326" s="255" t="str">
        <f>IF(A1326=0," ",VLOOKUP(A1326,InsumosSINAPI!$A$6:$I$9354,2,0))</f>
        <v>MASSA DE REJUNTE EM PO PARA DRYWALL, A BASE DE GESSO, SECAGEM RAPIDA, PARA TRATAMENTO DE JUNTAS DE CHAPA DE GESSO (NECESSITA ADICAO DE AGUA)</v>
      </c>
      <c r="E1326" s="161" t="str">
        <f>IF(A1326=0," ",VLOOKUP(A1326,InsumosSINAPI!$A$6:$I$9354,3,0))</f>
        <v xml:space="preserve">KG    </v>
      </c>
      <c r="F1326" s="5" t="s">
        <v>472</v>
      </c>
      <c r="G1326" s="254">
        <v>0.5202</v>
      </c>
      <c r="H1326" s="72" t="str">
        <f>IF(A1326=0," ",VLOOKUP(A1326,InsumosSINAPI!$A$6:$I$9354,5,0))</f>
        <v>3,61</v>
      </c>
      <c r="I1326" s="211">
        <f t="shared" si="38"/>
        <v>1.88</v>
      </c>
    </row>
    <row r="1327" spans="1:10" ht="25.5" hidden="1">
      <c r="A1327" s="254">
        <v>39435</v>
      </c>
      <c r="B1327" s="71" t="s">
        <v>45</v>
      </c>
      <c r="C1327" s="7" t="s">
        <v>15</v>
      </c>
      <c r="D1327" s="255" t="str">
        <f>IF(A1327=0," ",VLOOKUP(A1327,InsumosSINAPI!$A$6:$I$9354,2,0))</f>
        <v>PARAFUSO DRY WALL, EM ACO FOSFATIZADO, CABECA TROMBETA E PONTA AGULHA (TA), COMPRIMENTO 25 MM</v>
      </c>
      <c r="E1327" s="161" t="str">
        <f>IF(A1327=0," ",VLOOKUP(A1327,InsumosSINAPI!$A$6:$I$9354,3,0))</f>
        <v xml:space="preserve">UN    </v>
      </c>
      <c r="F1327" s="5" t="s">
        <v>472</v>
      </c>
      <c r="G1327" s="254">
        <v>7.9740000000000002</v>
      </c>
      <c r="H1327" s="72" t="str">
        <f>IF(A1327=0," ",VLOOKUP(A1327,InsumosSINAPI!$A$6:$I$9354,5,0))</f>
        <v>0,13</v>
      </c>
      <c r="I1327" s="211">
        <f t="shared" si="38"/>
        <v>1.04</v>
      </c>
    </row>
    <row r="1328" spans="1:10" ht="38.25" hidden="1">
      <c r="A1328" s="254">
        <v>39443</v>
      </c>
      <c r="B1328" s="71" t="s">
        <v>45</v>
      </c>
      <c r="C1328" s="7" t="s">
        <v>15</v>
      </c>
      <c r="D1328" s="255" t="str">
        <f>IF(A1328=0," ",VLOOKUP(A1328,InsumosSINAPI!$A$6:$I$9354,2,0))</f>
        <v>PARAFUSO DRY WALL, EM ACO ZINCADO, CABECA LENTILHA E PONTA BROCA (LB), LARGURA 4,2 MM, COMPRIMENTO 13 MM</v>
      </c>
      <c r="E1328" s="161" t="str">
        <f>IF(A1328=0," ",VLOOKUP(A1328,InsumosSINAPI!$A$6:$I$9354,3,0))</f>
        <v xml:space="preserve">UN    </v>
      </c>
      <c r="F1328" s="5" t="s">
        <v>472</v>
      </c>
      <c r="G1328" s="254">
        <v>2.1911999999999998</v>
      </c>
      <c r="H1328" s="72" t="str">
        <f>IF(A1328=0," ",VLOOKUP(A1328,InsumosSINAPI!$A$6:$I$9354,5,0))</f>
        <v>0,30</v>
      </c>
      <c r="I1328" s="211">
        <f t="shared" si="38"/>
        <v>0.66</v>
      </c>
    </row>
    <row r="1329" spans="1:10" ht="25.5" hidden="1">
      <c r="A1329" s="254">
        <v>40547</v>
      </c>
      <c r="B1329" s="71" t="s">
        <v>45</v>
      </c>
      <c r="C1329" s="7" t="s">
        <v>15</v>
      </c>
      <c r="D1329" s="255" t="str">
        <f>IF(A1329=0," ",VLOOKUP(A1329,InsumosSINAPI!$A$6:$I$9354,2,0))</f>
        <v>PARAFUSO ZINCADO, AUTOBROCANTE, FLANGEADO, 4,2 MM X 19 MM</v>
      </c>
      <c r="E1329" s="161" t="str">
        <f>IF(A1329=0," ",VLOOKUP(A1329,InsumosSINAPI!$A$6:$I$9354,3,0))</f>
        <v xml:space="preserve">CENTO </v>
      </c>
      <c r="F1329" s="5" t="s">
        <v>472</v>
      </c>
      <c r="G1329" s="254">
        <v>1.32E-2</v>
      </c>
      <c r="H1329" s="72" t="str">
        <f>IF(A1329=0," ",VLOOKUP(A1329,InsumosSINAPI!$A$6:$I$9354,5,0))</f>
        <v>34,09</v>
      </c>
      <c r="I1329" s="211">
        <f t="shared" si="38"/>
        <v>0.45</v>
      </c>
    </row>
    <row r="1330" spans="1:10" ht="38.25" hidden="1">
      <c r="A1330" s="254">
        <v>43131</v>
      </c>
      <c r="B1330" s="71" t="s">
        <v>45</v>
      </c>
      <c r="C1330" s="7" t="s">
        <v>15</v>
      </c>
      <c r="D1330" s="255" t="str">
        <f>IF(A1330=0," ",VLOOKUP(A1330,InsumosSINAPI!$A$6:$I$9354,2,0))</f>
        <v>ARAME GALVANIZADO 6 BWG, D = 5,16 MM (0,157 KG/M), OU 8 BWG, D = 4,19 MM (0,101 KG/M), OU 10 BWG, D = 3,40 MM (0,0713 KG/M)</v>
      </c>
      <c r="E1330" s="161" t="str">
        <f>IF(A1330=0," ",VLOOKUP(A1330,InsumosSINAPI!$A$6:$I$9354,3,0))</f>
        <v xml:space="preserve">KG    </v>
      </c>
      <c r="F1330" s="5" t="s">
        <v>472</v>
      </c>
      <c r="G1330" s="254">
        <v>4.2599999999999999E-2</v>
      </c>
      <c r="H1330" s="72" t="str">
        <f>IF(A1330=0," ",VLOOKUP(A1330,InsumosSINAPI!$A$6:$I$9354,5,0))</f>
        <v>25,57</v>
      </c>
      <c r="I1330" s="211">
        <f t="shared" si="38"/>
        <v>1.0900000000000001</v>
      </c>
    </row>
    <row r="1331" spans="1:10" ht="25.5" hidden="1">
      <c r="A1331" s="254">
        <v>88278</v>
      </c>
      <c r="B1331" s="71" t="s">
        <v>45</v>
      </c>
      <c r="C1331" s="7" t="s">
        <v>14</v>
      </c>
      <c r="D1331" s="256" t="s">
        <v>337</v>
      </c>
      <c r="E1331" s="8" t="s">
        <v>25</v>
      </c>
      <c r="F1331" s="5" t="s">
        <v>472</v>
      </c>
      <c r="G1331" s="254">
        <v>0.36280000000000001</v>
      </c>
      <c r="H1331" s="72">
        <v>16.53</v>
      </c>
      <c r="I1331" s="211">
        <f t="shared" si="38"/>
        <v>6</v>
      </c>
    </row>
    <row r="1332" spans="1:10" hidden="1">
      <c r="A1332" s="254">
        <v>88316</v>
      </c>
      <c r="B1332" s="71" t="s">
        <v>45</v>
      </c>
      <c r="C1332" s="7" t="s">
        <v>14</v>
      </c>
      <c r="D1332" s="256" t="s">
        <v>34</v>
      </c>
      <c r="E1332" s="8" t="s">
        <v>25</v>
      </c>
      <c r="F1332" s="5" t="s">
        <v>472</v>
      </c>
      <c r="G1332" s="254">
        <v>0.36280000000000001</v>
      </c>
      <c r="H1332" s="6">
        <v>15.79</v>
      </c>
      <c r="I1332" s="211">
        <f t="shared" si="38"/>
        <v>5.73</v>
      </c>
    </row>
    <row r="1333" spans="1:10" hidden="1"/>
    <row r="1334" spans="1:10" s="34" customFormat="1" ht="25.5" hidden="1" customHeight="1">
      <c r="A1334" s="173" t="s">
        <v>786</v>
      </c>
      <c r="B1334" s="39" t="s">
        <v>9</v>
      </c>
      <c r="C1334" s="40" t="s">
        <v>14</v>
      </c>
      <c r="D1334" s="41" t="s">
        <v>787</v>
      </c>
      <c r="E1334" s="185" t="s">
        <v>8</v>
      </c>
      <c r="F1334" s="30">
        <v>1</v>
      </c>
      <c r="G1334" s="31"/>
      <c r="H1334" s="32">
        <f>SUM(I1335)</f>
        <v>11.052999999999999</v>
      </c>
      <c r="I1334" s="33">
        <f>H1334*F1334</f>
        <v>11.052999999999999</v>
      </c>
      <c r="J1334" s="161"/>
    </row>
    <row r="1335" spans="1:10" s="34" customFormat="1" ht="12.75" hidden="1" customHeight="1">
      <c r="A1335" s="27">
        <v>88316</v>
      </c>
      <c r="B1335" s="71" t="s">
        <v>45</v>
      </c>
      <c r="C1335" s="27" t="s">
        <v>14</v>
      </c>
      <c r="D1335" s="35" t="s">
        <v>34</v>
      </c>
      <c r="E1335" s="161" t="s">
        <v>25</v>
      </c>
      <c r="G1335" s="36">
        <v>0.7</v>
      </c>
      <c r="H1335" s="38">
        <v>15.79</v>
      </c>
      <c r="I1335" s="38">
        <f>G1335*H1335</f>
        <v>11.052999999999999</v>
      </c>
      <c r="J1335" s="161"/>
    </row>
    <row r="1336" spans="1:10" hidden="1"/>
    <row r="1337" spans="1:10" s="34" customFormat="1" ht="25.5" customHeight="1">
      <c r="A1337" s="173" t="s">
        <v>788</v>
      </c>
      <c r="B1337" s="39" t="s">
        <v>9</v>
      </c>
      <c r="C1337" s="40" t="s">
        <v>14</v>
      </c>
      <c r="D1337" s="41" t="s">
        <v>789</v>
      </c>
      <c r="E1337" s="185" t="s">
        <v>482</v>
      </c>
      <c r="F1337" s="30">
        <v>1</v>
      </c>
      <c r="G1337" s="31"/>
      <c r="H1337" s="32">
        <f>SUM(I1338:I1339)</f>
        <v>22.771511999999998</v>
      </c>
      <c r="I1337" s="33">
        <f>H1337*F1337</f>
        <v>22.771511999999998</v>
      </c>
      <c r="J1337" s="161" t="s">
        <v>7383</v>
      </c>
    </row>
    <row r="1338" spans="1:10" s="34" customFormat="1" ht="12.75" customHeight="1">
      <c r="A1338" s="27">
        <v>88316</v>
      </c>
      <c r="B1338" s="71" t="s">
        <v>45</v>
      </c>
      <c r="C1338" s="27" t="s">
        <v>14</v>
      </c>
      <c r="D1338" s="35" t="s">
        <v>34</v>
      </c>
      <c r="E1338" s="161" t="s">
        <v>25</v>
      </c>
      <c r="G1338" s="36">
        <v>0.72</v>
      </c>
      <c r="H1338" s="38">
        <v>16.829999999999998</v>
      </c>
      <c r="I1338" s="38">
        <f>G1338*H1338</f>
        <v>12.117599999999998</v>
      </c>
      <c r="J1338" s="161" t="s">
        <v>7383</v>
      </c>
    </row>
    <row r="1339" spans="1:10">
      <c r="A1339" s="27" t="s">
        <v>790</v>
      </c>
      <c r="B1339" s="71" t="s">
        <v>9</v>
      </c>
      <c r="C1339" s="7" t="s">
        <v>15</v>
      </c>
      <c r="D1339" s="8" t="s">
        <v>791</v>
      </c>
      <c r="E1339" s="183" t="s">
        <v>25</v>
      </c>
      <c r="G1339" s="5">
        <v>0.24</v>
      </c>
      <c r="H1339" s="6">
        <v>44.391300000000001</v>
      </c>
      <c r="I1339" s="38">
        <f>G1339*H1339</f>
        <v>10.653912</v>
      </c>
      <c r="J1339" s="183" t="s">
        <v>7383</v>
      </c>
    </row>
    <row r="1340" spans="1:10">
      <c r="J1340" s="183" t="s">
        <v>7383</v>
      </c>
    </row>
    <row r="1341" spans="1:10" s="34" customFormat="1" ht="25.5" hidden="1" customHeight="1">
      <c r="A1341" s="173" t="s">
        <v>1064</v>
      </c>
      <c r="B1341" s="39" t="s">
        <v>9</v>
      </c>
      <c r="C1341" s="40" t="s">
        <v>14</v>
      </c>
      <c r="D1341" s="41" t="s">
        <v>1065</v>
      </c>
      <c r="E1341" s="185" t="s">
        <v>10</v>
      </c>
      <c r="F1341" s="30">
        <v>1</v>
      </c>
      <c r="G1341" s="31"/>
      <c r="H1341" s="32">
        <f>SUM(I1342:I1344)</f>
        <v>5.6148000000000007</v>
      </c>
      <c r="I1341" s="33">
        <f>H1341*F1341</f>
        <v>5.6148000000000007</v>
      </c>
      <c r="J1341" s="161"/>
    </row>
    <row r="1342" spans="1:10" ht="25.5" hidden="1">
      <c r="A1342" s="7">
        <v>88278</v>
      </c>
      <c r="B1342" s="71" t="s">
        <v>45</v>
      </c>
      <c r="C1342" s="27" t="s">
        <v>14</v>
      </c>
      <c r="D1342" s="8" t="s">
        <v>337</v>
      </c>
      <c r="E1342" s="183" t="s">
        <v>25</v>
      </c>
      <c r="G1342" s="5">
        <v>0.16</v>
      </c>
      <c r="H1342" s="6">
        <v>16.53</v>
      </c>
      <c r="I1342" s="38">
        <f>G1342*H1342</f>
        <v>2.6448</v>
      </c>
    </row>
    <row r="1343" spans="1:10" ht="25.5" hidden="1">
      <c r="A1343" s="7">
        <v>88240</v>
      </c>
      <c r="B1343" s="71" t="s">
        <v>45</v>
      </c>
      <c r="C1343" s="27" t="s">
        <v>14</v>
      </c>
      <c r="D1343" s="8" t="s">
        <v>150</v>
      </c>
      <c r="E1343" s="183" t="s">
        <v>25</v>
      </c>
      <c r="G1343" s="5">
        <v>0.05</v>
      </c>
      <c r="H1343" s="6">
        <v>13.6</v>
      </c>
      <c r="I1343" s="38">
        <f>G1343*H1343</f>
        <v>0.68</v>
      </c>
    </row>
    <row r="1344" spans="1:10" hidden="1">
      <c r="A1344" s="7" t="s">
        <v>1066</v>
      </c>
      <c r="B1344" s="71" t="s">
        <v>9</v>
      </c>
      <c r="C1344" s="7" t="s">
        <v>15</v>
      </c>
      <c r="D1344" s="8" t="s">
        <v>1067</v>
      </c>
      <c r="E1344" s="183" t="s">
        <v>1068</v>
      </c>
      <c r="G1344" s="5">
        <v>1</v>
      </c>
      <c r="H1344" s="6">
        <v>2.29</v>
      </c>
      <c r="I1344" s="38">
        <f>G1344*H1344</f>
        <v>2.29</v>
      </c>
    </row>
    <row r="1345" spans="1:10" hidden="1"/>
    <row r="1346" spans="1:10" s="34" customFormat="1" ht="25.5" hidden="1" customHeight="1">
      <c r="A1346" s="173" t="s">
        <v>1063</v>
      </c>
      <c r="B1346" s="39" t="s">
        <v>9</v>
      </c>
      <c r="C1346" s="40" t="s">
        <v>14</v>
      </c>
      <c r="D1346" s="41" t="s">
        <v>1069</v>
      </c>
      <c r="E1346" s="185" t="s">
        <v>8</v>
      </c>
      <c r="F1346" s="30">
        <v>1</v>
      </c>
      <c r="G1346" s="31"/>
      <c r="H1346" s="32">
        <f>SUM(I1347:I1348)</f>
        <v>4.1470000000000002</v>
      </c>
      <c r="I1346" s="33">
        <f>H1346*F1346</f>
        <v>4.1470000000000002</v>
      </c>
      <c r="J1346" s="161"/>
    </row>
    <row r="1347" spans="1:10" s="34" customFormat="1" ht="12.75" hidden="1" customHeight="1">
      <c r="A1347" s="27">
        <v>88316</v>
      </c>
      <c r="B1347" s="71" t="s">
        <v>45</v>
      </c>
      <c r="C1347" s="27" t="s">
        <v>14</v>
      </c>
      <c r="D1347" s="35" t="s">
        <v>34</v>
      </c>
      <c r="E1347" s="161" t="s">
        <v>25</v>
      </c>
      <c r="G1347" s="36">
        <v>0.1</v>
      </c>
      <c r="H1347" s="38">
        <v>16.57</v>
      </c>
      <c r="I1347" s="38">
        <f>G1347*H1347</f>
        <v>1.657</v>
      </c>
      <c r="J1347" s="161"/>
    </row>
    <row r="1348" spans="1:10" hidden="1">
      <c r="A1348" s="7" t="s">
        <v>1070</v>
      </c>
      <c r="B1348" s="71" t="s">
        <v>9</v>
      </c>
      <c r="C1348" s="7" t="s">
        <v>15</v>
      </c>
      <c r="D1348" s="8" t="s">
        <v>1071</v>
      </c>
      <c r="E1348" s="183" t="s">
        <v>1072</v>
      </c>
      <c r="G1348" s="36">
        <v>1</v>
      </c>
      <c r="H1348" s="38">
        <v>2.4900000000000002</v>
      </c>
      <c r="I1348" s="38">
        <f>G1348*H1348</f>
        <v>2.4900000000000002</v>
      </c>
    </row>
    <row r="1349" spans="1:10" hidden="1"/>
    <row r="1350" spans="1:10" s="34" customFormat="1" ht="25.5" hidden="1" customHeight="1">
      <c r="A1350" s="173" t="s">
        <v>1073</v>
      </c>
      <c r="B1350" s="39" t="s">
        <v>9</v>
      </c>
      <c r="C1350" s="40" t="s">
        <v>14</v>
      </c>
      <c r="D1350" s="41" t="s">
        <v>1074</v>
      </c>
      <c r="E1350" s="185" t="s">
        <v>8</v>
      </c>
      <c r="F1350" s="30">
        <v>1</v>
      </c>
      <c r="G1350" s="31"/>
      <c r="H1350" s="32">
        <f>SUM(I1351:I1357)</f>
        <v>478.82599999999996</v>
      </c>
      <c r="I1350" s="33">
        <f>H1350*F1350</f>
        <v>478.82599999999996</v>
      </c>
      <c r="J1350" s="161"/>
    </row>
    <row r="1351" spans="1:10" s="34" customFormat="1" ht="12.75" hidden="1" customHeight="1">
      <c r="A1351" s="27" t="s">
        <v>1075</v>
      </c>
      <c r="B1351" s="71" t="s">
        <v>9</v>
      </c>
      <c r="C1351" s="27" t="s">
        <v>15</v>
      </c>
      <c r="D1351" s="35" t="s">
        <v>1076</v>
      </c>
      <c r="E1351" s="161" t="s">
        <v>8</v>
      </c>
      <c r="G1351" s="36">
        <v>1</v>
      </c>
      <c r="H1351" s="38">
        <v>0.56999999999999995</v>
      </c>
      <c r="I1351" s="38">
        <f>G1351*H1351</f>
        <v>0.56999999999999995</v>
      </c>
      <c r="J1351" s="161"/>
    </row>
    <row r="1352" spans="1:10" ht="25.5" hidden="1">
      <c r="A1352" s="7" t="s">
        <v>1077</v>
      </c>
      <c r="B1352" s="71" t="s">
        <v>9</v>
      </c>
      <c r="C1352" s="7" t="s">
        <v>15</v>
      </c>
      <c r="D1352" s="8" t="s">
        <v>1078</v>
      </c>
      <c r="E1352" s="183" t="s">
        <v>44</v>
      </c>
      <c r="G1352" s="36">
        <v>0.4</v>
      </c>
      <c r="H1352" s="38">
        <v>19.79</v>
      </c>
      <c r="I1352" s="38">
        <f>G1352*H1352</f>
        <v>7.9160000000000004</v>
      </c>
    </row>
    <row r="1353" spans="1:10" ht="51" hidden="1">
      <c r="A1353" s="7" t="s">
        <v>1079</v>
      </c>
      <c r="B1353" s="71" t="s">
        <v>9</v>
      </c>
      <c r="C1353" s="7" t="s">
        <v>15</v>
      </c>
      <c r="D1353" s="8" t="s">
        <v>1080</v>
      </c>
      <c r="E1353" s="183" t="s">
        <v>11</v>
      </c>
      <c r="G1353" s="36">
        <v>45</v>
      </c>
      <c r="H1353" s="38">
        <v>4.6100000000000003</v>
      </c>
      <c r="I1353" s="38">
        <f t="shared" ref="I1353:I1358" si="39">G1353*H1353</f>
        <v>207.45000000000002</v>
      </c>
    </row>
    <row r="1354" spans="1:10" hidden="1">
      <c r="A1354" s="7" t="s">
        <v>772</v>
      </c>
      <c r="B1354" s="71" t="s">
        <v>9</v>
      </c>
      <c r="C1354" s="7" t="s">
        <v>15</v>
      </c>
      <c r="D1354" s="8" t="s">
        <v>773</v>
      </c>
      <c r="E1354" s="183" t="s">
        <v>11</v>
      </c>
      <c r="G1354" s="36">
        <v>3.5</v>
      </c>
      <c r="H1354" s="38">
        <v>9.5</v>
      </c>
      <c r="I1354" s="38">
        <f>G1354*H1354</f>
        <v>33.25</v>
      </c>
    </row>
    <row r="1355" spans="1:10" hidden="1">
      <c r="A1355" s="7">
        <v>88245</v>
      </c>
      <c r="B1355" s="71" t="s">
        <v>45</v>
      </c>
      <c r="C1355" s="27" t="s">
        <v>14</v>
      </c>
      <c r="D1355" s="8" t="s">
        <v>573</v>
      </c>
      <c r="E1355" s="183" t="s">
        <v>25</v>
      </c>
      <c r="G1355" s="36">
        <v>4</v>
      </c>
      <c r="H1355" s="38">
        <v>20.76</v>
      </c>
      <c r="I1355" s="38">
        <f t="shared" si="39"/>
        <v>83.04</v>
      </c>
    </row>
    <row r="1356" spans="1:10" hidden="1">
      <c r="A1356" s="7">
        <v>88309</v>
      </c>
      <c r="B1356" s="71" t="s">
        <v>45</v>
      </c>
      <c r="C1356" s="27" t="s">
        <v>14</v>
      </c>
      <c r="D1356" s="8" t="s">
        <v>53</v>
      </c>
      <c r="E1356" s="183" t="s">
        <v>25</v>
      </c>
      <c r="G1356" s="36">
        <v>4</v>
      </c>
      <c r="H1356" s="38">
        <v>20.82</v>
      </c>
      <c r="I1356" s="38">
        <f t="shared" si="39"/>
        <v>83.28</v>
      </c>
    </row>
    <row r="1357" spans="1:10" ht="25.5" hidden="1">
      <c r="A1357" s="7">
        <v>88238</v>
      </c>
      <c r="B1357" s="71" t="s">
        <v>45</v>
      </c>
      <c r="C1357" s="27" t="s">
        <v>14</v>
      </c>
      <c r="D1357" s="8" t="s">
        <v>769</v>
      </c>
      <c r="E1357" s="183" t="s">
        <v>25</v>
      </c>
      <c r="G1357" s="36">
        <v>4</v>
      </c>
      <c r="H1357" s="38">
        <v>15.83</v>
      </c>
      <c r="I1357" s="38">
        <f t="shared" si="39"/>
        <v>63.32</v>
      </c>
    </row>
    <row r="1358" spans="1:10" hidden="1">
      <c r="G1358" s="36"/>
      <c r="H1358" s="38"/>
      <c r="I1358" s="38">
        <f t="shared" si="39"/>
        <v>0</v>
      </c>
    </row>
    <row r="1359" spans="1:10" s="34" customFormat="1" ht="38.25" hidden="1">
      <c r="A1359" s="257">
        <v>98546</v>
      </c>
      <c r="B1359" s="39" t="s">
        <v>45</v>
      </c>
      <c r="C1359" s="40" t="s">
        <v>14</v>
      </c>
      <c r="D1359" s="41" t="s">
        <v>1081</v>
      </c>
      <c r="E1359" s="185" t="s">
        <v>8</v>
      </c>
      <c r="F1359" s="30">
        <v>1</v>
      </c>
      <c r="G1359" s="31"/>
      <c r="H1359" s="32">
        <f>SUM(I1360:I1364)</f>
        <v>99.569999999999979</v>
      </c>
      <c r="I1359" s="33">
        <f>H1359*F1359</f>
        <v>99.569999999999979</v>
      </c>
      <c r="J1359" s="161"/>
    </row>
    <row r="1360" spans="1:10" ht="25.5" hidden="1">
      <c r="A1360" s="168">
        <v>511</v>
      </c>
      <c r="B1360" s="71" t="s">
        <v>45</v>
      </c>
      <c r="C1360" s="7" t="s">
        <v>15</v>
      </c>
      <c r="D1360" s="255" t="str">
        <f>IF(A1360=0," ",VLOOKUP(A1360,InsumosSINAPI!$A$6:$I$9354,2,0))</f>
        <v>PRIMER PARA MANTA ASFALTICA A BASE DE ASFALTO MODIFICADO DILUIDO EM SOLVENTE, APLICACAO A FRIO</v>
      </c>
      <c r="E1360" s="161" t="str">
        <f>IF(A1360=0," ",VLOOKUP(A1360,InsumosSINAPI!$A$6:$I$9354,3,0))</f>
        <v xml:space="preserve">L     </v>
      </c>
      <c r="F1360" s="5" t="s">
        <v>472</v>
      </c>
      <c r="G1360" s="36">
        <v>0.61499999999999999</v>
      </c>
      <c r="H1360" s="72" t="str">
        <f>IF(A1360=0," ",VLOOKUP(A1360,InsumosSINAPI!$A$6:$I$9354,5,0))</f>
        <v>13,50</v>
      </c>
      <c r="I1360" s="211">
        <f>ROUND(G1360*H1360,2)</f>
        <v>8.3000000000000007</v>
      </c>
    </row>
    <row r="1361" spans="1:10" ht="25.5" hidden="1">
      <c r="A1361" s="168">
        <v>4014</v>
      </c>
      <c r="B1361" s="71" t="s">
        <v>45</v>
      </c>
      <c r="C1361" s="7" t="s">
        <v>15</v>
      </c>
      <c r="D1361" s="255" t="str">
        <f>IF(A1361=0," ",VLOOKUP(A1361,InsumosSINAPI!$A$6:$I$9354,2,0))</f>
        <v>MANTA ASFALTICA ELASTOMERICA EM POLIESTER 3 MM, TIPO III, CLASSE B, ACABAMENTO PP (NBR 9952)</v>
      </c>
      <c r="E1361" s="161" t="str">
        <f>IF(A1361=0," ",VLOOKUP(A1361,InsumosSINAPI!$A$6:$I$9354,3,0))</f>
        <v xml:space="preserve">M2    </v>
      </c>
      <c r="F1361" s="5" t="s">
        <v>472</v>
      </c>
      <c r="G1361" s="36">
        <v>1.125</v>
      </c>
      <c r="H1361" s="72" t="str">
        <f>IF(A1361=0," ",VLOOKUP(A1361,InsumosSINAPI!$A$6:$I$9354,5,0))</f>
        <v>58,56</v>
      </c>
      <c r="I1361" s="211">
        <f>ROUND(G1361*H1361,2)</f>
        <v>65.88</v>
      </c>
    </row>
    <row r="1362" spans="1:10" hidden="1">
      <c r="A1362" s="168">
        <v>4226</v>
      </c>
      <c r="B1362" s="71" t="s">
        <v>45</v>
      </c>
      <c r="C1362" s="7" t="s">
        <v>15</v>
      </c>
      <c r="D1362" s="255" t="str">
        <f>IF(A1362=0," ",VLOOKUP(A1362,InsumosSINAPI!$A$6:$I$9354,2,0))</f>
        <v>GAS DE COZINHA - GLP</v>
      </c>
      <c r="E1362" s="161" t="str">
        <f>IF(A1362=0," ",VLOOKUP(A1362,InsumosSINAPI!$A$6:$I$9354,3,0))</f>
        <v xml:space="preserve">KG    </v>
      </c>
      <c r="F1362" s="5" t="s">
        <v>472</v>
      </c>
      <c r="G1362" s="36">
        <v>0.26</v>
      </c>
      <c r="H1362" s="72" t="str">
        <f>IF(A1362=0," ",VLOOKUP(A1362,InsumosSINAPI!$A$6:$I$9354,5,0))</f>
        <v>8,91</v>
      </c>
      <c r="I1362" s="211">
        <f>ROUND(G1362*H1362,2)</f>
        <v>2.3199999999999998</v>
      </c>
    </row>
    <row r="1363" spans="1:10" ht="25.5" hidden="1">
      <c r="A1363" s="168">
        <v>88243</v>
      </c>
      <c r="B1363" s="71" t="s">
        <v>45</v>
      </c>
      <c r="C1363" s="7" t="s">
        <v>14</v>
      </c>
      <c r="D1363" s="8" t="s">
        <v>26</v>
      </c>
      <c r="E1363" s="183" t="s">
        <v>25</v>
      </c>
      <c r="G1363" s="36">
        <v>0.192</v>
      </c>
      <c r="H1363" s="240">
        <v>17.32</v>
      </c>
      <c r="I1363" s="211">
        <f>ROUND(G1363*H1363,2)</f>
        <v>3.33</v>
      </c>
    </row>
    <row r="1364" spans="1:10" ht="25.5" hidden="1">
      <c r="A1364" s="168">
        <v>88270</v>
      </c>
      <c r="B1364" s="71" t="s">
        <v>45</v>
      </c>
      <c r="C1364" s="7" t="s">
        <v>14</v>
      </c>
      <c r="D1364" s="8" t="s">
        <v>558</v>
      </c>
      <c r="E1364" s="183" t="s">
        <v>25</v>
      </c>
      <c r="G1364" s="36">
        <v>0.94799999999999995</v>
      </c>
      <c r="H1364" s="6">
        <v>20.82</v>
      </c>
      <c r="I1364" s="211">
        <f>ROUND(G1364*H1364,2)</f>
        <v>19.739999999999998</v>
      </c>
    </row>
    <row r="1365" spans="1:10" hidden="1"/>
    <row r="1366" spans="1:10" s="34" customFormat="1" ht="38.25" hidden="1">
      <c r="A1366" s="257">
        <v>101749</v>
      </c>
      <c r="B1366" s="39" t="s">
        <v>45</v>
      </c>
      <c r="C1366" s="40" t="s">
        <v>14</v>
      </c>
      <c r="D1366" s="41" t="s">
        <v>1083</v>
      </c>
      <c r="E1366" s="185" t="s">
        <v>8</v>
      </c>
      <c r="F1366" s="30">
        <v>1</v>
      </c>
      <c r="G1366" s="31"/>
      <c r="H1366" s="32">
        <f>SUM(I1367:I1371)</f>
        <v>42.199999999999996</v>
      </c>
      <c r="I1366" s="33">
        <f>H1366*F1366</f>
        <v>42.199999999999996</v>
      </c>
      <c r="J1366" s="161"/>
    </row>
    <row r="1367" spans="1:10" hidden="1">
      <c r="A1367" s="168">
        <v>1379</v>
      </c>
      <c r="B1367" s="71" t="s">
        <v>45</v>
      </c>
      <c r="C1367" s="7" t="s">
        <v>15</v>
      </c>
      <c r="D1367" s="255" t="str">
        <f>IF(A1367=0," ",VLOOKUP(A1367,InsumosSINAPI!$A$6:$I$9354,2,0))</f>
        <v>CIMENTO PORTLAND COMPOSTO CP II-32</v>
      </c>
      <c r="E1367" s="161" t="str">
        <f>IF(A1367=0," ",VLOOKUP(A1367,InsumosSINAPI!$A$6:$I$9354,3,0))</f>
        <v xml:space="preserve">KG    </v>
      </c>
      <c r="F1367" s="5" t="s">
        <v>472</v>
      </c>
      <c r="G1367" s="36">
        <v>0.5</v>
      </c>
      <c r="H1367" s="72" t="str">
        <f>IF(A1367=0," ",VLOOKUP(A1367,InsumosSINAPI!$A$6:$I$9354,5,0))</f>
        <v>0,60</v>
      </c>
      <c r="I1367" s="211">
        <f>ROUND(G1367*H1367,2)</f>
        <v>0.3</v>
      </c>
    </row>
    <row r="1368" spans="1:10" ht="25.5" hidden="1">
      <c r="A1368" s="168">
        <v>3671</v>
      </c>
      <c r="B1368" s="71" t="s">
        <v>45</v>
      </c>
      <c r="C1368" s="7" t="s">
        <v>15</v>
      </c>
      <c r="D1368" s="255" t="str">
        <f>IF(A1368=0," ",VLOOKUP(A1368,InsumosSINAPI!$A$6:$I$9354,2,0))</f>
        <v>JUNTA PLASTICA DE DILATACAO PARA PISOS, COR CINZA, 17 X 3 MM (ALTURA X ESPESSURA)</v>
      </c>
      <c r="E1368" s="161" t="str">
        <f>IF(A1368=0," ",VLOOKUP(A1368,InsumosSINAPI!$A$6:$I$9354,3,0))</f>
        <v xml:space="preserve">M     </v>
      </c>
      <c r="F1368" s="5" t="s">
        <v>472</v>
      </c>
      <c r="G1368" s="36">
        <v>1.67</v>
      </c>
      <c r="H1368" s="72" t="str">
        <f>IF(A1368=0," ",VLOOKUP(A1368,InsumosSINAPI!$A$6:$I$9354,5,0))</f>
        <v>1,10</v>
      </c>
      <c r="I1368" s="211">
        <f>ROUND(G1368*H1368,2)</f>
        <v>1.84</v>
      </c>
    </row>
    <row r="1369" spans="1:10" ht="38.25" hidden="1">
      <c r="A1369" s="168">
        <v>87298</v>
      </c>
      <c r="B1369" s="71" t="s">
        <v>45</v>
      </c>
      <c r="C1369" s="7" t="s">
        <v>14</v>
      </c>
      <c r="D1369" s="255" t="s">
        <v>1082</v>
      </c>
      <c r="E1369" s="161" t="s">
        <v>10</v>
      </c>
      <c r="F1369" s="5" t="s">
        <v>472</v>
      </c>
      <c r="G1369" s="36">
        <v>5.2999999999999999E-2</v>
      </c>
      <c r="H1369" s="72">
        <v>526.4</v>
      </c>
      <c r="I1369" s="211">
        <f>ROUND(G1369*H1369,2)</f>
        <v>27.9</v>
      </c>
    </row>
    <row r="1370" spans="1:10" hidden="1">
      <c r="A1370" s="168">
        <v>88309</v>
      </c>
      <c r="B1370" s="71" t="s">
        <v>45</v>
      </c>
      <c r="C1370" s="7" t="s">
        <v>14</v>
      </c>
      <c r="D1370" s="8" t="s">
        <v>53</v>
      </c>
      <c r="E1370" s="183" t="s">
        <v>25</v>
      </c>
      <c r="G1370" s="36">
        <v>0.41799999999999998</v>
      </c>
      <c r="H1370" s="6">
        <v>20.82</v>
      </c>
      <c r="I1370" s="211">
        <f>ROUND(G1370*H1370,2)</f>
        <v>8.6999999999999993</v>
      </c>
    </row>
    <row r="1371" spans="1:10" hidden="1">
      <c r="A1371" s="168">
        <v>88316</v>
      </c>
      <c r="B1371" s="71" t="s">
        <v>45</v>
      </c>
      <c r="C1371" s="7" t="s">
        <v>14</v>
      </c>
      <c r="D1371" s="8" t="s">
        <v>34</v>
      </c>
      <c r="E1371" s="183" t="s">
        <v>25</v>
      </c>
      <c r="G1371" s="36">
        <v>0.20899999999999999</v>
      </c>
      <c r="H1371" s="38">
        <v>16.57</v>
      </c>
      <c r="I1371" s="211">
        <f>ROUND(G1371*H1371,2)</f>
        <v>3.46</v>
      </c>
    </row>
    <row r="1372" spans="1:10" hidden="1"/>
    <row r="1373" spans="1:10" s="34" customFormat="1" ht="38.25" hidden="1">
      <c r="A1373" s="257">
        <v>102491</v>
      </c>
      <c r="B1373" s="39" t="s">
        <v>45</v>
      </c>
      <c r="C1373" s="40" t="s">
        <v>14</v>
      </c>
      <c r="D1373" s="41" t="s">
        <v>1084</v>
      </c>
      <c r="E1373" s="185" t="s">
        <v>8</v>
      </c>
      <c r="F1373" s="30">
        <v>1</v>
      </c>
      <c r="G1373" s="31"/>
      <c r="H1373" s="32">
        <f>SUM(I1374:I1378)</f>
        <v>15.36</v>
      </c>
      <c r="I1373" s="33">
        <f>H1373*F1373</f>
        <v>15.36</v>
      </c>
      <c r="J1373" s="161"/>
    </row>
    <row r="1374" spans="1:10" hidden="1">
      <c r="A1374" s="168">
        <v>6085</v>
      </c>
      <c r="B1374" s="71" t="s">
        <v>45</v>
      </c>
      <c r="C1374" s="7" t="s">
        <v>15</v>
      </c>
      <c r="D1374" s="255" t="str">
        <f>IF(A1374=0," ",VLOOKUP(A1374,InsumosSINAPI!$A$6:$I$9354,2,0))</f>
        <v>SELADOR ACRILICO OPACO PREMIUM INTERIOR/EXTERIOR</v>
      </c>
      <c r="E1374" s="161" t="str">
        <f>IF(A1374=0," ",VLOOKUP(A1374,InsumosSINAPI!$A$6:$I$9354,3,0))</f>
        <v xml:space="preserve">L     </v>
      </c>
      <c r="F1374" s="5" t="s">
        <v>472</v>
      </c>
      <c r="G1374" s="36">
        <v>0.16</v>
      </c>
      <c r="H1374" s="72" t="str">
        <f>IF(A1374=0," ",VLOOKUP(A1374,InsumosSINAPI!$A$6:$I$9354,5,0))</f>
        <v>7,08</v>
      </c>
      <c r="I1374" s="211">
        <f>ROUND(G1374*H1374,2)</f>
        <v>1.1299999999999999</v>
      </c>
    </row>
    <row r="1375" spans="1:10" hidden="1">
      <c r="A1375" s="168">
        <v>7348</v>
      </c>
      <c r="B1375" s="71" t="s">
        <v>45</v>
      </c>
      <c r="C1375" s="7" t="s">
        <v>15</v>
      </c>
      <c r="D1375" s="255" t="str">
        <f>IF(A1375=0," ",VLOOKUP(A1375,InsumosSINAPI!$A$6:$I$9354,2,0))</f>
        <v>TINTA ACRILICA PREMIUM PARA PISO</v>
      </c>
      <c r="E1375" s="161" t="str">
        <f>IF(A1375=0," ",VLOOKUP(A1375,InsumosSINAPI!$A$6:$I$9354,3,0))</f>
        <v xml:space="preserve">L     </v>
      </c>
      <c r="F1375" s="5" t="s">
        <v>472</v>
      </c>
      <c r="G1375" s="36">
        <v>0.42699999999999999</v>
      </c>
      <c r="H1375" s="72" t="str">
        <f>IF(A1375=0," ",VLOOKUP(A1375,InsumosSINAPI!$A$6:$I$9354,5,0))</f>
        <v>14,55</v>
      </c>
      <c r="I1375" s="211">
        <f>ROUND(G1375*H1375,2)</f>
        <v>6.21</v>
      </c>
    </row>
    <row r="1376" spans="1:10" hidden="1">
      <c r="A1376" s="168">
        <v>12815</v>
      </c>
      <c r="B1376" s="71" t="s">
        <v>45</v>
      </c>
      <c r="C1376" s="7" t="s">
        <v>15</v>
      </c>
      <c r="D1376" s="255" t="str">
        <f>IF(A1376=0," ",VLOOKUP(A1376,InsumosSINAPI!$A$6:$I$9354,2,0))</f>
        <v>FITA CREPE ROLO DE 25 MM X 50 M</v>
      </c>
      <c r="E1376" s="161" t="str">
        <f>IF(A1376=0," ",VLOOKUP(A1376,InsumosSINAPI!$A$6:$I$9354,3,0))</f>
        <v xml:space="preserve">UN    </v>
      </c>
      <c r="F1376" s="5" t="s">
        <v>472</v>
      </c>
      <c r="G1376" s="36">
        <v>0.01</v>
      </c>
      <c r="H1376" s="72" t="str">
        <f>IF(A1376=0," ",VLOOKUP(A1376,InsumosSINAPI!$A$6:$I$9354,5,0))</f>
        <v>9,14</v>
      </c>
      <c r="I1376" s="211">
        <f>ROUND(G1376*H1376,2)</f>
        <v>0.09</v>
      </c>
    </row>
    <row r="1377" spans="1:10" hidden="1">
      <c r="A1377" s="168">
        <v>88310</v>
      </c>
      <c r="B1377" s="71" t="s">
        <v>45</v>
      </c>
      <c r="C1377" s="7" t="s">
        <v>14</v>
      </c>
      <c r="D1377" s="8" t="s">
        <v>24</v>
      </c>
      <c r="E1377" s="183" t="s">
        <v>25</v>
      </c>
      <c r="G1377" s="36">
        <v>0.27500000000000002</v>
      </c>
      <c r="H1377" s="6">
        <v>21.9</v>
      </c>
      <c r="I1377" s="211">
        <f>ROUND(G1377*H1377,2)</f>
        <v>6.02</v>
      </c>
    </row>
    <row r="1378" spans="1:10" hidden="1">
      <c r="A1378" s="168">
        <v>88316</v>
      </c>
      <c r="B1378" s="71" t="s">
        <v>45</v>
      </c>
      <c r="C1378" s="7" t="s">
        <v>14</v>
      </c>
      <c r="D1378" s="8" t="s">
        <v>34</v>
      </c>
      <c r="E1378" s="183" t="s">
        <v>25</v>
      </c>
      <c r="G1378" s="36">
        <v>0.115</v>
      </c>
      <c r="H1378" s="38">
        <v>16.57</v>
      </c>
      <c r="I1378" s="211">
        <f>ROUND(G1378*H1378,2)</f>
        <v>1.91</v>
      </c>
    </row>
    <row r="1379" spans="1:10" hidden="1"/>
    <row r="1380" spans="1:10" s="34" customFormat="1" ht="25.5" hidden="1">
      <c r="A1380" s="257">
        <v>99811</v>
      </c>
      <c r="B1380" s="39" t="s">
        <v>45</v>
      </c>
      <c r="C1380" s="40" t="s">
        <v>14</v>
      </c>
      <c r="D1380" s="41" t="s">
        <v>1085</v>
      </c>
      <c r="E1380" s="185" t="s">
        <v>8</v>
      </c>
      <c r="F1380" s="30">
        <v>1</v>
      </c>
      <c r="G1380" s="31"/>
      <c r="H1380" s="32">
        <f>SUM(I1381:I1381)</f>
        <v>2.73</v>
      </c>
      <c r="I1380" s="33">
        <f>H1380*F1380</f>
        <v>2.73</v>
      </c>
      <c r="J1380" s="161"/>
    </row>
    <row r="1381" spans="1:10" hidden="1">
      <c r="A1381" s="168">
        <v>88316</v>
      </c>
      <c r="B1381" s="71" t="s">
        <v>45</v>
      </c>
      <c r="C1381" s="7" t="s">
        <v>14</v>
      </c>
      <c r="D1381" s="8" t="s">
        <v>34</v>
      </c>
      <c r="E1381" s="183" t="s">
        <v>25</v>
      </c>
      <c r="G1381" s="160">
        <v>0.16500000000000001</v>
      </c>
      <c r="H1381" s="38">
        <v>16.57</v>
      </c>
      <c r="I1381" s="211">
        <f>ROUND(G1381*H1381,2)</f>
        <v>2.73</v>
      </c>
    </row>
    <row r="1382" spans="1:10" hidden="1"/>
    <row r="1383" spans="1:10" s="34" customFormat="1" ht="25.5" hidden="1" customHeight="1">
      <c r="A1383" s="173" t="s">
        <v>1088</v>
      </c>
      <c r="B1383" s="39" t="s">
        <v>9</v>
      </c>
      <c r="C1383" s="40" t="s">
        <v>14</v>
      </c>
      <c r="D1383" s="41" t="s">
        <v>1089</v>
      </c>
      <c r="E1383" s="185" t="s">
        <v>8</v>
      </c>
      <c r="F1383" s="30">
        <v>1</v>
      </c>
      <c r="G1383" s="31"/>
      <c r="H1383" s="32">
        <f>SUM(I1384:I1389)</f>
        <v>42.64</v>
      </c>
      <c r="I1383" s="33">
        <f>H1383*F1383</f>
        <v>42.64</v>
      </c>
      <c r="J1383" s="161"/>
    </row>
    <row r="1384" spans="1:10" s="34" customFormat="1" ht="12.75" hidden="1" customHeight="1">
      <c r="A1384" s="27">
        <v>7307</v>
      </c>
      <c r="B1384" s="71" t="s">
        <v>45</v>
      </c>
      <c r="C1384" s="7" t="s">
        <v>15</v>
      </c>
      <c r="D1384" s="255" t="str">
        <f>IF(A1384=0," ",VLOOKUP(A1384,InsumosSINAPI!$A$6:$I$9354,2,0))</f>
        <v>FUNDO ANTICORROSIVO PARA METAIS FERROSOS (ZARCAO)</v>
      </c>
      <c r="E1384" s="161" t="str">
        <f>IF(A1384=0," ",VLOOKUP(A1384,InsumosSINAPI!$A$6:$I$9354,3,0))</f>
        <v xml:space="preserve">L     </v>
      </c>
      <c r="F1384" s="5" t="s">
        <v>472</v>
      </c>
      <c r="G1384" s="36">
        <v>0.12</v>
      </c>
      <c r="H1384" s="72" t="str">
        <f>IF(A1384=0," ",VLOOKUP(A1384,InsumosSINAPI!$A$6:$I$9354,5,0))</f>
        <v>34,91</v>
      </c>
      <c r="I1384" s="211">
        <f t="shared" ref="I1384:I1389" si="40">ROUND(G1384*H1384,2)</f>
        <v>4.1900000000000004</v>
      </c>
      <c r="J1384" s="183"/>
    </row>
    <row r="1385" spans="1:10" s="34" customFormat="1" ht="12.75" hidden="1" customHeight="1">
      <c r="A1385" s="27">
        <v>7292</v>
      </c>
      <c r="B1385" s="71" t="s">
        <v>45</v>
      </c>
      <c r="C1385" s="7" t="s">
        <v>15</v>
      </c>
      <c r="D1385" s="255" t="str">
        <f>IF(A1385=0," ",VLOOKUP(A1385,InsumosSINAPI!$A$6:$I$9354,2,0))</f>
        <v>TINTA ESMALTE SINTETICO PREMIUM BRILHANTE</v>
      </c>
      <c r="E1385" s="161" t="str">
        <f>IF(A1385=0," ",VLOOKUP(A1385,InsumosSINAPI!$A$6:$I$9354,3,0))</f>
        <v xml:space="preserve">L     </v>
      </c>
      <c r="F1385" s="5" t="s">
        <v>472</v>
      </c>
      <c r="G1385" s="36">
        <v>0.16</v>
      </c>
      <c r="H1385" s="72" t="str">
        <f>IF(A1385=0," ",VLOOKUP(A1385,InsumosSINAPI!$A$6:$I$9354,5,0))</f>
        <v>32,37</v>
      </c>
      <c r="I1385" s="211">
        <f t="shared" si="40"/>
        <v>5.18</v>
      </c>
      <c r="J1385" s="183"/>
    </row>
    <row r="1386" spans="1:10" s="34" customFormat="1" ht="12.75" hidden="1" customHeight="1">
      <c r="A1386" s="27" t="s">
        <v>1091</v>
      </c>
      <c r="B1386" s="71" t="s">
        <v>9</v>
      </c>
      <c r="C1386" s="7" t="s">
        <v>15</v>
      </c>
      <c r="D1386" s="255" t="s">
        <v>1090</v>
      </c>
      <c r="E1386" s="161" t="s">
        <v>486</v>
      </c>
      <c r="F1386" s="5" t="s">
        <v>472</v>
      </c>
      <c r="G1386" s="36">
        <v>0.03</v>
      </c>
      <c r="H1386" s="72">
        <v>17.190000000000001</v>
      </c>
      <c r="I1386" s="211">
        <f t="shared" si="40"/>
        <v>0.52</v>
      </c>
      <c r="J1386" s="183"/>
    </row>
    <row r="1387" spans="1:10" s="34" customFormat="1" ht="12.75" hidden="1" customHeight="1">
      <c r="A1387" s="27">
        <v>3768</v>
      </c>
      <c r="B1387" s="71" t="s">
        <v>45</v>
      </c>
      <c r="C1387" s="7" t="s">
        <v>15</v>
      </c>
      <c r="D1387" s="255" t="str">
        <f>IF(A1387=0," ",VLOOKUP(A1387,InsumosSINAPI!$A$6:$I$9354,2,0))</f>
        <v>LIXA EM FOLHA PARA FERRO, NUMERO 150</v>
      </c>
      <c r="E1387" s="161" t="str">
        <f>IF(A1387=0," ",VLOOKUP(A1387,InsumosSINAPI!$A$6:$I$9354,3,0))</f>
        <v xml:space="preserve">UN    </v>
      </c>
      <c r="F1387" s="5" t="s">
        <v>472</v>
      </c>
      <c r="G1387" s="36">
        <v>0.3</v>
      </c>
      <c r="H1387" s="72" t="str">
        <f>IF(A1387=0," ",VLOOKUP(A1387,InsumosSINAPI!$A$6:$I$9354,5,0))</f>
        <v>2,26</v>
      </c>
      <c r="I1387" s="211">
        <f t="shared" si="40"/>
        <v>0.68</v>
      </c>
      <c r="J1387" s="183"/>
    </row>
    <row r="1388" spans="1:10" hidden="1">
      <c r="A1388" s="7">
        <v>88310</v>
      </c>
      <c r="B1388" s="71" t="s">
        <v>45</v>
      </c>
      <c r="C1388" s="7" t="s">
        <v>14</v>
      </c>
      <c r="D1388" s="8" t="s">
        <v>24</v>
      </c>
      <c r="E1388" s="183" t="s">
        <v>25</v>
      </c>
      <c r="G1388" s="5">
        <v>0.8</v>
      </c>
      <c r="H1388" s="6">
        <v>21.9</v>
      </c>
      <c r="I1388" s="211">
        <f t="shared" si="40"/>
        <v>17.52</v>
      </c>
    </row>
    <row r="1389" spans="1:10" ht="25.5" hidden="1">
      <c r="A1389" s="7">
        <v>100301</v>
      </c>
      <c r="B1389" s="71" t="s">
        <v>45</v>
      </c>
      <c r="C1389" s="7" t="s">
        <v>14</v>
      </c>
      <c r="D1389" s="8" t="s">
        <v>1092</v>
      </c>
      <c r="E1389" s="183" t="s">
        <v>25</v>
      </c>
      <c r="G1389" s="5">
        <v>0.8</v>
      </c>
      <c r="H1389" s="6">
        <v>18.190000000000001</v>
      </c>
      <c r="I1389" s="211">
        <f t="shared" si="40"/>
        <v>14.55</v>
      </c>
    </row>
    <row r="1390" spans="1:10" hidden="1"/>
    <row r="1391" spans="1:10" s="34" customFormat="1" ht="38.25" hidden="1">
      <c r="A1391" s="173" t="s">
        <v>1093</v>
      </c>
      <c r="B1391" s="39" t="s">
        <v>9</v>
      </c>
      <c r="C1391" s="40" t="s">
        <v>14</v>
      </c>
      <c r="D1391" s="41" t="s">
        <v>1097</v>
      </c>
      <c r="E1391" s="185" t="s">
        <v>1094</v>
      </c>
      <c r="F1391" s="30">
        <v>1</v>
      </c>
      <c r="G1391" s="31"/>
      <c r="H1391" s="32">
        <f>SUM(I1392:I1392)</f>
        <v>26.75</v>
      </c>
      <c r="I1391" s="33">
        <f>H1391*F1391</f>
        <v>26.75</v>
      </c>
      <c r="J1391" s="161"/>
    </row>
    <row r="1392" spans="1:10" hidden="1">
      <c r="A1392" s="7" t="s">
        <v>1095</v>
      </c>
      <c r="B1392" s="71" t="s">
        <v>9</v>
      </c>
      <c r="C1392" s="7" t="s">
        <v>15</v>
      </c>
      <c r="D1392" s="8" t="s">
        <v>1096</v>
      </c>
      <c r="E1392" s="183" t="s">
        <v>1094</v>
      </c>
      <c r="G1392" s="36">
        <v>1</v>
      </c>
      <c r="H1392" s="72">
        <v>26.75</v>
      </c>
      <c r="I1392" s="211">
        <f>ROUND(G1392*H1392,2)</f>
        <v>26.75</v>
      </c>
    </row>
    <row r="1393" spans="1:10" hidden="1"/>
    <row r="1394" spans="1:10" s="34" customFormat="1" ht="38.25" hidden="1">
      <c r="A1394" s="25" t="s">
        <v>1099</v>
      </c>
      <c r="B1394" s="26" t="s">
        <v>55</v>
      </c>
      <c r="C1394" s="40" t="s">
        <v>14</v>
      </c>
      <c r="D1394" s="28" t="s">
        <v>1101</v>
      </c>
      <c r="E1394" s="188" t="s">
        <v>33</v>
      </c>
      <c r="F1394" s="30">
        <v>1</v>
      </c>
      <c r="G1394" s="31"/>
      <c r="H1394" s="32">
        <f>SUM(I1395)</f>
        <v>88.78</v>
      </c>
      <c r="I1394" s="33">
        <f>H1394*F1394</f>
        <v>88.78</v>
      </c>
      <c r="J1394" s="183"/>
    </row>
    <row r="1395" spans="1:10" s="34" customFormat="1" hidden="1">
      <c r="A1395" s="27"/>
      <c r="B1395" s="34" t="s">
        <v>59</v>
      </c>
      <c r="C1395" s="27"/>
      <c r="D1395" s="35" t="s">
        <v>1100</v>
      </c>
      <c r="E1395" s="161" t="s">
        <v>25</v>
      </c>
      <c r="G1395" s="36">
        <v>1</v>
      </c>
      <c r="H1395" s="241">
        <v>88.78</v>
      </c>
      <c r="I1395" s="37">
        <f>ROUND(G1395*H1395,2)</f>
        <v>88.78</v>
      </c>
      <c r="J1395" s="161"/>
    </row>
    <row r="1396" spans="1:10" s="34" customFormat="1" hidden="1">
      <c r="A1396" s="27"/>
      <c r="B1396" s="34" t="s">
        <v>58</v>
      </c>
      <c r="C1396" s="27"/>
      <c r="D1396" s="35"/>
      <c r="E1396" s="161"/>
      <c r="H1396" s="38"/>
      <c r="I1396" s="38"/>
      <c r="J1396" s="183"/>
    </row>
    <row r="1397" spans="1:10" s="34" customFormat="1" hidden="1">
      <c r="A1397" s="27"/>
      <c r="B1397" s="34" t="s">
        <v>1098</v>
      </c>
      <c r="C1397" s="27"/>
      <c r="D1397" s="35"/>
      <c r="E1397" s="161"/>
      <c r="H1397" s="38"/>
      <c r="I1397" s="38"/>
      <c r="J1397" s="183"/>
    </row>
    <row r="1398" spans="1:10" hidden="1">
      <c r="A1398" s="173" t="s">
        <v>1102</v>
      </c>
      <c r="B1398" s="39" t="s">
        <v>9</v>
      </c>
      <c r="C1398" s="40" t="s">
        <v>14</v>
      </c>
      <c r="D1398" s="41" t="s">
        <v>1103</v>
      </c>
      <c r="E1398" s="185" t="s">
        <v>8</v>
      </c>
      <c r="F1398" s="30">
        <v>1</v>
      </c>
      <c r="G1398" s="31"/>
      <c r="H1398" s="32">
        <f>SUM(I1399:I1400)</f>
        <v>31.32</v>
      </c>
      <c r="I1398" s="33">
        <f>H1398*F1398</f>
        <v>31.32</v>
      </c>
    </row>
    <row r="1399" spans="1:10" hidden="1">
      <c r="A1399" s="168">
        <v>88316</v>
      </c>
      <c r="B1399" s="71" t="s">
        <v>45</v>
      </c>
      <c r="C1399" s="7" t="s">
        <v>14</v>
      </c>
      <c r="D1399" s="8" t="s">
        <v>34</v>
      </c>
      <c r="E1399" s="183" t="s">
        <v>25</v>
      </c>
      <c r="G1399" s="36">
        <v>1.5</v>
      </c>
      <c r="H1399" s="38">
        <v>16.57</v>
      </c>
      <c r="I1399" s="211">
        <f>ROUND(G1399*H1399,2)</f>
        <v>24.86</v>
      </c>
    </row>
    <row r="1400" spans="1:10" hidden="1">
      <c r="A1400" s="7">
        <v>88317</v>
      </c>
      <c r="B1400" s="71" t="s">
        <v>45</v>
      </c>
      <c r="C1400" s="7" t="s">
        <v>14</v>
      </c>
      <c r="D1400" s="8" t="s">
        <v>149</v>
      </c>
      <c r="E1400" s="183" t="s">
        <v>25</v>
      </c>
      <c r="G1400" s="36">
        <v>0.3</v>
      </c>
      <c r="H1400" s="6">
        <v>21.53</v>
      </c>
      <c r="I1400" s="211">
        <f>ROUND(G1400*H1400,2)</f>
        <v>6.46</v>
      </c>
    </row>
    <row r="1401" spans="1:10" hidden="1"/>
    <row r="1402" spans="1:10" ht="25.5" hidden="1">
      <c r="A1402" s="173" t="s">
        <v>1104</v>
      </c>
      <c r="B1402" s="26" t="s">
        <v>55</v>
      </c>
      <c r="C1402" s="40" t="s">
        <v>14</v>
      </c>
      <c r="D1402" s="41" t="s">
        <v>1114</v>
      </c>
      <c r="E1402" s="185" t="s">
        <v>8</v>
      </c>
      <c r="F1402" s="30">
        <v>1</v>
      </c>
      <c r="G1402" s="31"/>
      <c r="H1402" s="32">
        <f>SUM(I1403:I1406)</f>
        <v>877.55000000000007</v>
      </c>
      <c r="I1402" s="33">
        <f>H1402*F1402</f>
        <v>877.55000000000007</v>
      </c>
    </row>
    <row r="1403" spans="1:10" ht="25.5" hidden="1">
      <c r="A1403" s="168">
        <v>1337</v>
      </c>
      <c r="B1403" s="71" t="s">
        <v>45</v>
      </c>
      <c r="C1403" s="7" t="s">
        <v>15</v>
      </c>
      <c r="D1403" s="255" t="str">
        <f>IF(A1403=0," ",VLOOKUP(A1403,InsumosSINAPI!$A$6:$I$9354,2,0))</f>
        <v>CHAPA DE ACO XADREZ PARA PISOS, E = 1/4 " (6,30 MM) 54,53 KG/M2</v>
      </c>
      <c r="E1403" s="161" t="str">
        <f>IF(A1403=0," ",VLOOKUP(A1403,InsumosSINAPI!$A$6:$I$9354,3,0))</f>
        <v xml:space="preserve">KG    </v>
      </c>
      <c r="F1403" s="5" t="s">
        <v>472</v>
      </c>
      <c r="G1403" s="36">
        <v>54.53</v>
      </c>
      <c r="H1403" s="72" t="str">
        <f>IF(A1403=0," ",VLOOKUP(A1403,InsumosSINAPI!$A$6:$I$9354,5,0))</f>
        <v>13,24</v>
      </c>
      <c r="I1403" s="211">
        <f>ROUND(G1403*H1403,2)</f>
        <v>721.98</v>
      </c>
    </row>
    <row r="1404" spans="1:10" hidden="1">
      <c r="A1404" s="7">
        <v>88315</v>
      </c>
      <c r="B1404" s="71" t="s">
        <v>45</v>
      </c>
      <c r="C1404" s="7" t="s">
        <v>14</v>
      </c>
      <c r="D1404" s="8" t="s">
        <v>593</v>
      </c>
      <c r="E1404" s="183" t="s">
        <v>25</v>
      </c>
      <c r="G1404" s="36">
        <v>1</v>
      </c>
      <c r="H1404" s="6">
        <v>20.71</v>
      </c>
      <c r="I1404" s="211">
        <f>ROUND(G1404*H1404,2)</f>
        <v>20.71</v>
      </c>
    </row>
    <row r="1405" spans="1:10" hidden="1">
      <c r="A1405" s="168">
        <v>88316</v>
      </c>
      <c r="B1405" s="71" t="s">
        <v>45</v>
      </c>
      <c r="C1405" s="7" t="s">
        <v>14</v>
      </c>
      <c r="D1405" s="8" t="s">
        <v>34</v>
      </c>
      <c r="E1405" s="183" t="s">
        <v>25</v>
      </c>
      <c r="G1405" s="36">
        <v>1.5</v>
      </c>
      <c r="H1405" s="38">
        <v>16.57</v>
      </c>
      <c r="I1405" s="211">
        <f>ROUND(G1405*H1405,2)</f>
        <v>24.86</v>
      </c>
    </row>
    <row r="1406" spans="1:10" ht="25.5" hidden="1">
      <c r="A1406" s="7">
        <v>10997</v>
      </c>
      <c r="B1406" s="71" t="s">
        <v>45</v>
      </c>
      <c r="C1406" s="7" t="s">
        <v>15</v>
      </c>
      <c r="D1406" s="255" t="str">
        <f>IF(A1406=0," ",VLOOKUP(A1406,InsumosSINAPI!$A$6:$I$9354,2,0))</f>
        <v>ELETRODO REVESTIDO AWS - E7018, DIAMETRO IGUAL A 4,00 MM</v>
      </c>
      <c r="E1406" s="161" t="str">
        <f>IF(A1406=0," ",VLOOKUP(A1406,InsumosSINAPI!$A$6:$I$9354,3,0))</f>
        <v xml:space="preserve">KG    </v>
      </c>
      <c r="F1406" s="5" t="s">
        <v>472</v>
      </c>
      <c r="G1406" s="36">
        <v>2</v>
      </c>
      <c r="H1406" s="72" t="str">
        <f>IF(A1406=0," ",VLOOKUP(A1406,InsumosSINAPI!$A$6:$I$9354,5,0))</f>
        <v>55,00</v>
      </c>
      <c r="I1406" s="211">
        <f>ROUND(G1406*H1406,2)</f>
        <v>110</v>
      </c>
    </row>
    <row r="1407" spans="1:10" hidden="1">
      <c r="G1407" s="36"/>
    </row>
    <row r="1408" spans="1:10" s="34" customFormat="1" ht="25.5" hidden="1">
      <c r="A1408" s="173" t="s">
        <v>1108</v>
      </c>
      <c r="B1408" s="39" t="s">
        <v>9</v>
      </c>
      <c r="C1408" s="40" t="s">
        <v>14</v>
      </c>
      <c r="D1408" s="41" t="s">
        <v>1105</v>
      </c>
      <c r="E1408" s="185" t="s">
        <v>8</v>
      </c>
      <c r="F1408" s="30">
        <v>1</v>
      </c>
      <c r="G1408" s="31"/>
      <c r="H1408" s="32">
        <f>SUM(I1409:I1414)</f>
        <v>12.780000000000001</v>
      </c>
      <c r="I1408" s="33">
        <f>H1408*F1408</f>
        <v>12.780000000000001</v>
      </c>
      <c r="J1408" s="161"/>
    </row>
    <row r="1409" spans="1:10" hidden="1">
      <c r="A1409" s="7" t="s">
        <v>16</v>
      </c>
      <c r="B1409" s="71" t="s">
        <v>9</v>
      </c>
      <c r="C1409" s="7" t="s">
        <v>15</v>
      </c>
      <c r="D1409" s="8" t="s">
        <v>42</v>
      </c>
      <c r="E1409" s="183" t="s">
        <v>44</v>
      </c>
      <c r="G1409" s="36">
        <v>0.01</v>
      </c>
      <c r="H1409" s="72">
        <v>39.909999999999997</v>
      </c>
      <c r="I1409" s="211">
        <f t="shared" ref="I1409:I1414" si="41">ROUND(G1409*H1409,2)</f>
        <v>0.4</v>
      </c>
    </row>
    <row r="1410" spans="1:10" hidden="1">
      <c r="A1410" s="7" t="s">
        <v>1106</v>
      </c>
      <c r="B1410" s="71" t="s">
        <v>9</v>
      </c>
      <c r="C1410" s="7" t="s">
        <v>15</v>
      </c>
      <c r="D1410" s="8" t="s">
        <v>1107</v>
      </c>
      <c r="E1410" s="183" t="s">
        <v>44</v>
      </c>
      <c r="G1410" s="36">
        <v>0.1</v>
      </c>
      <c r="H1410" s="6">
        <v>53.03</v>
      </c>
      <c r="I1410" s="211">
        <f t="shared" si="41"/>
        <v>5.3</v>
      </c>
    </row>
    <row r="1411" spans="1:10" hidden="1">
      <c r="A1411" s="7">
        <v>3768</v>
      </c>
      <c r="B1411" s="71" t="s">
        <v>45</v>
      </c>
      <c r="C1411" s="7" t="s">
        <v>15</v>
      </c>
      <c r="D1411" s="255" t="str">
        <f>IF(A1411=0," ",VLOOKUP(A1411,InsumosSINAPI!$A$6:$I$9354,2,0))</f>
        <v>LIXA EM FOLHA PARA FERRO, NUMERO 150</v>
      </c>
      <c r="E1411" s="161" t="str">
        <f>IF(A1411=0," ",VLOOKUP(A1411,InsumosSINAPI!$A$6:$I$9354,3,0))</f>
        <v xml:space="preserve">UN    </v>
      </c>
      <c r="F1411" s="5" t="s">
        <v>472</v>
      </c>
      <c r="G1411" s="36">
        <v>0.25</v>
      </c>
      <c r="H1411" s="72" t="str">
        <f>IF(A1411=0," ",VLOOKUP(A1411,InsumosSINAPI!$A$6:$I$9354,5,0))</f>
        <v>2,26</v>
      </c>
      <c r="I1411" s="211">
        <f t="shared" si="41"/>
        <v>0.56999999999999995</v>
      </c>
    </row>
    <row r="1412" spans="1:10" hidden="1">
      <c r="A1412" s="7" t="s">
        <v>18</v>
      </c>
      <c r="B1412" s="42" t="s">
        <v>9</v>
      </c>
      <c r="C1412" s="7" t="s">
        <v>15</v>
      </c>
      <c r="D1412" s="8" t="s">
        <v>40</v>
      </c>
      <c r="E1412" s="161" t="s">
        <v>477</v>
      </c>
      <c r="G1412" s="36">
        <v>0.08</v>
      </c>
      <c r="H1412" s="6">
        <v>3.82</v>
      </c>
      <c r="I1412" s="211">
        <f t="shared" si="41"/>
        <v>0.31</v>
      </c>
    </row>
    <row r="1413" spans="1:10" hidden="1">
      <c r="A1413" s="7">
        <v>88310</v>
      </c>
      <c r="B1413" s="71" t="s">
        <v>45</v>
      </c>
      <c r="C1413" s="7" t="s">
        <v>14</v>
      </c>
      <c r="D1413" s="8" t="s">
        <v>24</v>
      </c>
      <c r="E1413" s="183" t="s">
        <v>25</v>
      </c>
      <c r="G1413" s="36">
        <v>0.2</v>
      </c>
      <c r="H1413" s="6">
        <v>21.9</v>
      </c>
      <c r="I1413" s="6">
        <f t="shared" si="41"/>
        <v>4.38</v>
      </c>
    </row>
    <row r="1414" spans="1:10" ht="25.5" hidden="1">
      <c r="A1414" s="7">
        <v>100301</v>
      </c>
      <c r="B1414" s="71" t="s">
        <v>45</v>
      </c>
      <c r="C1414" s="7" t="s">
        <v>14</v>
      </c>
      <c r="D1414" s="8" t="s">
        <v>1092</v>
      </c>
      <c r="E1414" s="183" t="s">
        <v>25</v>
      </c>
      <c r="G1414" s="36">
        <v>0.1</v>
      </c>
      <c r="H1414" s="6">
        <v>18.190000000000001</v>
      </c>
      <c r="I1414" s="6">
        <f t="shared" si="41"/>
        <v>1.82</v>
      </c>
    </row>
    <row r="1415" spans="1:10" hidden="1">
      <c r="G1415" s="36"/>
    </row>
    <row r="1416" spans="1:10" s="34" customFormat="1" ht="25.5" hidden="1">
      <c r="A1416" s="173">
        <v>102488</v>
      </c>
      <c r="B1416" s="39" t="s">
        <v>45</v>
      </c>
      <c r="C1416" s="40" t="s">
        <v>14</v>
      </c>
      <c r="D1416" s="41" t="s">
        <v>1109</v>
      </c>
      <c r="E1416" s="185" t="s">
        <v>8</v>
      </c>
      <c r="F1416" s="30">
        <v>1</v>
      </c>
      <c r="G1416" s="31"/>
      <c r="H1416" s="32">
        <f>SUM(I1417:I1420)</f>
        <v>2.73</v>
      </c>
      <c r="I1416" s="33">
        <f>H1416*F1416</f>
        <v>2.73</v>
      </c>
      <c r="J1416" s="268"/>
    </row>
    <row r="1417" spans="1:10" hidden="1">
      <c r="A1417" s="168">
        <v>88316</v>
      </c>
      <c r="B1417" s="71" t="s">
        <v>45</v>
      </c>
      <c r="C1417" s="7" t="s">
        <v>14</v>
      </c>
      <c r="D1417" s="8" t="s">
        <v>34</v>
      </c>
      <c r="E1417" s="183" t="s">
        <v>25</v>
      </c>
      <c r="G1417" s="36">
        <v>0.04</v>
      </c>
      <c r="H1417" s="38">
        <v>16.57</v>
      </c>
      <c r="I1417" s="211">
        <f>ROUND(G1417*H1417,2)</f>
        <v>0.66</v>
      </c>
    </row>
    <row r="1418" spans="1:10" s="34" customFormat="1" ht="12.75" hidden="1" customHeight="1">
      <c r="A1418" s="27">
        <v>88309</v>
      </c>
      <c r="B1418" s="71" t="s">
        <v>45</v>
      </c>
      <c r="C1418" s="27" t="s">
        <v>14</v>
      </c>
      <c r="D1418" s="35" t="s">
        <v>53</v>
      </c>
      <c r="E1418" s="161" t="s">
        <v>25</v>
      </c>
      <c r="G1418" s="36">
        <v>9.6000000000000002E-2</v>
      </c>
      <c r="H1418" s="38">
        <v>20.82</v>
      </c>
      <c r="I1418" s="37">
        <f>ROUND(G1418*H1418,2)</f>
        <v>2</v>
      </c>
      <c r="J1418" s="161"/>
    </row>
    <row r="1419" spans="1:10" ht="38.25" hidden="1">
      <c r="A1419" s="7">
        <v>95276</v>
      </c>
      <c r="B1419" s="71" t="s">
        <v>45</v>
      </c>
      <c r="C1419" s="7" t="s">
        <v>14</v>
      </c>
      <c r="D1419" s="8" t="s">
        <v>537</v>
      </c>
      <c r="E1419" s="183" t="s">
        <v>529</v>
      </c>
      <c r="G1419" s="36">
        <v>1.1900000000000001E-2</v>
      </c>
      <c r="H1419" s="6">
        <v>2.93</v>
      </c>
      <c r="I1419" s="37">
        <f>ROUND(G1419*H1419,2)</f>
        <v>0.03</v>
      </c>
    </row>
    <row r="1420" spans="1:10" ht="38.25" hidden="1">
      <c r="A1420" s="7">
        <v>95277</v>
      </c>
      <c r="B1420" s="71" t="s">
        <v>45</v>
      </c>
      <c r="C1420" s="7" t="s">
        <v>14</v>
      </c>
      <c r="D1420" s="8" t="s">
        <v>544</v>
      </c>
      <c r="E1420" s="183" t="s">
        <v>529</v>
      </c>
      <c r="G1420" s="36">
        <v>8.4099999999999994E-2</v>
      </c>
      <c r="H1420" s="6">
        <v>0.47</v>
      </c>
      <c r="I1420" s="37">
        <f>ROUND(G1420*H1420,2)</f>
        <v>0.04</v>
      </c>
    </row>
    <row r="1421" spans="1:10" hidden="1"/>
    <row r="1422" spans="1:10" s="34" customFormat="1" ht="25.5" hidden="1">
      <c r="A1422" s="173" t="s">
        <v>1110</v>
      </c>
      <c r="B1422" s="39" t="s">
        <v>9</v>
      </c>
      <c r="C1422" s="40" t="s">
        <v>14</v>
      </c>
      <c r="D1422" s="41" t="s">
        <v>1111</v>
      </c>
      <c r="E1422" s="185" t="s">
        <v>8</v>
      </c>
      <c r="F1422" s="30">
        <v>1</v>
      </c>
      <c r="G1422" s="31"/>
      <c r="H1422" s="32">
        <f>SUM(I1423:I1426)</f>
        <v>21.66</v>
      </c>
      <c r="I1422" s="33">
        <f>H1422*F1422</f>
        <v>21.66</v>
      </c>
      <c r="J1422" s="161"/>
    </row>
    <row r="1423" spans="1:10" hidden="1">
      <c r="A1423" s="168">
        <v>88316</v>
      </c>
      <c r="B1423" s="71" t="s">
        <v>45</v>
      </c>
      <c r="C1423" s="7" t="s">
        <v>14</v>
      </c>
      <c r="D1423" s="8" t="s">
        <v>34</v>
      </c>
      <c r="E1423" s="183" t="s">
        <v>25</v>
      </c>
      <c r="G1423" s="36">
        <v>0.4</v>
      </c>
      <c r="H1423" s="38">
        <v>16.57</v>
      </c>
      <c r="I1423" s="211">
        <f>ROUND(G1423*H1423,2)</f>
        <v>6.63</v>
      </c>
    </row>
    <row r="1424" spans="1:10" hidden="1">
      <c r="A1424" s="7">
        <v>88310</v>
      </c>
      <c r="B1424" s="71" t="s">
        <v>45</v>
      </c>
      <c r="C1424" s="7" t="s">
        <v>14</v>
      </c>
      <c r="D1424" s="8" t="s">
        <v>24</v>
      </c>
      <c r="E1424" s="183" t="s">
        <v>25</v>
      </c>
      <c r="G1424" s="36">
        <v>0.5</v>
      </c>
      <c r="H1424" s="6">
        <v>21.9</v>
      </c>
      <c r="I1424" s="6">
        <f>ROUND(G1424*H1424,2)</f>
        <v>10.95</v>
      </c>
    </row>
    <row r="1425" spans="1:10" hidden="1">
      <c r="A1425" s="7" t="s">
        <v>1112</v>
      </c>
      <c r="B1425" s="42" t="s">
        <v>9</v>
      </c>
      <c r="C1425" s="7" t="s">
        <v>15</v>
      </c>
      <c r="D1425" s="8" t="s">
        <v>1113</v>
      </c>
      <c r="E1425" s="161" t="s">
        <v>44</v>
      </c>
      <c r="F1425" s="5" t="s">
        <v>472</v>
      </c>
      <c r="G1425" s="36">
        <v>0.08</v>
      </c>
      <c r="H1425" s="72">
        <v>5.44</v>
      </c>
      <c r="I1425" s="211">
        <f>ROUND(G1425*H1425,2)</f>
        <v>0.44</v>
      </c>
    </row>
    <row r="1426" spans="1:10" hidden="1">
      <c r="A1426" s="7">
        <v>7348</v>
      </c>
      <c r="B1426" s="71" t="s">
        <v>45</v>
      </c>
      <c r="C1426" s="7" t="s">
        <v>15</v>
      </c>
      <c r="D1426" s="255" t="str">
        <f>IF(A1426=0," ",VLOOKUP(A1426,InsumosSINAPI!$A$6:$I$9354,2,0))</f>
        <v>TINTA ACRILICA PREMIUM PARA PISO</v>
      </c>
      <c r="E1426" s="161" t="str">
        <f>IF(A1426=0," ",VLOOKUP(A1426,InsumosSINAPI!$A$6:$I$9354,3,0))</f>
        <v xml:space="preserve">L     </v>
      </c>
      <c r="F1426" s="5" t="s">
        <v>472</v>
      </c>
      <c r="G1426" s="36">
        <v>0.25</v>
      </c>
      <c r="H1426" s="72" t="str">
        <f>IF(A1426=0," ",VLOOKUP(A1426,InsumosSINAPI!$A$6:$I$9354,5,0))</f>
        <v>14,55</v>
      </c>
      <c r="I1426" s="211">
        <f>ROUND(G1426*H1426,2)</f>
        <v>3.64</v>
      </c>
    </row>
    <row r="1427" spans="1:10" hidden="1"/>
    <row r="1428" spans="1:10" ht="25.5" hidden="1">
      <c r="A1428" s="173" t="s">
        <v>1115</v>
      </c>
      <c r="B1428" s="26" t="s">
        <v>55</v>
      </c>
      <c r="C1428" s="40" t="s">
        <v>14</v>
      </c>
      <c r="D1428" s="41" t="s">
        <v>6394</v>
      </c>
      <c r="E1428" s="185" t="s">
        <v>485</v>
      </c>
      <c r="F1428" s="30">
        <v>1</v>
      </c>
      <c r="G1428" s="31"/>
      <c r="H1428" s="32">
        <f>SUM(I1429:I1431)</f>
        <v>11</v>
      </c>
      <c r="I1428" s="33">
        <f>H1428*F1428</f>
        <v>11</v>
      </c>
    </row>
    <row r="1429" spans="1:10" ht="25.5" hidden="1">
      <c r="A1429" s="168">
        <v>88278</v>
      </c>
      <c r="B1429" s="71" t="s">
        <v>45</v>
      </c>
      <c r="C1429" s="7" t="s">
        <v>14</v>
      </c>
      <c r="D1429" s="255" t="s">
        <v>337</v>
      </c>
      <c r="E1429" s="161" t="s">
        <v>25</v>
      </c>
      <c r="F1429" s="5" t="s">
        <v>472</v>
      </c>
      <c r="G1429" s="36">
        <v>0.08</v>
      </c>
      <c r="H1429" s="72">
        <v>16.53</v>
      </c>
      <c r="I1429" s="211">
        <f>ROUND(G1429*H1429,2)</f>
        <v>1.32</v>
      </c>
    </row>
    <row r="1430" spans="1:10" ht="25.5" hidden="1">
      <c r="A1430" s="7">
        <v>88243</v>
      </c>
      <c r="B1430" s="71" t="s">
        <v>45</v>
      </c>
      <c r="C1430" s="7" t="s">
        <v>14</v>
      </c>
      <c r="D1430" s="8" t="s">
        <v>26</v>
      </c>
      <c r="E1430" s="183" t="s">
        <v>25</v>
      </c>
      <c r="G1430" s="36">
        <v>0.06</v>
      </c>
      <c r="H1430" s="240">
        <v>17.32</v>
      </c>
      <c r="I1430" s="211">
        <f>ROUND(G1430*H1430,2)</f>
        <v>1.04</v>
      </c>
      <c r="J1430" s="261"/>
    </row>
    <row r="1431" spans="1:10" hidden="1">
      <c r="A1431" s="7" t="s">
        <v>1117</v>
      </c>
      <c r="B1431" s="42" t="s">
        <v>9</v>
      </c>
      <c r="C1431" s="7" t="s">
        <v>15</v>
      </c>
      <c r="D1431" s="8" t="s">
        <v>1116</v>
      </c>
      <c r="E1431" s="183" t="s">
        <v>485</v>
      </c>
      <c r="G1431" s="36">
        <v>1.1000000000000001</v>
      </c>
      <c r="H1431" s="6">
        <v>7.85</v>
      </c>
      <c r="I1431" s="211">
        <f>ROUND(G1431*H1431,2)</f>
        <v>8.64</v>
      </c>
    </row>
    <row r="1432" spans="1:10" hidden="1"/>
    <row r="1433" spans="1:10" s="34" customFormat="1" ht="51" hidden="1">
      <c r="A1433" s="263">
        <v>92506</v>
      </c>
      <c r="B1433" s="39" t="s">
        <v>45</v>
      </c>
      <c r="C1433" s="40" t="s">
        <v>14</v>
      </c>
      <c r="D1433" s="41" t="s">
        <v>1118</v>
      </c>
      <c r="E1433" s="185" t="s">
        <v>8</v>
      </c>
      <c r="F1433" s="30">
        <v>1</v>
      </c>
      <c r="G1433" s="31"/>
      <c r="H1433" s="32">
        <f>SUM(I1434:I1440)</f>
        <v>33.97</v>
      </c>
      <c r="I1433" s="33">
        <f>H1433*F1433</f>
        <v>33.97</v>
      </c>
      <c r="J1433" s="161"/>
    </row>
    <row r="1434" spans="1:10" ht="25.5" hidden="1">
      <c r="A1434" s="168">
        <v>2692</v>
      </c>
      <c r="B1434" s="71" t="s">
        <v>45</v>
      </c>
      <c r="C1434" s="7" t="s">
        <v>15</v>
      </c>
      <c r="D1434" s="255" t="str">
        <f>IF(A1434=0," ",VLOOKUP(A1434,InsumosSINAPI!$A$6:$I$9354,2,0))</f>
        <v>DESMOLDANTE PROTETOR PARA FORMAS DE MADEIRA, DE BASE OLEOSA EMULSIONADA EM AGUA</v>
      </c>
      <c r="E1434" s="161" t="str">
        <f>IF(A1434=0," ",VLOOKUP(A1434,InsumosSINAPI!$A$6:$I$9354,3,0))</f>
        <v xml:space="preserve">L     </v>
      </c>
      <c r="F1434" s="262"/>
      <c r="G1434" s="36">
        <v>8.0000000000000002E-3</v>
      </c>
      <c r="H1434" s="72" t="str">
        <f>IF(A1434=0," ",VLOOKUP(A1434,InsumosSINAPI!$A$6:$I$9354,5,0))</f>
        <v>7,80</v>
      </c>
      <c r="I1434" s="211">
        <f t="shared" ref="I1434:I1440" si="42">ROUND(G1434*H1434,2)</f>
        <v>0.06</v>
      </c>
    </row>
    <row r="1435" spans="1:10" ht="51" hidden="1">
      <c r="A1435" s="168">
        <v>10749</v>
      </c>
      <c r="B1435" s="71" t="s">
        <v>45</v>
      </c>
      <c r="C1435" s="7" t="s">
        <v>15</v>
      </c>
      <c r="D1435" s="255" t="str">
        <f>IF(A1435=0," ",VLOOKUP(A1435,InsumosSINAPI!$A$6:$I$9354,2,0))</f>
        <v>LOCACAO DE ESCORA METALICA TELESCOPICA, COM ALTURA REGULAVEL DE *1,80* A *3,20* M, COM CAPACIDADE DE CARGA DE NO MINIMO 1000 KGF (10 KN), INCLUSO TRIPE E FORCADO</v>
      </c>
      <c r="E1435" s="161" t="str">
        <f>IF(A1435=0," ",VLOOKUP(A1435,InsumosSINAPI!$A$6:$I$9354,3,0))</f>
        <v xml:space="preserve">MES   </v>
      </c>
      <c r="F1435" s="262"/>
      <c r="G1435" s="36">
        <v>0.39700000000000002</v>
      </c>
      <c r="H1435" s="72" t="str">
        <f>IF(A1435=0," ",VLOOKUP(A1435,InsumosSINAPI!$A$6:$I$9354,5,0))</f>
        <v>4,56</v>
      </c>
      <c r="I1435" s="211">
        <f t="shared" si="42"/>
        <v>1.81</v>
      </c>
    </row>
    <row r="1436" spans="1:10" ht="25.5" hidden="1">
      <c r="A1436" s="168">
        <v>40270</v>
      </c>
      <c r="B1436" s="71" t="s">
        <v>45</v>
      </c>
      <c r="C1436" s="7" t="s">
        <v>15</v>
      </c>
      <c r="D1436" s="255" t="str">
        <f>IF(A1436=0," ",VLOOKUP(A1436,InsumosSINAPI!$A$6:$I$9354,2,0))</f>
        <v>VIGA DE ESCORAMAENTO H20, DE MADEIRA, PESO DE 5,00 A 5,20 KG/M, COM EXTREMIDADES PLASTICAS</v>
      </c>
      <c r="E1436" s="161" t="str">
        <f>IF(A1436=0," ",VLOOKUP(A1436,InsumosSINAPI!$A$6:$I$9354,3,0))</f>
        <v xml:space="preserve">M     </v>
      </c>
      <c r="F1436" s="262"/>
      <c r="G1436" s="36">
        <v>0.03</v>
      </c>
      <c r="H1436" s="72" t="str">
        <f>IF(A1436=0," ",VLOOKUP(A1436,InsumosSINAPI!$A$6:$I$9354,5,0))</f>
        <v>89,01</v>
      </c>
      <c r="I1436" s="211">
        <f t="shared" si="42"/>
        <v>2.67</v>
      </c>
    </row>
    <row r="1437" spans="1:10" ht="25.5" hidden="1">
      <c r="A1437" s="168">
        <v>40290</v>
      </c>
      <c r="B1437" s="71" t="s">
        <v>45</v>
      </c>
      <c r="C1437" s="7" t="s">
        <v>15</v>
      </c>
      <c r="D1437" s="255" t="str">
        <f>IF(A1437=0," ",VLOOKUP(A1437,InsumosSINAPI!$A$6:$I$9354,2,0))</f>
        <v>LOCACAO DE FORMA PLASTICA PARA LAJE NERVURADA, DIMENSOES *60* X *60* X *16* CM</v>
      </c>
      <c r="E1437" s="161" t="str">
        <f>IF(A1437=0," ",VLOOKUP(A1437,InsumosSINAPI!$A$6:$I$9354,3,0))</f>
        <v>UNXMES</v>
      </c>
      <c r="F1437" s="262"/>
      <c r="G1437" s="36">
        <v>1.03</v>
      </c>
      <c r="H1437" s="72" t="str">
        <f>IF(A1437=0," ",VLOOKUP(A1437,InsumosSINAPI!$A$6:$I$9354,5,0))</f>
        <v>6,56</v>
      </c>
      <c r="I1437" s="211">
        <f t="shared" si="42"/>
        <v>6.76</v>
      </c>
    </row>
    <row r="1438" spans="1:10" s="34" customFormat="1" ht="25.5" hidden="1" customHeight="1">
      <c r="A1438" s="27">
        <v>88239</v>
      </c>
      <c r="B1438" s="71" t="s">
        <v>45</v>
      </c>
      <c r="C1438" s="27" t="s">
        <v>14</v>
      </c>
      <c r="D1438" s="35" t="s">
        <v>114</v>
      </c>
      <c r="E1438" s="161" t="s">
        <v>25</v>
      </c>
      <c r="F1438" s="160"/>
      <c r="G1438" s="36">
        <v>0.13600000000000001</v>
      </c>
      <c r="H1438" s="38">
        <v>17.57</v>
      </c>
      <c r="I1438" s="176">
        <f t="shared" si="42"/>
        <v>2.39</v>
      </c>
      <c r="J1438" s="161"/>
    </row>
    <row r="1439" spans="1:10" s="34" customFormat="1" ht="25.5" hidden="1" customHeight="1">
      <c r="A1439" s="27">
        <v>88261</v>
      </c>
      <c r="B1439" s="71" t="s">
        <v>45</v>
      </c>
      <c r="C1439" s="27" t="s">
        <v>14</v>
      </c>
      <c r="D1439" s="35" t="s">
        <v>115</v>
      </c>
      <c r="E1439" s="161" t="s">
        <v>25</v>
      </c>
      <c r="F1439" s="160"/>
      <c r="G1439" s="36">
        <v>0.74299999999999999</v>
      </c>
      <c r="H1439" s="38">
        <v>19.739999999999998</v>
      </c>
      <c r="I1439" s="176">
        <f t="shared" si="42"/>
        <v>14.67</v>
      </c>
      <c r="J1439" s="161"/>
    </row>
    <row r="1440" spans="1:10" ht="38.25" hidden="1">
      <c r="A1440" s="168" t="s">
        <v>1119</v>
      </c>
      <c r="B1440" s="71" t="s">
        <v>45</v>
      </c>
      <c r="C1440" s="27" t="s">
        <v>14</v>
      </c>
      <c r="D1440" s="8" t="s">
        <v>1120</v>
      </c>
      <c r="E1440" s="183" t="s">
        <v>8</v>
      </c>
      <c r="F1440" s="262"/>
      <c r="G1440" s="36">
        <v>8.6999999999999994E-2</v>
      </c>
      <c r="H1440" s="6">
        <v>64.430000000000007</v>
      </c>
      <c r="I1440" s="176">
        <f t="shared" si="42"/>
        <v>5.61</v>
      </c>
    </row>
    <row r="1441" spans="1:10" hidden="1"/>
    <row r="1442" spans="1:10" ht="25.5" hidden="1">
      <c r="A1442" s="173" t="s">
        <v>1121</v>
      </c>
      <c r="B1442" s="26" t="s">
        <v>55</v>
      </c>
      <c r="C1442" s="40" t="s">
        <v>14</v>
      </c>
      <c r="D1442" s="41" t="s">
        <v>6361</v>
      </c>
      <c r="E1442" s="185" t="s">
        <v>485</v>
      </c>
      <c r="F1442" s="30">
        <v>1</v>
      </c>
      <c r="G1442" s="31"/>
      <c r="H1442" s="32">
        <f>SUM(I1443:I1445)</f>
        <v>12.54</v>
      </c>
      <c r="I1442" s="33">
        <f>H1442*F1442</f>
        <v>12.54</v>
      </c>
    </row>
    <row r="1443" spans="1:10" ht="25.5" hidden="1">
      <c r="A1443" s="168">
        <v>88278</v>
      </c>
      <c r="B1443" s="71" t="s">
        <v>45</v>
      </c>
      <c r="C1443" s="7" t="s">
        <v>14</v>
      </c>
      <c r="D1443" s="255" t="s">
        <v>337</v>
      </c>
      <c r="E1443" s="161" t="s">
        <v>25</v>
      </c>
      <c r="F1443" s="5" t="s">
        <v>472</v>
      </c>
      <c r="G1443" s="36">
        <v>0.08</v>
      </c>
      <c r="H1443" s="72">
        <v>16.53</v>
      </c>
      <c r="I1443" s="211">
        <f>ROUND(G1443*H1443,2)</f>
        <v>1.32</v>
      </c>
    </row>
    <row r="1444" spans="1:10" ht="25.5" hidden="1">
      <c r="A1444" s="7">
        <v>88243</v>
      </c>
      <c r="B1444" s="71" t="s">
        <v>45</v>
      </c>
      <c r="C1444" s="7" t="s">
        <v>14</v>
      </c>
      <c r="D1444" s="8" t="s">
        <v>26</v>
      </c>
      <c r="E1444" s="183" t="s">
        <v>25</v>
      </c>
      <c r="G1444" s="36">
        <v>0.06</v>
      </c>
      <c r="H1444" s="240">
        <v>17.32</v>
      </c>
      <c r="I1444" s="211">
        <f>ROUND(G1444*H1444,2)</f>
        <v>1.04</v>
      </c>
      <c r="J1444" s="261"/>
    </row>
    <row r="1445" spans="1:10" hidden="1">
      <c r="A1445" s="7" t="s">
        <v>1122</v>
      </c>
      <c r="B1445" s="42" t="s">
        <v>9</v>
      </c>
      <c r="C1445" s="7" t="s">
        <v>15</v>
      </c>
      <c r="D1445" s="8" t="s">
        <v>6362</v>
      </c>
      <c r="E1445" s="183" t="s">
        <v>485</v>
      </c>
      <c r="G1445" s="36">
        <v>1.2</v>
      </c>
      <c r="H1445" s="6">
        <v>8.48</v>
      </c>
      <c r="I1445" s="211">
        <f>ROUND(G1445*H1445,2)</f>
        <v>10.18</v>
      </c>
    </row>
    <row r="1446" spans="1:10" hidden="1"/>
    <row r="1447" spans="1:10" ht="18" hidden="1" customHeight="1">
      <c r="A1447" s="263">
        <v>98458</v>
      </c>
      <c r="B1447" s="26" t="s">
        <v>45</v>
      </c>
      <c r="C1447" s="40" t="s">
        <v>14</v>
      </c>
      <c r="D1447" s="41" t="s">
        <v>6345</v>
      </c>
      <c r="E1447" s="185" t="s">
        <v>8</v>
      </c>
      <c r="F1447" s="30">
        <v>1</v>
      </c>
      <c r="G1447" s="31"/>
      <c r="H1447" s="32">
        <f>SUM(I1448:I1456)</f>
        <v>138.15</v>
      </c>
      <c r="I1447" s="33">
        <f>H1447*F1447</f>
        <v>138.15</v>
      </c>
    </row>
    <row r="1448" spans="1:10" ht="25.5" hidden="1">
      <c r="A1448" s="168">
        <v>3992</v>
      </c>
      <c r="B1448" s="71" t="s">
        <v>45</v>
      </c>
      <c r="C1448" s="7" t="s">
        <v>15</v>
      </c>
      <c r="D1448" s="255" t="str">
        <f>IF(A1448=0," ",VLOOKUP(A1448,InsumosSINAPI!$A$6:$I$9354,2,0))</f>
        <v>TABUA APARELHADA *2,5 X 30* CM, EM MACARANDUBA, ANGELIM OU EQUIVALENTE DA REGIAO</v>
      </c>
      <c r="E1448" s="161" t="str">
        <f>IF(A1448=0," ",VLOOKUP(A1448,InsumosSINAPI!$A$6:$I$9354,3,0))</f>
        <v xml:space="preserve">M     </v>
      </c>
      <c r="F1448" s="262"/>
      <c r="G1448" s="36">
        <v>1.6922999999999999</v>
      </c>
      <c r="H1448" s="72" t="str">
        <f>IF(A1448=0," ",VLOOKUP(A1448,InsumosSINAPI!$A$6:$I$9354,5,0))</f>
        <v>30,11</v>
      </c>
      <c r="I1448" s="211">
        <f t="shared" ref="I1448:I1456" si="43">ROUND(G1448*H1448,2)</f>
        <v>50.96</v>
      </c>
    </row>
    <row r="1449" spans="1:10" ht="38.25" hidden="1">
      <c r="A1449" s="168">
        <v>4433</v>
      </c>
      <c r="B1449" s="71" t="s">
        <v>45</v>
      </c>
      <c r="C1449" s="7" t="s">
        <v>15</v>
      </c>
      <c r="D1449" s="255" t="str">
        <f>IF(A1449=0," ",VLOOKUP(A1449,InsumosSINAPI!$A$6:$I$9354,2,0))</f>
        <v>CAIBRO NAO APARELHADO  *7,5 X 7,5* CM, EM MACARANDUBA, ANGELIM OU EQUIVALENTE DA REGIAO -  BRUTA</v>
      </c>
      <c r="E1449" s="161" t="str">
        <f>IF(A1449=0," ",VLOOKUP(A1449,InsumosSINAPI!$A$6:$I$9354,3,0))</f>
        <v xml:space="preserve">M     </v>
      </c>
      <c r="F1449" s="262"/>
      <c r="G1449" s="36">
        <v>1.2273000000000001</v>
      </c>
      <c r="H1449" s="72" t="str">
        <f>IF(A1449=0," ",VLOOKUP(A1449,InsumosSINAPI!$A$6:$I$9354,5,0))</f>
        <v>25,38</v>
      </c>
      <c r="I1449" s="211">
        <f t="shared" si="43"/>
        <v>31.15</v>
      </c>
    </row>
    <row r="1450" spans="1:10" hidden="1">
      <c r="A1450" s="168">
        <v>5061</v>
      </c>
      <c r="B1450" s="71" t="s">
        <v>45</v>
      </c>
      <c r="C1450" s="7" t="s">
        <v>15</v>
      </c>
      <c r="D1450" s="255" t="str">
        <f>IF(A1450=0," ",VLOOKUP(A1450,InsumosSINAPI!$A$6:$I$9354,2,0))</f>
        <v>PREGO DE ACO POLIDO COM CABECA 18 X 27 (2 1/2 X 10)</v>
      </c>
      <c r="E1450" s="161" t="str">
        <f>IF(A1450=0," ",VLOOKUP(A1450,InsumosSINAPI!$A$6:$I$9354,3,0))</f>
        <v xml:space="preserve">KG    </v>
      </c>
      <c r="F1450" s="262"/>
      <c r="G1450" s="36">
        <v>4.2799999999999998E-2</v>
      </c>
      <c r="H1450" s="72" t="str">
        <f>IF(A1450=0," ",VLOOKUP(A1450,InsumosSINAPI!$A$6:$I$9354,5,0))</f>
        <v>18,00</v>
      </c>
      <c r="I1450" s="211">
        <f t="shared" si="43"/>
        <v>0.77</v>
      </c>
    </row>
    <row r="1451" spans="1:10" ht="38.25" hidden="1">
      <c r="A1451" s="168">
        <v>43681</v>
      </c>
      <c r="B1451" s="71" t="s">
        <v>45</v>
      </c>
      <c r="C1451" s="7" t="s">
        <v>15</v>
      </c>
      <c r="D1451" s="255" t="str">
        <f>IF(A1451=0," ",VLOOKUP(A1451,InsumosSINAPI!$A$6:$I$9354,2,0))</f>
        <v>CHAPA/PAINEL DE MADEIRA COMPENSADA RESINADA (MADEIRITE RESINADO ROSA) PARA FORMA DE CONCRETO, DE 2200 x 1100 MM, E = 8 A 12 MM</v>
      </c>
      <c r="E1451" s="161" t="str">
        <f>IF(A1451=0," ",VLOOKUP(A1451,InsumosSINAPI!$A$6:$I$9354,3,0))</f>
        <v xml:space="preserve">M2    </v>
      </c>
      <c r="F1451" s="262"/>
      <c r="G1451" s="36">
        <v>1.050038</v>
      </c>
      <c r="H1451" s="72" t="str">
        <f>IF(A1451=0," ",VLOOKUP(A1451,InsumosSINAPI!$A$6:$I$9354,5,0))</f>
        <v>36,36</v>
      </c>
      <c r="I1451" s="211">
        <f t="shared" si="43"/>
        <v>38.18</v>
      </c>
    </row>
    <row r="1452" spans="1:10" ht="25.5" hidden="1">
      <c r="A1452" s="168">
        <v>88239</v>
      </c>
      <c r="B1452" s="71" t="s">
        <v>45</v>
      </c>
      <c r="C1452" s="7" t="s">
        <v>14</v>
      </c>
      <c r="D1452" s="8" t="s">
        <v>114</v>
      </c>
      <c r="E1452" s="183" t="s">
        <v>25</v>
      </c>
      <c r="G1452" s="36">
        <v>0.20419999999999999</v>
      </c>
      <c r="H1452" s="6">
        <v>16.920000000000002</v>
      </c>
      <c r="I1452" s="211">
        <f t="shared" si="43"/>
        <v>3.46</v>
      </c>
    </row>
    <row r="1453" spans="1:10" ht="25.5" hidden="1">
      <c r="A1453" s="168">
        <v>88262</v>
      </c>
      <c r="B1453" s="71" t="s">
        <v>45</v>
      </c>
      <c r="C1453" s="7" t="s">
        <v>14</v>
      </c>
      <c r="D1453" s="8" t="s">
        <v>435</v>
      </c>
      <c r="E1453" s="183" t="s">
        <v>25</v>
      </c>
      <c r="G1453" s="36">
        <v>0.61270000000000002</v>
      </c>
      <c r="H1453" s="6">
        <v>20.59</v>
      </c>
      <c r="I1453" s="211">
        <f t="shared" si="43"/>
        <v>12.62</v>
      </c>
    </row>
    <row r="1454" spans="1:10" ht="38.25" hidden="1">
      <c r="A1454" s="168">
        <v>91692</v>
      </c>
      <c r="B1454" s="71" t="s">
        <v>45</v>
      </c>
      <c r="C1454" s="7" t="s">
        <v>14</v>
      </c>
      <c r="D1454" s="8" t="s">
        <v>766</v>
      </c>
      <c r="E1454" s="183" t="s">
        <v>529</v>
      </c>
      <c r="G1454" s="36">
        <v>4.4000000000000003E-3</v>
      </c>
      <c r="H1454" s="6">
        <v>20.84</v>
      </c>
      <c r="I1454" s="211">
        <f t="shared" si="43"/>
        <v>0.09</v>
      </c>
    </row>
    <row r="1455" spans="1:10" ht="38.25" hidden="1">
      <c r="A1455" s="168">
        <v>91693</v>
      </c>
      <c r="B1455" s="71" t="s">
        <v>45</v>
      </c>
      <c r="C1455" s="7" t="s">
        <v>14</v>
      </c>
      <c r="D1455" s="8" t="s">
        <v>767</v>
      </c>
      <c r="E1455" s="183" t="s">
        <v>531</v>
      </c>
      <c r="G1455" s="36">
        <v>1.9099999999999999E-2</v>
      </c>
      <c r="H1455" s="6">
        <v>19.63</v>
      </c>
      <c r="I1455" s="211">
        <f t="shared" si="43"/>
        <v>0.37</v>
      </c>
    </row>
    <row r="1456" spans="1:10" ht="38.25" hidden="1">
      <c r="A1456" s="168">
        <v>94974</v>
      </c>
      <c r="B1456" s="71" t="s">
        <v>45</v>
      </c>
      <c r="C1456" s="7" t="s">
        <v>14</v>
      </c>
      <c r="D1456" s="8" t="s">
        <v>6346</v>
      </c>
      <c r="E1456" s="183" t="s">
        <v>10</v>
      </c>
      <c r="G1456" s="36">
        <v>1.5E-3</v>
      </c>
      <c r="H1456" s="6">
        <v>365.73</v>
      </c>
      <c r="I1456" s="211">
        <f t="shared" si="43"/>
        <v>0.55000000000000004</v>
      </c>
    </row>
    <row r="1457" spans="1:10" hidden="1"/>
    <row r="1458" spans="1:10" ht="51" hidden="1">
      <c r="A1458" s="263">
        <v>92492</v>
      </c>
      <c r="B1458" s="26" t="s">
        <v>45</v>
      </c>
      <c r="C1458" s="40" t="s">
        <v>14</v>
      </c>
      <c r="D1458" s="41" t="s">
        <v>6347</v>
      </c>
      <c r="E1458" s="185" t="s">
        <v>8</v>
      </c>
      <c r="F1458" s="30">
        <v>1</v>
      </c>
      <c r="G1458" s="31"/>
      <c r="H1458" s="32">
        <f>SUM(I1459:I1465)</f>
        <v>63.06</v>
      </c>
      <c r="I1458" s="33">
        <f>H1458*F1458</f>
        <v>63.06</v>
      </c>
    </row>
    <row r="1459" spans="1:10" ht="25.5" hidden="1">
      <c r="A1459" s="168">
        <v>2692</v>
      </c>
      <c r="B1459" s="71" t="s">
        <v>45</v>
      </c>
      <c r="C1459" s="7" t="s">
        <v>15</v>
      </c>
      <c r="D1459" s="255" t="str">
        <f>IF(A1459=0," ",VLOOKUP(A1459,InsumosSINAPI!$A$6:$I$9354,2,0))</f>
        <v>DESMOLDANTE PROTETOR PARA FORMAS DE MADEIRA, DE BASE OLEOSA EMULSIONADA EM AGUA</v>
      </c>
      <c r="E1459" s="161" t="str">
        <f>IF(A1459=0," ",VLOOKUP(A1459,InsumosSINAPI!$A$6:$I$9354,3,0))</f>
        <v xml:space="preserve">L     </v>
      </c>
      <c r="F1459" s="262"/>
      <c r="G1459" s="36">
        <v>8.0000000000000002E-3</v>
      </c>
      <c r="H1459" s="72" t="str">
        <f>IF(A1459=0," ",VLOOKUP(A1459,InsumosSINAPI!$A$6:$I$9354,5,0))</f>
        <v>7,80</v>
      </c>
      <c r="I1459" s="211">
        <f t="shared" ref="I1459:I1465" si="44">ROUND(G1459*H1459,2)</f>
        <v>0.06</v>
      </c>
    </row>
    <row r="1460" spans="1:10" ht="25.5" hidden="1">
      <c r="A1460" s="168">
        <v>40270</v>
      </c>
      <c r="B1460" s="71" t="s">
        <v>45</v>
      </c>
      <c r="C1460" s="7" t="s">
        <v>15</v>
      </c>
      <c r="D1460" s="255" t="str">
        <f>IF(A1460=0," ",VLOOKUP(A1460,InsumosSINAPI!$A$6:$I$9354,2,0))</f>
        <v>VIGA DE ESCORAMAENTO H20, DE MADEIRA, PESO DE 5,00 A 5,20 KG/M, COM EXTREMIDADES PLASTICAS</v>
      </c>
      <c r="E1460" s="161" t="str">
        <f>IF(A1460=0," ",VLOOKUP(A1460,InsumosSINAPI!$A$6:$I$9354,3,0))</f>
        <v xml:space="preserve">M     </v>
      </c>
      <c r="F1460" s="262"/>
      <c r="G1460" s="36">
        <v>0.03</v>
      </c>
      <c r="H1460" s="72" t="str">
        <f>IF(A1460=0," ",VLOOKUP(A1460,InsumosSINAPI!$A$6:$I$9354,5,0))</f>
        <v>89,01</v>
      </c>
      <c r="I1460" s="211">
        <f t="shared" si="44"/>
        <v>2.67</v>
      </c>
    </row>
    <row r="1461" spans="1:10" ht="25.5" hidden="1">
      <c r="A1461" s="168">
        <v>40290</v>
      </c>
      <c r="B1461" s="71" t="s">
        <v>45</v>
      </c>
      <c r="C1461" s="7" t="s">
        <v>15</v>
      </c>
      <c r="D1461" s="255" t="str">
        <f>IF(A1461=0," ",VLOOKUP(A1461,InsumosSINAPI!$A$6:$I$9354,2,0))</f>
        <v>LOCACAO DE FORMA PLASTICA PARA LAJE NERVURADA, DIMENSOES *60* X *60* X *16* CM</v>
      </c>
      <c r="E1461" s="161" t="str">
        <f>IF(A1461=0," ",VLOOKUP(A1461,InsumosSINAPI!$A$6:$I$9354,3,0))</f>
        <v>UNXMES</v>
      </c>
      <c r="F1461" s="262"/>
      <c r="G1461" s="36">
        <v>1.03</v>
      </c>
      <c r="H1461" s="72" t="str">
        <f>IF(A1461=0," ",VLOOKUP(A1461,InsumosSINAPI!$A$6:$I$9354,5,0))</f>
        <v>6,56</v>
      </c>
      <c r="I1461" s="211">
        <f t="shared" si="44"/>
        <v>6.76</v>
      </c>
    </row>
    <row r="1462" spans="1:10" ht="38.25" hidden="1">
      <c r="A1462" s="168">
        <v>40291</v>
      </c>
      <c r="B1462" s="71" t="s">
        <v>45</v>
      </c>
      <c r="C1462" s="7" t="s">
        <v>15</v>
      </c>
      <c r="D1462" s="255" t="str">
        <f>IF(A1462=0," ",VLOOKUP(A1462,InsumosSINAPI!$A$6:$I$9354,2,0))</f>
        <v>LOCACAO DE TORRE METALICA COMPLETA PARA UMA CARGA DE 8 TF (80 KN)  E PE DIREITO DE 6 M, INCLUINDO MODULOS , DIAGONAIS, SAPATAS E FORCADOS</v>
      </c>
      <c r="E1462" s="161" t="str">
        <f>IF(A1462=0," ",VLOOKUP(A1462,InsumosSINAPI!$A$6:$I$9354,3,0))</f>
        <v xml:space="preserve">MES   </v>
      </c>
      <c r="F1462" s="262"/>
      <c r="G1462" s="36">
        <v>0.05</v>
      </c>
      <c r="H1462" s="72" t="str">
        <f>IF(A1462=0," ",VLOOKUP(A1462,InsumosSINAPI!$A$6:$I$9354,5,0))</f>
        <v>347,10</v>
      </c>
      <c r="I1462" s="211">
        <f t="shared" si="44"/>
        <v>17.36</v>
      </c>
    </row>
    <row r="1463" spans="1:10" ht="25.5" hidden="1">
      <c r="A1463" s="168">
        <v>88239</v>
      </c>
      <c r="B1463" s="71" t="s">
        <v>45</v>
      </c>
      <c r="C1463" s="7" t="s">
        <v>14</v>
      </c>
      <c r="D1463" s="8" t="s">
        <v>114</v>
      </c>
      <c r="E1463" s="183" t="s">
        <v>25</v>
      </c>
      <c r="G1463" s="36">
        <v>0.21</v>
      </c>
      <c r="H1463" s="6">
        <v>16.920000000000002</v>
      </c>
      <c r="I1463" s="211">
        <f t="shared" si="44"/>
        <v>3.55</v>
      </c>
    </row>
    <row r="1464" spans="1:10" ht="25.5" hidden="1">
      <c r="A1464" s="168">
        <v>88262</v>
      </c>
      <c r="B1464" s="71" t="s">
        <v>45</v>
      </c>
      <c r="C1464" s="7" t="s">
        <v>14</v>
      </c>
      <c r="D1464" s="8" t="s">
        <v>435</v>
      </c>
      <c r="E1464" s="183" t="s">
        <v>25</v>
      </c>
      <c r="G1464" s="36">
        <v>1.1459999999999999</v>
      </c>
      <c r="H1464" s="6">
        <v>20.59</v>
      </c>
      <c r="I1464" s="211">
        <f t="shared" si="44"/>
        <v>23.6</v>
      </c>
    </row>
    <row r="1465" spans="1:10" ht="38.25" hidden="1" customHeight="1">
      <c r="A1465" s="168">
        <v>92267</v>
      </c>
      <c r="B1465" s="71" t="s">
        <v>45</v>
      </c>
      <c r="C1465" s="7" t="s">
        <v>14</v>
      </c>
      <c r="D1465" s="8" t="s">
        <v>1120</v>
      </c>
      <c r="E1465" s="183" t="s">
        <v>8</v>
      </c>
      <c r="G1465" s="36">
        <v>0.14699999999999999</v>
      </c>
      <c r="H1465" s="6">
        <v>61.65</v>
      </c>
      <c r="I1465" s="211">
        <f t="shared" si="44"/>
        <v>9.06</v>
      </c>
    </row>
    <row r="1466" spans="1:10" hidden="1"/>
    <row r="1467" spans="1:10" s="34" customFormat="1" ht="51" hidden="1">
      <c r="A1467" s="173" t="s">
        <v>6350</v>
      </c>
      <c r="B1467" s="87" t="s">
        <v>110</v>
      </c>
      <c r="C1467" s="40" t="s">
        <v>14</v>
      </c>
      <c r="D1467" s="41" t="s">
        <v>6351</v>
      </c>
      <c r="E1467" s="185" t="s">
        <v>8</v>
      </c>
      <c r="F1467" s="30">
        <v>1</v>
      </c>
      <c r="G1467" s="31"/>
      <c r="H1467" s="32">
        <f>SUM(I1468:I1478)</f>
        <v>160.04999999999995</v>
      </c>
      <c r="I1467" s="33">
        <f>H1467*F1467</f>
        <v>160.04999999999995</v>
      </c>
      <c r="J1467" s="161"/>
    </row>
    <row r="1468" spans="1:10" ht="25.5" hidden="1">
      <c r="A1468" s="27" t="s">
        <v>6348</v>
      </c>
      <c r="B1468" s="71" t="s">
        <v>110</v>
      </c>
      <c r="C1468" s="27" t="s">
        <v>15</v>
      </c>
      <c r="D1468" s="35" t="s">
        <v>6349</v>
      </c>
      <c r="E1468" s="161" t="s">
        <v>8</v>
      </c>
      <c r="F1468" s="34"/>
      <c r="G1468" s="36">
        <v>1</v>
      </c>
      <c r="H1468" s="38">
        <v>45.23</v>
      </c>
      <c r="I1468" s="37">
        <f t="shared" ref="I1468:I1478" si="45">ROUND(G1468*H1468,2)</f>
        <v>45.23</v>
      </c>
    </row>
    <row r="1469" spans="1:10" ht="25.5" hidden="1">
      <c r="A1469" s="27" t="s">
        <v>6352</v>
      </c>
      <c r="B1469" s="71" t="s">
        <v>110</v>
      </c>
      <c r="C1469" s="27" t="s">
        <v>15</v>
      </c>
      <c r="D1469" s="35" t="s">
        <v>6353</v>
      </c>
      <c r="E1469" s="161" t="s">
        <v>12</v>
      </c>
      <c r="F1469" s="34"/>
      <c r="G1469" s="36">
        <v>1.71</v>
      </c>
      <c r="H1469" s="38">
        <v>10.130000000000001</v>
      </c>
      <c r="I1469" s="37">
        <f t="shared" si="45"/>
        <v>17.32</v>
      </c>
    </row>
    <row r="1470" spans="1:10" hidden="1">
      <c r="A1470" s="27" t="s">
        <v>6355</v>
      </c>
      <c r="B1470" s="71" t="s">
        <v>110</v>
      </c>
      <c r="C1470" s="27" t="s">
        <v>15</v>
      </c>
      <c r="D1470" s="35" t="s">
        <v>6354</v>
      </c>
      <c r="E1470" s="161" t="s">
        <v>12</v>
      </c>
      <c r="F1470" s="34"/>
      <c r="G1470" s="36">
        <v>0.97</v>
      </c>
      <c r="H1470" s="38">
        <v>3.89</v>
      </c>
      <c r="I1470" s="37">
        <f t="shared" si="45"/>
        <v>3.77</v>
      </c>
    </row>
    <row r="1471" spans="1:10" ht="25.5" hidden="1">
      <c r="A1471" s="168">
        <v>367</v>
      </c>
      <c r="B1471" s="71" t="s">
        <v>45</v>
      </c>
      <c r="C1471" s="7" t="s">
        <v>15</v>
      </c>
      <c r="D1471" s="255" t="str">
        <f>IF(A1471=0," ",VLOOKUP(A1471,InsumosSINAPI!$A$6:$I$9354,2,0))</f>
        <v>AREIA GROSSA - POSTO JAZIDA/FORNECEDOR (RETIRADO NA JAZIDA, SEM TRANSPORTE)</v>
      </c>
      <c r="E1471" s="161" t="str">
        <f>IF(A1471=0," ",VLOOKUP(A1471,InsumosSINAPI!$A$6:$I$9354,3,0))</f>
        <v xml:space="preserve">M3    </v>
      </c>
      <c r="F1471" s="262"/>
      <c r="G1471" s="36">
        <v>4.9000000000000002E-2</v>
      </c>
      <c r="H1471" s="72" t="str">
        <f>IF(A1471=0," ",VLOOKUP(A1471,InsumosSINAPI!$A$6:$I$9354,5,0))</f>
        <v>121,56</v>
      </c>
      <c r="I1471" s="211">
        <f t="shared" si="45"/>
        <v>5.96</v>
      </c>
    </row>
    <row r="1472" spans="1:10" hidden="1">
      <c r="A1472" s="168">
        <v>1379</v>
      </c>
      <c r="B1472" s="71" t="s">
        <v>45</v>
      </c>
      <c r="C1472" s="7" t="s">
        <v>15</v>
      </c>
      <c r="D1472" s="255" t="str">
        <f>IF(A1472=0," ",VLOOKUP(A1472,InsumosSINAPI!$A$6:$I$9354,2,0))</f>
        <v>CIMENTO PORTLAND COMPOSTO CP II-32</v>
      </c>
      <c r="E1472" s="161" t="str">
        <f>IF(A1472=0," ",VLOOKUP(A1472,InsumosSINAPI!$A$6:$I$9354,3,0))</f>
        <v xml:space="preserve">KG    </v>
      </c>
      <c r="F1472" s="262"/>
      <c r="G1472" s="36">
        <v>15</v>
      </c>
      <c r="H1472" s="72" t="str">
        <f>IF(A1472=0," ",VLOOKUP(A1472,InsumosSINAPI!$A$6:$I$9354,5,0))</f>
        <v>0,60</v>
      </c>
      <c r="I1472" s="211">
        <f t="shared" si="45"/>
        <v>9</v>
      </c>
    </row>
    <row r="1473" spans="1:10" ht="25.5" hidden="1">
      <c r="A1473" s="168">
        <v>4718</v>
      </c>
      <c r="B1473" s="71" t="s">
        <v>45</v>
      </c>
      <c r="C1473" s="7" t="s">
        <v>15</v>
      </c>
      <c r="D1473" s="255" t="str">
        <f>IF(A1473=0," ",VLOOKUP(A1473,InsumosSINAPI!$A$6:$I$9354,2,0))</f>
        <v>PEDRA BRITADA N. 2 (19 A 38 MM) POSTO PEDREIRA/FORNECEDOR, SEM FRETE</v>
      </c>
      <c r="E1473" s="161" t="str">
        <f>IF(A1473=0," ",VLOOKUP(A1473,InsumosSINAPI!$A$6:$I$9354,3,0))</f>
        <v xml:space="preserve">M3    </v>
      </c>
      <c r="F1473" s="262"/>
      <c r="G1473" s="36">
        <v>3.3000000000000002E-2</v>
      </c>
      <c r="H1473" s="72" t="str">
        <f>IF(A1473=0," ",VLOOKUP(A1473,InsumosSINAPI!$A$6:$I$9354,5,0))</f>
        <v>90,26</v>
      </c>
      <c r="I1473" s="211">
        <f t="shared" si="45"/>
        <v>2.98</v>
      </c>
    </row>
    <row r="1474" spans="1:10" s="34" customFormat="1" hidden="1">
      <c r="A1474" s="27">
        <v>88309</v>
      </c>
      <c r="B1474" s="71" t="s">
        <v>45</v>
      </c>
      <c r="C1474" s="27" t="s">
        <v>14</v>
      </c>
      <c r="D1474" s="35" t="s">
        <v>53</v>
      </c>
      <c r="E1474" s="161" t="s">
        <v>25</v>
      </c>
      <c r="G1474" s="36">
        <v>0.44</v>
      </c>
      <c r="H1474" s="38">
        <v>20.82</v>
      </c>
      <c r="I1474" s="37">
        <f t="shared" si="45"/>
        <v>9.16</v>
      </c>
      <c r="J1474" s="161"/>
    </row>
    <row r="1475" spans="1:10" s="34" customFormat="1" hidden="1">
      <c r="A1475" s="27">
        <v>5075</v>
      </c>
      <c r="B1475" s="71" t="s">
        <v>45</v>
      </c>
      <c r="C1475" s="7" t="s">
        <v>15</v>
      </c>
      <c r="D1475" s="255" t="str">
        <f>IF(A1475=0," ",VLOOKUP(A1475,InsumosSINAPI!$A$6:$I$9354,2,0))</f>
        <v>PREGO DE ACO POLIDO COM CABECA 18 X 30 (2 3/4 X 10)</v>
      </c>
      <c r="E1475" s="161" t="str">
        <f>IF(A1475=0," ",VLOOKUP(A1475,InsumosSINAPI!$A$6:$I$9354,3,0))</f>
        <v xml:space="preserve">KG    </v>
      </c>
      <c r="F1475" s="262"/>
      <c r="G1475" s="36">
        <v>0.03</v>
      </c>
      <c r="H1475" s="72" t="str">
        <f>IF(A1475=0," ",VLOOKUP(A1475,InsumosSINAPI!$A$6:$I$9354,5,0))</f>
        <v>18,31</v>
      </c>
      <c r="I1475" s="211">
        <f t="shared" si="45"/>
        <v>0.55000000000000004</v>
      </c>
      <c r="J1475" s="161"/>
    </row>
    <row r="1476" spans="1:10" s="34" customFormat="1" hidden="1">
      <c r="A1476" s="27">
        <v>88316</v>
      </c>
      <c r="B1476" s="71" t="s">
        <v>45</v>
      </c>
      <c r="C1476" s="27" t="s">
        <v>14</v>
      </c>
      <c r="D1476" s="35" t="s">
        <v>34</v>
      </c>
      <c r="E1476" s="161" t="s">
        <v>25</v>
      </c>
      <c r="G1476" s="36">
        <v>1.88</v>
      </c>
      <c r="H1476" s="38">
        <v>16.57</v>
      </c>
      <c r="I1476" s="37">
        <f t="shared" si="45"/>
        <v>31.15</v>
      </c>
      <c r="J1476" s="161"/>
    </row>
    <row r="1477" spans="1:10" ht="25.5" hidden="1">
      <c r="A1477" s="7">
        <v>10567</v>
      </c>
      <c r="B1477" s="71" t="s">
        <v>45</v>
      </c>
      <c r="C1477" s="7" t="s">
        <v>15</v>
      </c>
      <c r="D1477" s="255" t="str">
        <f>IF(A1477=0," ",VLOOKUP(A1477,InsumosSINAPI!$A$6:$I$9354,2,0))</f>
        <v>TABUA *2,5 X 23* CM EM PINUS, MISTA OU EQUIVALENTE DA REGIAO - BRUTA</v>
      </c>
      <c r="E1477" s="161" t="str">
        <f>IF(A1477=0," ",VLOOKUP(A1477,InsumosSINAPI!$A$6:$I$9354,3,0))</f>
        <v xml:space="preserve">M     </v>
      </c>
      <c r="F1477" s="262"/>
      <c r="G1477" s="36">
        <v>0.56000000000000005</v>
      </c>
      <c r="H1477" s="72" t="str">
        <f>IF(A1477=0," ",VLOOKUP(A1477,InsumosSINAPI!$A$6:$I$9354,5,0))</f>
        <v>11,68</v>
      </c>
      <c r="I1477" s="211">
        <f t="shared" si="45"/>
        <v>6.54</v>
      </c>
    </row>
    <row r="1478" spans="1:10" ht="38.25" hidden="1">
      <c r="A1478" s="7" t="s">
        <v>6356</v>
      </c>
      <c r="B1478" s="71" t="s">
        <v>110</v>
      </c>
      <c r="C1478" s="7" t="s">
        <v>14</v>
      </c>
      <c r="D1478" s="255" t="s">
        <v>6357</v>
      </c>
      <c r="E1478" s="161" t="s">
        <v>485</v>
      </c>
      <c r="F1478" s="262"/>
      <c r="G1478" s="36">
        <v>1.89</v>
      </c>
      <c r="H1478" s="72">
        <v>15.02</v>
      </c>
      <c r="I1478" s="211">
        <f t="shared" si="45"/>
        <v>28.39</v>
      </c>
    </row>
    <row r="1479" spans="1:10" hidden="1"/>
    <row r="1480" spans="1:10" ht="25.5" hidden="1">
      <c r="A1480" s="173" t="s">
        <v>6358</v>
      </c>
      <c r="B1480" s="26" t="s">
        <v>55</v>
      </c>
      <c r="C1480" s="40" t="s">
        <v>14</v>
      </c>
      <c r="D1480" s="41" t="s">
        <v>6363</v>
      </c>
      <c r="E1480" s="185" t="s">
        <v>485</v>
      </c>
      <c r="F1480" s="30">
        <v>1</v>
      </c>
      <c r="G1480" s="31"/>
      <c r="H1480" s="32">
        <f>SUM(I1481:I1483)</f>
        <v>12.71</v>
      </c>
      <c r="I1480" s="33">
        <f>H1480*F1480</f>
        <v>12.71</v>
      </c>
    </row>
    <row r="1481" spans="1:10" ht="25.5" hidden="1">
      <c r="A1481" s="168">
        <v>88278</v>
      </c>
      <c r="B1481" s="71" t="s">
        <v>45</v>
      </c>
      <c r="C1481" s="7" t="s">
        <v>14</v>
      </c>
      <c r="D1481" s="255" t="s">
        <v>337</v>
      </c>
      <c r="E1481" s="161" t="s">
        <v>25</v>
      </c>
      <c r="F1481" s="5" t="s">
        <v>472</v>
      </c>
      <c r="G1481" s="36">
        <v>0.08</v>
      </c>
      <c r="H1481" s="72">
        <v>16.53</v>
      </c>
      <c r="I1481" s="211">
        <f>ROUND(G1481*H1481,2)</f>
        <v>1.32</v>
      </c>
    </row>
    <row r="1482" spans="1:10" ht="25.5" hidden="1">
      <c r="A1482" s="7">
        <v>88243</v>
      </c>
      <c r="B1482" s="71" t="s">
        <v>45</v>
      </c>
      <c r="C1482" s="7" t="s">
        <v>14</v>
      </c>
      <c r="D1482" s="8" t="s">
        <v>26</v>
      </c>
      <c r="E1482" s="183" t="s">
        <v>25</v>
      </c>
      <c r="G1482" s="36">
        <v>0.06</v>
      </c>
      <c r="H1482" s="240">
        <v>17.32</v>
      </c>
      <c r="I1482" s="211">
        <f>ROUND(G1482*H1482,2)</f>
        <v>1.04</v>
      </c>
      <c r="J1482" s="261"/>
    </row>
    <row r="1483" spans="1:10" hidden="1">
      <c r="A1483" s="7" t="s">
        <v>6359</v>
      </c>
      <c r="B1483" s="42" t="s">
        <v>9</v>
      </c>
      <c r="C1483" s="7" t="s">
        <v>15</v>
      </c>
      <c r="D1483" s="8" t="s">
        <v>6360</v>
      </c>
      <c r="E1483" s="183" t="s">
        <v>485</v>
      </c>
      <c r="G1483" s="36">
        <v>1.22</v>
      </c>
      <c r="H1483" s="6">
        <v>8.48</v>
      </c>
      <c r="I1483" s="211">
        <f>ROUND(G1483*H1483,2)</f>
        <v>10.35</v>
      </c>
    </row>
    <row r="1484" spans="1:10" hidden="1"/>
    <row r="1485" spans="1:10" hidden="1">
      <c r="A1485" s="173" t="s">
        <v>6364</v>
      </c>
      <c r="B1485" s="26" t="s">
        <v>55</v>
      </c>
      <c r="C1485" s="40" t="s">
        <v>14</v>
      </c>
      <c r="D1485" s="41" t="s">
        <v>6805</v>
      </c>
      <c r="E1485" s="185" t="s">
        <v>8</v>
      </c>
      <c r="F1485" s="30">
        <v>1</v>
      </c>
      <c r="G1485" s="31"/>
      <c r="H1485" s="32">
        <f>SUM(I1486:I1487)</f>
        <v>4.9700000000000006</v>
      </c>
      <c r="I1485" s="33">
        <f>H1485*F1485</f>
        <v>4.9700000000000006</v>
      </c>
    </row>
    <row r="1486" spans="1:10" ht="25.5" hidden="1">
      <c r="A1486" s="168">
        <v>88278</v>
      </c>
      <c r="B1486" s="71" t="s">
        <v>45</v>
      </c>
      <c r="C1486" s="7" t="s">
        <v>14</v>
      </c>
      <c r="D1486" s="255" t="s">
        <v>337</v>
      </c>
      <c r="E1486" s="161" t="s">
        <v>25</v>
      </c>
      <c r="F1486" s="5" t="s">
        <v>472</v>
      </c>
      <c r="G1486" s="36">
        <v>0.15</v>
      </c>
      <c r="H1486" s="72">
        <v>16.53</v>
      </c>
      <c r="I1486" s="211">
        <f>ROUND(G1486*H1486,2)</f>
        <v>2.48</v>
      </c>
    </row>
    <row r="1487" spans="1:10" s="34" customFormat="1" hidden="1">
      <c r="A1487" s="27">
        <v>88316</v>
      </c>
      <c r="B1487" s="71" t="s">
        <v>45</v>
      </c>
      <c r="C1487" s="27" t="s">
        <v>14</v>
      </c>
      <c r="D1487" s="35" t="s">
        <v>34</v>
      </c>
      <c r="E1487" s="161" t="s">
        <v>25</v>
      </c>
      <c r="G1487" s="36">
        <v>0.15</v>
      </c>
      <c r="H1487" s="38">
        <v>16.57</v>
      </c>
      <c r="I1487" s="37">
        <f>ROUND(G1487*H1487,2)</f>
        <v>2.4900000000000002</v>
      </c>
      <c r="J1487" s="161"/>
    </row>
    <row r="1488" spans="1:10" hidden="1"/>
    <row r="1489" spans="1:10" s="34" customFormat="1" hidden="1">
      <c r="A1489" s="173" t="s">
        <v>6370</v>
      </c>
      <c r="B1489" s="39" t="s">
        <v>9</v>
      </c>
      <c r="C1489" s="40" t="s">
        <v>14</v>
      </c>
      <c r="D1489" s="41" t="s">
        <v>6365</v>
      </c>
      <c r="E1489" s="185" t="s">
        <v>8</v>
      </c>
      <c r="F1489" s="30">
        <v>1</v>
      </c>
      <c r="G1489" s="31"/>
      <c r="H1489" s="32">
        <f>SUM(I1490:I1493)</f>
        <v>121.45</v>
      </c>
      <c r="I1489" s="33">
        <f>H1489*F1489</f>
        <v>121.45</v>
      </c>
      <c r="J1489" s="161"/>
    </row>
    <row r="1490" spans="1:10" hidden="1">
      <c r="A1490" s="168">
        <v>88316</v>
      </c>
      <c r="B1490" s="71" t="s">
        <v>45</v>
      </c>
      <c r="C1490" s="7" t="s">
        <v>14</v>
      </c>
      <c r="D1490" s="8" t="s">
        <v>34</v>
      </c>
      <c r="E1490" s="183" t="s">
        <v>25</v>
      </c>
      <c r="G1490" s="36">
        <v>0.75</v>
      </c>
      <c r="H1490" s="38">
        <v>16.57</v>
      </c>
      <c r="I1490" s="211">
        <f>ROUND(G1490*H1490,2)</f>
        <v>12.43</v>
      </c>
    </row>
    <row r="1491" spans="1:10" ht="25.5" hidden="1">
      <c r="A1491" s="168">
        <v>88278</v>
      </c>
      <c r="B1491" s="71" t="s">
        <v>45</v>
      </c>
      <c r="C1491" s="7" t="s">
        <v>14</v>
      </c>
      <c r="D1491" s="255" t="s">
        <v>337</v>
      </c>
      <c r="E1491" s="161" t="s">
        <v>25</v>
      </c>
      <c r="F1491" s="5" t="s">
        <v>472</v>
      </c>
      <c r="G1491" s="36">
        <v>0.75</v>
      </c>
      <c r="H1491" s="72">
        <v>16.53</v>
      </c>
      <c r="I1491" s="211">
        <f>ROUND(G1491*H1491,2)</f>
        <v>12.4</v>
      </c>
    </row>
    <row r="1492" spans="1:10" hidden="1">
      <c r="A1492" s="7" t="s">
        <v>6366</v>
      </c>
      <c r="B1492" s="42" t="s">
        <v>9</v>
      </c>
      <c r="C1492" s="7" t="s">
        <v>15</v>
      </c>
      <c r="D1492" s="8" t="s">
        <v>6368</v>
      </c>
      <c r="E1492" s="183" t="s">
        <v>8</v>
      </c>
      <c r="G1492" s="36">
        <v>1.05</v>
      </c>
      <c r="H1492" s="6">
        <v>84.79</v>
      </c>
      <c r="I1492" s="211">
        <f>ROUND(G1492*H1492,2)</f>
        <v>89.03</v>
      </c>
    </row>
    <row r="1493" spans="1:10" hidden="1">
      <c r="A1493" s="7" t="s">
        <v>6367</v>
      </c>
      <c r="B1493" s="42" t="s">
        <v>9</v>
      </c>
      <c r="C1493" s="7" t="s">
        <v>15</v>
      </c>
      <c r="D1493" s="8" t="s">
        <v>6369</v>
      </c>
      <c r="E1493" s="183" t="s">
        <v>12</v>
      </c>
      <c r="G1493" s="36">
        <v>2.2999999999999998</v>
      </c>
      <c r="H1493" s="72">
        <v>3.3</v>
      </c>
      <c r="I1493" s="211">
        <f>ROUND(G1493*H1493,2)</f>
        <v>7.59</v>
      </c>
    </row>
    <row r="1494" spans="1:10" hidden="1"/>
    <row r="1495" spans="1:10" s="34" customFormat="1" ht="25.5" hidden="1">
      <c r="A1495" s="173" t="s">
        <v>6371</v>
      </c>
      <c r="B1495" s="39" t="s">
        <v>9</v>
      </c>
      <c r="C1495" s="40" t="s">
        <v>14</v>
      </c>
      <c r="D1495" s="41" t="s">
        <v>6372</v>
      </c>
      <c r="E1495" s="185" t="s">
        <v>8</v>
      </c>
      <c r="F1495" s="30">
        <v>1</v>
      </c>
      <c r="G1495" s="31"/>
      <c r="H1495" s="32">
        <f>SUM(I1496:I1501)</f>
        <v>116.58000000000001</v>
      </c>
      <c r="I1495" s="33">
        <f>H1495*F1495</f>
        <v>116.58000000000001</v>
      </c>
      <c r="J1495" s="161"/>
    </row>
    <row r="1496" spans="1:10" hidden="1">
      <c r="A1496" s="168">
        <v>88316</v>
      </c>
      <c r="B1496" s="71" t="s">
        <v>45</v>
      </c>
      <c r="C1496" s="7" t="s">
        <v>14</v>
      </c>
      <c r="D1496" s="8" t="s">
        <v>34</v>
      </c>
      <c r="E1496" s="183" t="s">
        <v>25</v>
      </c>
      <c r="G1496" s="36">
        <v>0.61</v>
      </c>
      <c r="H1496" s="38">
        <v>16.57</v>
      </c>
      <c r="I1496" s="211">
        <f t="shared" ref="I1496:I1501" si="46">ROUND(G1496*H1496,2)</f>
        <v>10.11</v>
      </c>
    </row>
    <row r="1497" spans="1:10" s="34" customFormat="1" hidden="1">
      <c r="A1497" s="27">
        <v>88309</v>
      </c>
      <c r="B1497" s="71" t="s">
        <v>45</v>
      </c>
      <c r="C1497" s="27" t="s">
        <v>14</v>
      </c>
      <c r="D1497" s="35" t="s">
        <v>53</v>
      </c>
      <c r="E1497" s="161" t="s">
        <v>25</v>
      </c>
      <c r="G1497" s="36">
        <v>0.5</v>
      </c>
      <c r="H1497" s="38">
        <v>20.82</v>
      </c>
      <c r="I1497" s="37">
        <f>ROUND(G1497*H1497,2)</f>
        <v>10.41</v>
      </c>
      <c r="J1497" s="161"/>
    </row>
    <row r="1498" spans="1:10" ht="25.5" hidden="1">
      <c r="A1498" s="7">
        <v>370</v>
      </c>
      <c r="B1498" s="71" t="s">
        <v>45</v>
      </c>
      <c r="C1498" s="7" t="s">
        <v>15</v>
      </c>
      <c r="D1498" s="255" t="str">
        <f>IF(A1498=0," ",VLOOKUP(A1498,InsumosSINAPI!$A$6:$I$9354,2,0))</f>
        <v>AREIA MEDIA - POSTO JAZIDA/FORNECEDOR (RETIRADO NA JAZIDA, SEM TRANSPORTE)</v>
      </c>
      <c r="E1498" s="161" t="str">
        <f>IF(A1498=0," ",VLOOKUP(A1498,InsumosSINAPI!$A$6:$I$9354,3,0))</f>
        <v xml:space="preserve">M3    </v>
      </c>
      <c r="F1498" s="262"/>
      <c r="G1498" s="36">
        <v>1.6000000000000001E-3</v>
      </c>
      <c r="H1498" s="72" t="str">
        <f>IF(A1498=0," ",VLOOKUP(A1498,InsumosSINAPI!$A$6:$I$9354,5,0))</f>
        <v>120,00</v>
      </c>
      <c r="I1498" s="211">
        <f>ROUND(G1498*H1498,2)</f>
        <v>0.19</v>
      </c>
    </row>
    <row r="1499" spans="1:10" ht="25.5" hidden="1">
      <c r="A1499" s="7" t="s">
        <v>6373</v>
      </c>
      <c r="B1499" s="42" t="s">
        <v>9</v>
      </c>
      <c r="C1499" s="7" t="s">
        <v>15</v>
      </c>
      <c r="D1499" s="8" t="s">
        <v>6374</v>
      </c>
      <c r="E1499" s="183" t="s">
        <v>8</v>
      </c>
      <c r="G1499" s="36">
        <v>1</v>
      </c>
      <c r="H1499" s="72">
        <v>90.9</v>
      </c>
      <c r="I1499" s="211">
        <f t="shared" si="46"/>
        <v>90.9</v>
      </c>
    </row>
    <row r="1500" spans="1:10" hidden="1">
      <c r="A1500" s="168">
        <v>1379</v>
      </c>
      <c r="B1500" s="71" t="s">
        <v>45</v>
      </c>
      <c r="C1500" s="7" t="s">
        <v>15</v>
      </c>
      <c r="D1500" s="255" t="str">
        <f>IF(A1500=0," ",VLOOKUP(A1500,InsumosSINAPI!$A$6:$I$9354,2,0))</f>
        <v>CIMENTO PORTLAND COMPOSTO CP II-32</v>
      </c>
      <c r="E1500" s="161" t="str">
        <f>IF(A1500=0," ",VLOOKUP(A1500,InsumosSINAPI!$A$6:$I$9354,3,0))</f>
        <v xml:space="preserve">KG    </v>
      </c>
      <c r="F1500" s="262"/>
      <c r="G1500" s="36">
        <v>5.93</v>
      </c>
      <c r="H1500" s="72" t="str">
        <f>IF(A1500=0," ",VLOOKUP(A1500,InsumosSINAPI!$A$6:$I$9354,5,0))</f>
        <v>0,60</v>
      </c>
      <c r="I1500" s="211">
        <f t="shared" si="46"/>
        <v>3.56</v>
      </c>
    </row>
    <row r="1501" spans="1:10" hidden="1">
      <c r="A1501" s="7" t="s">
        <v>6375</v>
      </c>
      <c r="B1501" s="42" t="s">
        <v>9</v>
      </c>
      <c r="C1501" s="7" t="s">
        <v>15</v>
      </c>
      <c r="D1501" s="8" t="s">
        <v>6376</v>
      </c>
      <c r="E1501" s="183" t="s">
        <v>485</v>
      </c>
      <c r="G1501" s="36">
        <v>0.1</v>
      </c>
      <c r="H1501" s="72">
        <v>14.06</v>
      </c>
      <c r="I1501" s="211">
        <f t="shared" si="46"/>
        <v>1.41</v>
      </c>
    </row>
    <row r="1502" spans="1:10" hidden="1"/>
    <row r="1503" spans="1:10" hidden="1">
      <c r="A1503" s="173" t="s">
        <v>6377</v>
      </c>
      <c r="B1503" s="26" t="s">
        <v>55</v>
      </c>
      <c r="C1503" s="40" t="s">
        <v>14</v>
      </c>
      <c r="D1503" s="41" t="s">
        <v>6378</v>
      </c>
      <c r="E1503" s="185" t="s">
        <v>8</v>
      </c>
      <c r="F1503" s="30">
        <v>1</v>
      </c>
      <c r="G1503" s="31"/>
      <c r="H1503" s="32">
        <f>SUM(I1504:I1504)</f>
        <v>4.97</v>
      </c>
      <c r="I1503" s="33">
        <f>H1503*F1503</f>
        <v>4.97</v>
      </c>
    </row>
    <row r="1504" spans="1:10" s="34" customFormat="1" hidden="1">
      <c r="A1504" s="27">
        <v>88316</v>
      </c>
      <c r="B1504" s="71" t="s">
        <v>45</v>
      </c>
      <c r="C1504" s="27" t="s">
        <v>14</v>
      </c>
      <c r="D1504" s="35" t="s">
        <v>34</v>
      </c>
      <c r="E1504" s="161" t="s">
        <v>25</v>
      </c>
      <c r="G1504" s="36">
        <v>0.3</v>
      </c>
      <c r="H1504" s="38">
        <v>16.57</v>
      </c>
      <c r="I1504" s="37">
        <f>ROUND(G1504*H1504,2)</f>
        <v>4.97</v>
      </c>
      <c r="J1504" s="161"/>
    </row>
    <row r="1505" spans="1:10" hidden="1"/>
    <row r="1506" spans="1:10" s="34" customFormat="1" ht="25.5" hidden="1">
      <c r="A1506" s="173" t="s">
        <v>6379</v>
      </c>
      <c r="B1506" s="39" t="s">
        <v>9</v>
      </c>
      <c r="C1506" s="40" t="s">
        <v>14</v>
      </c>
      <c r="D1506" s="41" t="s">
        <v>6380</v>
      </c>
      <c r="E1506" s="185" t="s">
        <v>12</v>
      </c>
      <c r="F1506" s="30">
        <v>1</v>
      </c>
      <c r="G1506" s="31"/>
      <c r="H1506" s="32">
        <f>SUM(I1507:I1510)</f>
        <v>8.0400000000000009</v>
      </c>
      <c r="I1506" s="33">
        <f>H1506*F1506</f>
        <v>8.0400000000000009</v>
      </c>
      <c r="J1506" s="161"/>
    </row>
    <row r="1507" spans="1:10" hidden="1">
      <c r="A1507" s="168">
        <v>88316</v>
      </c>
      <c r="B1507" s="71" t="s">
        <v>45</v>
      </c>
      <c r="C1507" s="7" t="s">
        <v>14</v>
      </c>
      <c r="D1507" s="8" t="s">
        <v>34</v>
      </c>
      <c r="E1507" s="183" t="s">
        <v>25</v>
      </c>
      <c r="G1507" s="36">
        <v>0.2</v>
      </c>
      <c r="H1507" s="38">
        <v>16.57</v>
      </c>
      <c r="I1507" s="211">
        <f>ROUND(G1507*H1507,2)</f>
        <v>3.31</v>
      </c>
    </row>
    <row r="1508" spans="1:10" s="34" customFormat="1" hidden="1">
      <c r="A1508" s="27">
        <v>88309</v>
      </c>
      <c r="B1508" s="71" t="s">
        <v>45</v>
      </c>
      <c r="C1508" s="27" t="s">
        <v>14</v>
      </c>
      <c r="D1508" s="35" t="s">
        <v>53</v>
      </c>
      <c r="E1508" s="161" t="s">
        <v>25</v>
      </c>
      <c r="G1508" s="36">
        <v>0.15</v>
      </c>
      <c r="H1508" s="38">
        <v>20.82</v>
      </c>
      <c r="I1508" s="37">
        <f>ROUND(G1508*H1508,2)</f>
        <v>3.12</v>
      </c>
      <c r="J1508" s="161"/>
    </row>
    <row r="1509" spans="1:10" ht="25.5" hidden="1">
      <c r="A1509" s="7">
        <v>370</v>
      </c>
      <c r="B1509" s="71" t="s">
        <v>45</v>
      </c>
      <c r="C1509" s="7" t="s">
        <v>15</v>
      </c>
      <c r="D1509" s="255" t="str">
        <f>IF(A1509=0," ",VLOOKUP(A1509,InsumosSINAPI!$A$6:$I$9354,2,0))</f>
        <v>AREIA MEDIA - POSTO JAZIDA/FORNECEDOR (RETIRADO NA JAZIDA, SEM TRANSPORTE)</v>
      </c>
      <c r="E1509" s="161" t="str">
        <f>IF(A1509=0," ",VLOOKUP(A1509,InsumosSINAPI!$A$6:$I$9354,3,0))</f>
        <v xml:space="preserve">M3    </v>
      </c>
      <c r="F1509" s="262"/>
      <c r="G1509" s="36">
        <v>6.1000000000000004E-3</v>
      </c>
      <c r="H1509" s="72" t="str">
        <f>IF(A1509=0," ",VLOOKUP(A1509,InsumosSINAPI!$A$6:$I$9354,5,0))</f>
        <v>120,00</v>
      </c>
      <c r="I1509" s="211">
        <f>ROUND(G1509*H1509,2)</f>
        <v>0.73</v>
      </c>
    </row>
    <row r="1510" spans="1:10" hidden="1">
      <c r="A1510" s="168">
        <v>1379</v>
      </c>
      <c r="B1510" s="71" t="s">
        <v>45</v>
      </c>
      <c r="C1510" s="7" t="s">
        <v>15</v>
      </c>
      <c r="D1510" s="255" t="str">
        <f>IF(A1510=0," ",VLOOKUP(A1510,InsumosSINAPI!$A$6:$I$9354,2,0))</f>
        <v>CIMENTO PORTLAND COMPOSTO CP II-32</v>
      </c>
      <c r="E1510" s="161" t="str">
        <f>IF(A1510=0," ",VLOOKUP(A1510,InsumosSINAPI!$A$6:$I$9354,3,0))</f>
        <v xml:space="preserve">KG    </v>
      </c>
      <c r="F1510" s="262"/>
      <c r="G1510" s="36">
        <v>1.46</v>
      </c>
      <c r="H1510" s="72" t="str">
        <f>IF(A1510=0," ",VLOOKUP(A1510,InsumosSINAPI!$A$6:$I$9354,5,0))</f>
        <v>0,60</v>
      </c>
      <c r="I1510" s="211">
        <f>ROUND(G1510*H1510,2)</f>
        <v>0.88</v>
      </c>
    </row>
    <row r="1511" spans="1:10" hidden="1"/>
    <row r="1512" spans="1:10" s="34" customFormat="1" hidden="1">
      <c r="A1512" s="173" t="s">
        <v>6384</v>
      </c>
      <c r="B1512" s="87" t="s">
        <v>110</v>
      </c>
      <c r="C1512" s="40" t="s">
        <v>14</v>
      </c>
      <c r="D1512" s="41" t="s">
        <v>6383</v>
      </c>
      <c r="E1512" s="185" t="s">
        <v>8</v>
      </c>
      <c r="F1512" s="30">
        <v>1</v>
      </c>
      <c r="G1512" s="31"/>
      <c r="H1512" s="32">
        <f>SUM(I1513:I1516)</f>
        <v>506.89</v>
      </c>
      <c r="I1512" s="33">
        <f>H1512*F1512</f>
        <v>506.89</v>
      </c>
      <c r="J1512" s="161"/>
    </row>
    <row r="1513" spans="1:10" ht="25.5" hidden="1">
      <c r="A1513" s="27" t="s">
        <v>6385</v>
      </c>
      <c r="B1513" s="71" t="s">
        <v>110</v>
      </c>
      <c r="C1513" s="27" t="s">
        <v>15</v>
      </c>
      <c r="D1513" s="35" t="s">
        <v>6386</v>
      </c>
      <c r="E1513" s="161" t="s">
        <v>12</v>
      </c>
      <c r="F1513" s="34"/>
      <c r="G1513" s="36">
        <v>0.6</v>
      </c>
      <c r="H1513" s="38">
        <v>15.83</v>
      </c>
      <c r="I1513" s="37">
        <f>ROUND(G1513*H1513,2)</f>
        <v>9.5</v>
      </c>
    </row>
    <row r="1514" spans="1:10" hidden="1">
      <c r="A1514" s="27" t="s">
        <v>6387</v>
      </c>
      <c r="B1514" s="71" t="s">
        <v>110</v>
      </c>
      <c r="C1514" s="27" t="s">
        <v>15</v>
      </c>
      <c r="D1514" s="35" t="s">
        <v>6388</v>
      </c>
      <c r="E1514" s="161" t="s">
        <v>8</v>
      </c>
      <c r="F1514" s="34"/>
      <c r="G1514" s="36">
        <v>1</v>
      </c>
      <c r="H1514" s="38">
        <v>460</v>
      </c>
      <c r="I1514" s="37">
        <f>ROUND(G1514*H1514,2)</f>
        <v>460</v>
      </c>
    </row>
    <row r="1515" spans="1:10" hidden="1">
      <c r="A1515" s="168">
        <v>88316</v>
      </c>
      <c r="B1515" s="71" t="s">
        <v>45</v>
      </c>
      <c r="C1515" s="7" t="s">
        <v>14</v>
      </c>
      <c r="D1515" s="8" t="s">
        <v>34</v>
      </c>
      <c r="E1515" s="183" t="s">
        <v>25</v>
      </c>
      <c r="G1515" s="36">
        <v>1</v>
      </c>
      <c r="H1515" s="38">
        <v>16.57</v>
      </c>
      <c r="I1515" s="211">
        <f>ROUND(G1515*H1515,2)</f>
        <v>16.57</v>
      </c>
    </row>
    <row r="1516" spans="1:10" s="34" customFormat="1" hidden="1">
      <c r="A1516" s="27">
        <v>88309</v>
      </c>
      <c r="B1516" s="71" t="s">
        <v>45</v>
      </c>
      <c r="C1516" s="27" t="s">
        <v>14</v>
      </c>
      <c r="D1516" s="35" t="s">
        <v>53</v>
      </c>
      <c r="E1516" s="161" t="s">
        <v>25</v>
      </c>
      <c r="G1516" s="36">
        <v>1</v>
      </c>
      <c r="H1516" s="38">
        <v>20.82</v>
      </c>
      <c r="I1516" s="37">
        <f>ROUND(G1516*H1516,2)</f>
        <v>20.82</v>
      </c>
      <c r="J1516" s="161"/>
    </row>
    <row r="1517" spans="1:10" hidden="1"/>
    <row r="1518" spans="1:10" s="34" customFormat="1" ht="51" hidden="1">
      <c r="A1518" s="173" t="s">
        <v>6390</v>
      </c>
      <c r="B1518" s="87" t="s">
        <v>110</v>
      </c>
      <c r="C1518" s="40" t="s">
        <v>14</v>
      </c>
      <c r="D1518" s="41" t="s">
        <v>6389</v>
      </c>
      <c r="E1518" s="185" t="s">
        <v>8</v>
      </c>
      <c r="F1518" s="30">
        <v>1</v>
      </c>
      <c r="G1518" s="31"/>
      <c r="H1518" s="32">
        <f>SUM(I1519:I1522)</f>
        <v>455.39</v>
      </c>
      <c r="I1518" s="33">
        <f>H1518*F1518</f>
        <v>455.39</v>
      </c>
      <c r="J1518" s="161"/>
    </row>
    <row r="1519" spans="1:10" ht="25.5" hidden="1">
      <c r="A1519" s="27" t="s">
        <v>6391</v>
      </c>
      <c r="B1519" s="71" t="s">
        <v>110</v>
      </c>
      <c r="C1519" s="27" t="s">
        <v>15</v>
      </c>
      <c r="D1519" s="35" t="s">
        <v>6392</v>
      </c>
      <c r="E1519" s="161" t="s">
        <v>8</v>
      </c>
      <c r="F1519" s="34"/>
      <c r="G1519" s="36">
        <v>1</v>
      </c>
      <c r="H1519" s="38">
        <v>427.9</v>
      </c>
      <c r="I1519" s="37">
        <f>ROUND(G1519*H1519,2)</f>
        <v>427.9</v>
      </c>
    </row>
    <row r="1520" spans="1:10" hidden="1">
      <c r="A1520" s="27">
        <v>1380</v>
      </c>
      <c r="B1520" s="71" t="s">
        <v>45</v>
      </c>
      <c r="C1520" s="7" t="s">
        <v>15</v>
      </c>
      <c r="D1520" s="255" t="str">
        <f>IF(A1520=0," ",VLOOKUP(A1520,InsumosSINAPI!$A$6:$I$9354,2,0))</f>
        <v>CIMENTO BRANCO</v>
      </c>
      <c r="E1520" s="161" t="str">
        <f>IF(A1520=0," ",VLOOKUP(A1520,InsumosSINAPI!$A$6:$I$9354,3,0))</f>
        <v xml:space="preserve">KG    </v>
      </c>
      <c r="F1520" s="262"/>
      <c r="G1520" s="36">
        <v>0.7</v>
      </c>
      <c r="H1520" s="72" t="str">
        <f>IF(A1520=0," ",VLOOKUP(A1520,InsumosSINAPI!$A$6:$I$9354,5,0))</f>
        <v>1,88</v>
      </c>
      <c r="I1520" s="211">
        <f>ROUND(G1520*H1520,2)</f>
        <v>1.32</v>
      </c>
    </row>
    <row r="1521" spans="1:10" s="34" customFormat="1" hidden="1">
      <c r="A1521" s="27">
        <v>88309</v>
      </c>
      <c r="B1521" s="71" t="s">
        <v>45</v>
      </c>
      <c r="C1521" s="27" t="s">
        <v>14</v>
      </c>
      <c r="D1521" s="35" t="s">
        <v>53</v>
      </c>
      <c r="E1521" s="161" t="s">
        <v>25</v>
      </c>
      <c r="G1521" s="36">
        <v>0.7</v>
      </c>
      <c r="H1521" s="38">
        <v>20.82</v>
      </c>
      <c r="I1521" s="37">
        <f>ROUND(G1521*H1521,2)</f>
        <v>14.57</v>
      </c>
      <c r="J1521" s="161"/>
    </row>
    <row r="1522" spans="1:10" hidden="1">
      <c r="A1522" s="168">
        <v>88316</v>
      </c>
      <c r="B1522" s="71" t="s">
        <v>45</v>
      </c>
      <c r="C1522" s="7" t="s">
        <v>14</v>
      </c>
      <c r="D1522" s="8" t="s">
        <v>34</v>
      </c>
      <c r="E1522" s="183" t="s">
        <v>25</v>
      </c>
      <c r="G1522" s="36">
        <v>0.7</v>
      </c>
      <c r="H1522" s="38">
        <v>16.57</v>
      </c>
      <c r="I1522" s="211">
        <f>ROUND(G1522*H1522,2)</f>
        <v>11.6</v>
      </c>
    </row>
    <row r="1523" spans="1:10" ht="25.5" hidden="1">
      <c r="A1523" s="168">
        <v>87301</v>
      </c>
      <c r="B1523" s="71" t="s">
        <v>45</v>
      </c>
      <c r="C1523" s="7" t="s">
        <v>14</v>
      </c>
      <c r="D1523" s="8" t="s">
        <v>6382</v>
      </c>
      <c r="E1523" s="183" t="s">
        <v>10</v>
      </c>
      <c r="G1523" s="36">
        <v>3.3E-3</v>
      </c>
      <c r="H1523" s="6">
        <v>479.3</v>
      </c>
      <c r="I1523" s="211">
        <f>ROUND(G1523*H1523,2)</f>
        <v>1.58</v>
      </c>
    </row>
    <row r="1524" spans="1:10" hidden="1"/>
    <row r="1525" spans="1:10" ht="38.25" hidden="1">
      <c r="A1525" s="263">
        <v>100862</v>
      </c>
      <c r="B1525" s="26" t="s">
        <v>45</v>
      </c>
      <c r="C1525" s="40" t="s">
        <v>14</v>
      </c>
      <c r="D1525" s="41" t="s">
        <v>6393</v>
      </c>
      <c r="E1525" s="185" t="s">
        <v>33</v>
      </c>
      <c r="F1525" s="30">
        <v>1</v>
      </c>
      <c r="G1525" s="31"/>
      <c r="H1525" s="32">
        <f>SUM(I1526:I1529)</f>
        <v>41.239999999999995</v>
      </c>
      <c r="I1525" s="33">
        <f>H1525*F1525</f>
        <v>41.239999999999995</v>
      </c>
    </row>
    <row r="1526" spans="1:10" ht="38.25" hidden="1">
      <c r="A1526" s="168">
        <v>7568</v>
      </c>
      <c r="B1526" s="71" t="s">
        <v>45</v>
      </c>
      <c r="C1526" s="7" t="s">
        <v>15</v>
      </c>
      <c r="D1526" s="255" t="str">
        <f>IF(A1526=0," ",VLOOKUP(A1526,InsumosSINAPI!$A$6:$I$9354,2,0))</f>
        <v>BUCHA DE NYLON SEM ABA S10, COM PARAFUSO DE 6,10 X 65 MM EM ACO ZINCADO COM ROSCA SOBERBA, CABECA CHATA E FENDA PHILLIPS</v>
      </c>
      <c r="E1526" s="161" t="str">
        <f>IF(A1526=0," ",VLOOKUP(A1526,InsumosSINAPI!$A$6:$I$9354,3,0))</f>
        <v xml:space="preserve">UN    </v>
      </c>
      <c r="F1526" s="262"/>
      <c r="G1526" s="36">
        <v>3</v>
      </c>
      <c r="H1526" s="72" t="str">
        <f>IF(A1526=0," ",VLOOKUP(A1526,InsumosSINAPI!$A$6:$I$9354,5,0))</f>
        <v>0,55</v>
      </c>
      <c r="I1526" s="211">
        <f>ROUND(G1526*H1526,2)</f>
        <v>1.65</v>
      </c>
    </row>
    <row r="1527" spans="1:10" ht="25.5" hidden="1">
      <c r="A1527" s="168">
        <v>37591</v>
      </c>
      <c r="B1527" s="71" t="s">
        <v>45</v>
      </c>
      <c r="C1527" s="7" t="s">
        <v>15</v>
      </c>
      <c r="D1527" s="255" t="str">
        <f>IF(A1527=0," ",VLOOKUP(A1527,InsumosSINAPI!$A$6:$I$9354,2,0))</f>
        <v>SUPORTE MAO-FRANCESA EM ACO, ABAS IGUAIS 40 CM, CAPACIDADE MINIMA 70 KG, BRANCO</v>
      </c>
      <c r="E1527" s="161" t="str">
        <f>IF(A1527=0," ",VLOOKUP(A1527,InsumosSINAPI!$A$6:$I$9354,3,0))</f>
        <v xml:space="preserve">UN    </v>
      </c>
      <c r="F1527" s="262"/>
      <c r="G1527" s="36">
        <v>1</v>
      </c>
      <c r="H1527" s="72" t="str">
        <f>IF(A1527=0," ",VLOOKUP(A1527,InsumosSINAPI!$A$6:$I$9354,5,0))</f>
        <v>27,52</v>
      </c>
      <c r="I1527" s="211">
        <f>ROUND(G1527*H1527,2)</f>
        <v>27.52</v>
      </c>
    </row>
    <row r="1528" spans="1:10" ht="25.5" hidden="1">
      <c r="A1528" s="168">
        <v>88267</v>
      </c>
      <c r="B1528" s="71" t="s">
        <v>45</v>
      </c>
      <c r="C1528" s="7" t="s">
        <v>15</v>
      </c>
      <c r="D1528" s="255" t="s">
        <v>157</v>
      </c>
      <c r="E1528" s="161" t="s">
        <v>25</v>
      </c>
      <c r="F1528" s="262"/>
      <c r="G1528" s="36">
        <v>0.4743</v>
      </c>
      <c r="H1528" s="72">
        <v>20.21</v>
      </c>
      <c r="I1528" s="211">
        <f>ROUND(G1528*H1528,2)</f>
        <v>9.59</v>
      </c>
    </row>
    <row r="1529" spans="1:10" hidden="1">
      <c r="A1529" s="168">
        <v>88316</v>
      </c>
      <c r="B1529" s="71" t="s">
        <v>45</v>
      </c>
      <c r="C1529" s="7" t="s">
        <v>15</v>
      </c>
      <c r="D1529" s="255" t="s">
        <v>34</v>
      </c>
      <c r="E1529" s="161" t="s">
        <v>25</v>
      </c>
      <c r="F1529" s="262"/>
      <c r="G1529" s="36">
        <v>0.14940000000000001</v>
      </c>
      <c r="H1529" s="72">
        <v>16.57</v>
      </c>
      <c r="I1529" s="211">
        <f>ROUND(G1529*H1529,2)</f>
        <v>2.48</v>
      </c>
    </row>
    <row r="1530" spans="1:10" hidden="1"/>
    <row r="1531" spans="1:10" hidden="1">
      <c r="A1531" s="263" t="s">
        <v>6395</v>
      </c>
      <c r="B1531" s="26" t="s">
        <v>55</v>
      </c>
      <c r="C1531" s="40" t="s">
        <v>14</v>
      </c>
      <c r="D1531" s="41" t="s">
        <v>6362</v>
      </c>
      <c r="E1531" s="185" t="s">
        <v>485</v>
      </c>
      <c r="F1531" s="30">
        <v>1</v>
      </c>
      <c r="G1531" s="31"/>
      <c r="H1531" s="32">
        <f>SUM(I1532:I1534)</f>
        <v>11.690000000000001</v>
      </c>
      <c r="I1531" s="33">
        <f>H1531*F1531</f>
        <v>11.690000000000001</v>
      </c>
    </row>
    <row r="1532" spans="1:10" ht="25.5" hidden="1">
      <c r="A1532" s="168">
        <v>88278</v>
      </c>
      <c r="B1532" s="71" t="s">
        <v>45</v>
      </c>
      <c r="C1532" s="7" t="s">
        <v>14</v>
      </c>
      <c r="D1532" s="255" t="s">
        <v>337</v>
      </c>
      <c r="E1532" s="161" t="s">
        <v>25</v>
      </c>
      <c r="F1532" s="5" t="s">
        <v>472</v>
      </c>
      <c r="G1532" s="36">
        <v>0.08</v>
      </c>
      <c r="H1532" s="72">
        <v>16.53</v>
      </c>
      <c r="I1532" s="211">
        <f>ROUND(G1532*H1532,2)</f>
        <v>1.32</v>
      </c>
    </row>
    <row r="1533" spans="1:10" ht="25.5" hidden="1">
      <c r="A1533" s="7">
        <v>88243</v>
      </c>
      <c r="B1533" s="71" t="s">
        <v>45</v>
      </c>
      <c r="C1533" s="7" t="s">
        <v>14</v>
      </c>
      <c r="D1533" s="8" t="s">
        <v>26</v>
      </c>
      <c r="E1533" s="183" t="s">
        <v>25</v>
      </c>
      <c r="G1533" s="36">
        <v>0.06</v>
      </c>
      <c r="H1533" s="240">
        <v>17.32</v>
      </c>
      <c r="I1533" s="211">
        <f>ROUND(G1533*H1533,2)</f>
        <v>1.04</v>
      </c>
      <c r="J1533" s="261"/>
    </row>
    <row r="1534" spans="1:10" hidden="1">
      <c r="A1534" s="7" t="s">
        <v>1122</v>
      </c>
      <c r="B1534" s="42" t="s">
        <v>9</v>
      </c>
      <c r="C1534" s="7" t="s">
        <v>15</v>
      </c>
      <c r="D1534" s="8" t="s">
        <v>6362</v>
      </c>
      <c r="E1534" s="183" t="s">
        <v>485</v>
      </c>
      <c r="G1534" s="36">
        <v>1.1000000000000001</v>
      </c>
      <c r="H1534" s="6">
        <v>8.48</v>
      </c>
      <c r="I1534" s="211">
        <f>ROUND(G1534*H1534,2)</f>
        <v>9.33</v>
      </c>
    </row>
    <row r="1535" spans="1:10" hidden="1"/>
    <row r="1536" spans="1:10" s="34" customFormat="1" ht="25.5" hidden="1">
      <c r="A1536" s="25">
        <v>98750</v>
      </c>
      <c r="B1536" s="39" t="s">
        <v>45</v>
      </c>
      <c r="C1536" s="40" t="s">
        <v>14</v>
      </c>
      <c r="D1536" s="41" t="s">
        <v>6396</v>
      </c>
      <c r="E1536" s="185" t="s">
        <v>12</v>
      </c>
      <c r="F1536" s="30">
        <v>1</v>
      </c>
      <c r="G1536" s="31"/>
      <c r="H1536" s="32">
        <f>SUM(I1537:I1538)</f>
        <v>109.17060000000001</v>
      </c>
      <c r="I1536" s="33">
        <f>ROUND(H1536*F1536,2)</f>
        <v>109.17</v>
      </c>
      <c r="J1536" s="161"/>
    </row>
    <row r="1537" spans="1:44" s="34" customFormat="1" ht="25.5" hidden="1">
      <c r="A1537" s="88">
        <v>10998</v>
      </c>
      <c r="B1537" s="71" t="s">
        <v>45</v>
      </c>
      <c r="C1537" s="27" t="s">
        <v>15</v>
      </c>
      <c r="D1537" s="35" t="str">
        <f>IF(A1537=0," ",VLOOKUP(A1537,InsumosSINAPI!$A$6:$I$9354,2,0))</f>
        <v>ELETRODO REVESTIDO AWS - E-6010, DIAMETRO IGUAL A 4,00 MM</v>
      </c>
      <c r="E1537" s="161" t="str">
        <f>IF(A1537=0," ",VLOOKUP(A1537,InsumosSINAPI!$A$6:$I$9354,3,0))</f>
        <v xml:space="preserve">KG    </v>
      </c>
      <c r="G1537" s="36">
        <v>1.27</v>
      </c>
      <c r="H1537" s="170" t="str">
        <f>IF(A1537=0," ",VLOOKUP(A1537,InsumosSINAPI!$A$6:$I$9354,5,0))</f>
        <v>57,65</v>
      </c>
      <c r="I1537" s="38">
        <f>G1537*H1537</f>
        <v>73.215500000000006</v>
      </c>
      <c r="J1537" s="161"/>
    </row>
    <row r="1538" spans="1:44" s="34" customFormat="1" ht="15" hidden="1" customHeight="1">
      <c r="A1538" s="88">
        <v>88317</v>
      </c>
      <c r="B1538" s="71" t="s">
        <v>45</v>
      </c>
      <c r="C1538" s="27" t="s">
        <v>14</v>
      </c>
      <c r="D1538" s="35" t="s">
        <v>149</v>
      </c>
      <c r="E1538" s="161" t="s">
        <v>25</v>
      </c>
      <c r="G1538" s="36">
        <v>1.67</v>
      </c>
      <c r="H1538" s="6">
        <v>21.53</v>
      </c>
      <c r="I1538" s="38">
        <f>G1538*H1538</f>
        <v>35.955100000000002</v>
      </c>
      <c r="J1538" s="161"/>
    </row>
    <row r="1539" spans="1:44" hidden="1"/>
    <row r="1540" spans="1:44" s="34" customFormat="1" ht="25.5" hidden="1">
      <c r="A1540" s="25">
        <v>98751</v>
      </c>
      <c r="B1540" s="39" t="s">
        <v>45</v>
      </c>
      <c r="C1540" s="40" t="s">
        <v>14</v>
      </c>
      <c r="D1540" s="41" t="s">
        <v>6397</v>
      </c>
      <c r="E1540" s="185" t="s">
        <v>12</v>
      </c>
      <c r="F1540" s="30">
        <v>1</v>
      </c>
      <c r="G1540" s="31"/>
      <c r="H1540" s="32">
        <f>SUM(I1541:I1542)</f>
        <v>169.4042</v>
      </c>
      <c r="I1540" s="33">
        <f>ROUND(H1540*F1540,2)</f>
        <v>169.4</v>
      </c>
      <c r="J1540" s="161"/>
    </row>
    <row r="1541" spans="1:44" s="34" customFormat="1" ht="25.5" hidden="1">
      <c r="A1541" s="88">
        <v>10998</v>
      </c>
      <c r="B1541" s="71" t="s">
        <v>45</v>
      </c>
      <c r="C1541" s="27" t="s">
        <v>15</v>
      </c>
      <c r="D1541" s="35" t="str">
        <f>IF(A1541=0," ",VLOOKUP(A1541,InsumosSINAPI!$A$6:$I$9354,2,0))</f>
        <v>ELETRODO REVESTIDO AWS - E-6010, DIAMETRO IGUAL A 4,00 MM</v>
      </c>
      <c r="E1541" s="161" t="str">
        <f>IF(A1541=0," ",VLOOKUP(A1541,InsumosSINAPI!$A$6:$I$9354,3,0))</f>
        <v xml:space="preserve">KG    </v>
      </c>
      <c r="G1541" s="36">
        <v>2.27</v>
      </c>
      <c r="H1541" s="170" t="str">
        <f>IF(A1541=0," ",VLOOKUP(A1541,InsumosSINAPI!$A$6:$I$9354,5,0))</f>
        <v>57,65</v>
      </c>
      <c r="I1541" s="38">
        <f>G1541*H1541</f>
        <v>130.8655</v>
      </c>
      <c r="J1541" s="161"/>
    </row>
    <row r="1542" spans="1:44" s="34" customFormat="1" ht="15" hidden="1" customHeight="1">
      <c r="A1542" s="88">
        <v>88317</v>
      </c>
      <c r="B1542" s="71" t="s">
        <v>45</v>
      </c>
      <c r="C1542" s="27" t="s">
        <v>14</v>
      </c>
      <c r="D1542" s="35" t="s">
        <v>149</v>
      </c>
      <c r="E1542" s="161" t="s">
        <v>25</v>
      </c>
      <c r="G1542" s="36">
        <v>1.79</v>
      </c>
      <c r="H1542" s="6">
        <v>21.53</v>
      </c>
      <c r="I1542" s="38">
        <f>G1542*H1542</f>
        <v>38.538700000000006</v>
      </c>
      <c r="J1542" s="161"/>
    </row>
    <row r="1543" spans="1:44" hidden="1"/>
    <row r="1544" spans="1:44" s="56" customFormat="1" ht="25.5" hidden="1" customHeight="1">
      <c r="A1544" s="25" t="s">
        <v>6398</v>
      </c>
      <c r="B1544" s="39" t="s">
        <v>9</v>
      </c>
      <c r="C1544" s="40" t="s">
        <v>14</v>
      </c>
      <c r="D1544" s="41" t="s">
        <v>6399</v>
      </c>
      <c r="E1544" s="185" t="s">
        <v>10</v>
      </c>
      <c r="F1544" s="30">
        <v>1</v>
      </c>
      <c r="G1544" s="31"/>
      <c r="H1544" s="32">
        <f>SUM(I1545:I1546)</f>
        <v>242.48</v>
      </c>
      <c r="I1544" s="33">
        <f>ROUND(H1544*F1544,2)</f>
        <v>242.48</v>
      </c>
      <c r="J1544" s="161"/>
      <c r="K1544" s="58"/>
      <c r="L1544" s="59"/>
      <c r="R1544" s="60"/>
      <c r="V1544" s="61"/>
      <c r="W1544" s="61"/>
      <c r="X1544" s="61"/>
      <c r="Y1544" s="61"/>
      <c r="Z1544" s="61"/>
      <c r="AA1544" s="61"/>
      <c r="AB1544" s="61"/>
      <c r="AC1544" s="61"/>
      <c r="AD1544" s="61"/>
      <c r="AE1544" s="61"/>
      <c r="AF1544" s="61"/>
      <c r="AG1544" s="61"/>
      <c r="AH1544" s="61"/>
      <c r="AI1544" s="61"/>
      <c r="AJ1544" s="61"/>
      <c r="AK1544" s="61"/>
      <c r="AL1544" s="61"/>
      <c r="AM1544" s="61"/>
      <c r="AN1544" s="61"/>
      <c r="AO1544" s="61"/>
      <c r="AP1544" s="61"/>
      <c r="AQ1544" s="61"/>
      <c r="AR1544" s="62"/>
    </row>
    <row r="1545" spans="1:44" s="34" customFormat="1" ht="12.75" hidden="1" customHeight="1">
      <c r="A1545" s="27">
        <v>88316</v>
      </c>
      <c r="B1545" s="71" t="s">
        <v>45</v>
      </c>
      <c r="C1545" s="27" t="s">
        <v>14</v>
      </c>
      <c r="D1545" s="35" t="s">
        <v>34</v>
      </c>
      <c r="E1545" s="161" t="s">
        <v>25</v>
      </c>
      <c r="G1545" s="36">
        <v>13</v>
      </c>
      <c r="H1545" s="38">
        <v>16.57</v>
      </c>
      <c r="I1545" s="38">
        <f>ROUND(G1545*H1545,2)</f>
        <v>215.41</v>
      </c>
      <c r="J1545" s="161"/>
    </row>
    <row r="1546" spans="1:44" s="34" customFormat="1" hidden="1">
      <c r="A1546" s="27">
        <v>88309</v>
      </c>
      <c r="B1546" s="71" t="s">
        <v>45</v>
      </c>
      <c r="C1546" s="27" t="s">
        <v>14</v>
      </c>
      <c r="D1546" s="35" t="s">
        <v>53</v>
      </c>
      <c r="E1546" s="161" t="s">
        <v>25</v>
      </c>
      <c r="G1546" s="36">
        <v>1.3</v>
      </c>
      <c r="H1546" s="38">
        <v>20.82</v>
      </c>
      <c r="I1546" s="37">
        <f>ROUND(G1546*H1546,2)</f>
        <v>27.07</v>
      </c>
      <c r="J1546" s="161"/>
    </row>
    <row r="1547" spans="1:44" hidden="1"/>
    <row r="1548" spans="1:44">
      <c r="A1548" s="173" t="s">
        <v>6400</v>
      </c>
      <c r="B1548" s="87" t="s">
        <v>110</v>
      </c>
      <c r="C1548" s="29" t="s">
        <v>14</v>
      </c>
      <c r="D1548" s="28" t="s">
        <v>787</v>
      </c>
      <c r="E1548" s="188" t="s">
        <v>8</v>
      </c>
      <c r="F1548" s="30">
        <v>1</v>
      </c>
      <c r="G1548" s="264"/>
      <c r="H1548" s="265">
        <f>SUM(I1549:I1551)</f>
        <v>2.6230000000000002</v>
      </c>
      <c r="I1548" s="33">
        <f>ROUND(H1548*F1548,2)</f>
        <v>2.62</v>
      </c>
      <c r="J1548" s="183" t="s">
        <v>7383</v>
      </c>
    </row>
    <row r="1549" spans="1:44">
      <c r="A1549" s="168" t="s">
        <v>6401</v>
      </c>
      <c r="B1549" s="71" t="s">
        <v>110</v>
      </c>
      <c r="C1549" s="198" t="s">
        <v>15</v>
      </c>
      <c r="D1549" s="35" t="s">
        <v>6402</v>
      </c>
      <c r="E1549" s="161" t="s">
        <v>11</v>
      </c>
      <c r="F1549" s="208"/>
      <c r="G1549" s="266">
        <v>5.0000000000000001E-3</v>
      </c>
      <c r="H1549" s="267">
        <v>8.9600000000000009</v>
      </c>
      <c r="I1549" s="211">
        <f>ROUND(G1549*H1549,2)</f>
        <v>0.04</v>
      </c>
      <c r="J1549" s="183" t="s">
        <v>7383</v>
      </c>
    </row>
    <row r="1550" spans="1:44">
      <c r="A1550" s="168">
        <v>38400</v>
      </c>
      <c r="B1550" s="231" t="s">
        <v>45</v>
      </c>
      <c r="C1550" s="198" t="s">
        <v>15</v>
      </c>
      <c r="D1550" s="35" t="str">
        <f>IF(A1550=0," ",VLOOKUP(A1550,InsumosSINAPI!$A$6:$I$9354,2,0))</f>
        <v>VASSOURA 40 CM COM CABO</v>
      </c>
      <c r="E1550" s="161" t="str">
        <f>IF(A1550=0," ",VLOOKUP(A1550,InsumosSINAPI!$A$6:$I$9354,3,0))</f>
        <v xml:space="preserve">UN    </v>
      </c>
      <c r="F1550" s="34"/>
      <c r="G1550" s="36">
        <v>0.05</v>
      </c>
      <c r="H1550" s="170" t="str">
        <f>IF(A1550=0," ",VLOOKUP(A1550,InsumosSINAPI!$A$6:$I$9354,5,0))</f>
        <v>18,46</v>
      </c>
      <c r="I1550" s="38">
        <f>G1550*H1550</f>
        <v>0.92300000000000004</v>
      </c>
      <c r="J1550" s="183" t="s">
        <v>7383</v>
      </c>
    </row>
    <row r="1551" spans="1:44">
      <c r="A1551" s="168">
        <v>88316</v>
      </c>
      <c r="B1551" s="231" t="s">
        <v>45</v>
      </c>
      <c r="C1551" s="198" t="s">
        <v>14</v>
      </c>
      <c r="D1551" s="35" t="s">
        <v>34</v>
      </c>
      <c r="E1551" s="161" t="s">
        <v>25</v>
      </c>
      <c r="F1551" s="208"/>
      <c r="G1551" s="266">
        <v>0.1</v>
      </c>
      <c r="H1551" s="38">
        <v>16.57</v>
      </c>
      <c r="I1551" s="211">
        <f>ROUND(G1551*H1551,2)</f>
        <v>1.66</v>
      </c>
      <c r="J1551" s="183" t="s">
        <v>7383</v>
      </c>
    </row>
    <row r="1552" spans="1:44">
      <c r="J1552" s="183" t="s">
        <v>7383</v>
      </c>
    </row>
    <row r="1553" spans="1:44" ht="25.5" hidden="1">
      <c r="A1553" s="173">
        <v>95306</v>
      </c>
      <c r="B1553" s="87" t="s">
        <v>45</v>
      </c>
      <c r="C1553" s="29" t="s">
        <v>14</v>
      </c>
      <c r="D1553" s="28" t="s">
        <v>6405</v>
      </c>
      <c r="E1553" s="188" t="s">
        <v>12</v>
      </c>
      <c r="F1553" s="30">
        <v>1</v>
      </c>
      <c r="G1553" s="264"/>
      <c r="H1553" s="265">
        <f>SUM(I1554:I1556)</f>
        <v>13.165199999999999</v>
      </c>
      <c r="I1553" s="33">
        <f>ROUND(H1553*F1553,2)</f>
        <v>13.17</v>
      </c>
    </row>
    <row r="1554" spans="1:44" s="34" customFormat="1" ht="25.5" hidden="1">
      <c r="A1554" s="88">
        <v>38877</v>
      </c>
      <c r="B1554" s="71" t="s">
        <v>45</v>
      </c>
      <c r="C1554" s="27" t="s">
        <v>15</v>
      </c>
      <c r="D1554" s="35" t="str">
        <f>IF(A1554=0," ",VLOOKUP(A1554,InsumosSINAPI!$A$6:$I$9354,2,0))</f>
        <v>MASSA PREMIUM PARA TEXTURA LISA DE BASE ACRILICA, USO INTERNO E EXTERNO</v>
      </c>
      <c r="E1554" s="161" t="str">
        <f>IF(A1554=0," ",VLOOKUP(A1554,InsumosSINAPI!$A$6:$I$9354,3,0))</f>
        <v xml:space="preserve">KG    </v>
      </c>
      <c r="G1554" s="266">
        <v>1.1399999999999999</v>
      </c>
      <c r="H1554" s="170" t="str">
        <f>IF(A1554=0," ",VLOOKUP(A1554,InsumosSINAPI!$A$6:$I$9354,5,0))</f>
        <v>5,18</v>
      </c>
      <c r="I1554" s="38">
        <f>G1554*H1554</f>
        <v>5.9051999999999989</v>
      </c>
      <c r="J1554" s="161"/>
    </row>
    <row r="1555" spans="1:44" s="34" customFormat="1" ht="12.75" hidden="1" customHeight="1">
      <c r="A1555" s="44">
        <v>88310</v>
      </c>
      <c r="B1555" s="71" t="s">
        <v>45</v>
      </c>
      <c r="C1555" s="44" t="s">
        <v>14</v>
      </c>
      <c r="D1555" s="45" t="s">
        <v>24</v>
      </c>
      <c r="E1555" s="186" t="s">
        <v>25</v>
      </c>
      <c r="F1555" s="42"/>
      <c r="G1555" s="266">
        <v>0.25900000000000001</v>
      </c>
      <c r="H1555" s="240">
        <v>21.9</v>
      </c>
      <c r="I1555" s="37">
        <f>ROUND(G1555*H1555,2)</f>
        <v>5.67</v>
      </c>
      <c r="J1555" s="161"/>
    </row>
    <row r="1556" spans="1:44" s="34" customFormat="1" ht="12.75" hidden="1" customHeight="1">
      <c r="A1556" s="27">
        <v>88316</v>
      </c>
      <c r="B1556" s="71" t="s">
        <v>45</v>
      </c>
      <c r="C1556" s="27" t="s">
        <v>14</v>
      </c>
      <c r="D1556" s="35" t="s">
        <v>34</v>
      </c>
      <c r="E1556" s="161" t="s">
        <v>25</v>
      </c>
      <c r="G1556" s="266">
        <v>9.6000000000000002E-2</v>
      </c>
      <c r="H1556" s="38">
        <v>16.57</v>
      </c>
      <c r="I1556" s="38">
        <f>ROUND(G1556*H1556,2)</f>
        <v>1.59</v>
      </c>
      <c r="J1556" s="161"/>
    </row>
    <row r="1557" spans="1:44" hidden="1"/>
    <row r="1558" spans="1:44" hidden="1"/>
    <row r="1559" spans="1:44" s="56" customFormat="1" ht="25.5" hidden="1" customHeight="1">
      <c r="A1559" s="25" t="s">
        <v>6801</v>
      </c>
      <c r="B1559" s="39" t="s">
        <v>9</v>
      </c>
      <c r="C1559" s="40" t="s">
        <v>14</v>
      </c>
      <c r="D1559" s="41" t="s">
        <v>6802</v>
      </c>
      <c r="E1559" s="185" t="s">
        <v>11</v>
      </c>
      <c r="F1559" s="30">
        <v>1</v>
      </c>
      <c r="G1559" s="31"/>
      <c r="H1559" s="32">
        <f>SUM(I1560:I1561)</f>
        <v>116.61000000000001</v>
      </c>
      <c r="I1559" s="33">
        <f>ROUND(H1559*F1559,2)</f>
        <v>116.61</v>
      </c>
      <c r="J1559" s="161"/>
      <c r="K1559" s="58"/>
      <c r="L1559" s="59"/>
      <c r="R1559" s="60"/>
      <c r="V1559" s="61"/>
      <c r="W1559" s="61"/>
      <c r="X1559" s="61"/>
      <c r="Y1559" s="61"/>
      <c r="Z1559" s="61"/>
      <c r="AA1559" s="61"/>
      <c r="AB1559" s="61"/>
      <c r="AC1559" s="61"/>
      <c r="AD1559" s="61"/>
      <c r="AE1559" s="61"/>
      <c r="AF1559" s="61"/>
      <c r="AG1559" s="61"/>
      <c r="AH1559" s="61"/>
      <c r="AI1559" s="61"/>
      <c r="AJ1559" s="61"/>
      <c r="AK1559" s="61"/>
      <c r="AL1559" s="61"/>
      <c r="AM1559" s="61"/>
      <c r="AN1559" s="61"/>
      <c r="AO1559" s="61"/>
      <c r="AP1559" s="61"/>
      <c r="AQ1559" s="61"/>
      <c r="AR1559" s="62"/>
    </row>
    <row r="1560" spans="1:44" s="34" customFormat="1" hidden="1">
      <c r="A1560" s="27">
        <v>88309</v>
      </c>
      <c r="B1560" s="71" t="s">
        <v>45</v>
      </c>
      <c r="C1560" s="27" t="s">
        <v>14</v>
      </c>
      <c r="D1560" s="35" t="s">
        <v>53</v>
      </c>
      <c r="E1560" s="161" t="s">
        <v>25</v>
      </c>
      <c r="G1560" s="36">
        <v>1.3</v>
      </c>
      <c r="H1560" s="38">
        <v>20.82</v>
      </c>
      <c r="I1560" s="37">
        <f>ROUND(G1560*H1560,2)</f>
        <v>27.07</v>
      </c>
      <c r="J1560" s="161"/>
    </row>
    <row r="1561" spans="1:44" hidden="1">
      <c r="A1561" s="7" t="s">
        <v>6803</v>
      </c>
      <c r="B1561" s="42" t="s">
        <v>9</v>
      </c>
      <c r="C1561" s="7" t="s">
        <v>15</v>
      </c>
      <c r="D1561" s="8" t="s">
        <v>6804</v>
      </c>
      <c r="E1561" s="183" t="s">
        <v>11</v>
      </c>
      <c r="G1561" s="36">
        <v>1</v>
      </c>
      <c r="H1561" s="38">
        <v>89.54</v>
      </c>
      <c r="I1561" s="37">
        <f>ROUND(G1561*H1561,2)</f>
        <v>89.54</v>
      </c>
    </row>
    <row r="1562" spans="1:44" hidden="1"/>
    <row r="1563" spans="1:44" s="56" customFormat="1" ht="25.5" hidden="1" customHeight="1">
      <c r="A1563" s="269" t="s">
        <v>6806</v>
      </c>
      <c r="B1563" s="39" t="s">
        <v>9</v>
      </c>
      <c r="C1563" s="40" t="s">
        <v>14</v>
      </c>
      <c r="D1563" s="41" t="s">
        <v>6807</v>
      </c>
      <c r="E1563" s="185" t="s">
        <v>8</v>
      </c>
      <c r="F1563" s="30">
        <v>1</v>
      </c>
      <c r="G1563" s="31"/>
      <c r="H1563" s="32">
        <f>SUM(I1564:I1565)</f>
        <v>15.59</v>
      </c>
      <c r="I1563" s="33">
        <f>ROUND(H1563*F1563,2)</f>
        <v>15.59</v>
      </c>
      <c r="J1563" s="161"/>
      <c r="K1563" s="58"/>
      <c r="L1563" s="59"/>
      <c r="R1563" s="60"/>
      <c r="V1563" s="61"/>
      <c r="W1563" s="61"/>
      <c r="X1563" s="61"/>
      <c r="Y1563" s="61"/>
      <c r="Z1563" s="61"/>
      <c r="AA1563" s="61"/>
      <c r="AB1563" s="61"/>
      <c r="AC1563" s="61"/>
      <c r="AD1563" s="61"/>
      <c r="AE1563" s="61"/>
      <c r="AF1563" s="61"/>
      <c r="AG1563" s="61"/>
      <c r="AH1563" s="61"/>
      <c r="AI1563" s="61"/>
      <c r="AJ1563" s="61"/>
      <c r="AK1563" s="61"/>
      <c r="AL1563" s="61"/>
      <c r="AM1563" s="61"/>
      <c r="AN1563" s="61"/>
      <c r="AO1563" s="61"/>
      <c r="AP1563" s="61"/>
      <c r="AQ1563" s="61"/>
      <c r="AR1563" s="62"/>
    </row>
    <row r="1564" spans="1:44" s="34" customFormat="1" hidden="1">
      <c r="A1564" s="27">
        <v>88309</v>
      </c>
      <c r="B1564" s="71" t="s">
        <v>45</v>
      </c>
      <c r="C1564" s="27" t="s">
        <v>14</v>
      </c>
      <c r="D1564" s="35" t="s">
        <v>53</v>
      </c>
      <c r="E1564" s="161" t="s">
        <v>25</v>
      </c>
      <c r="G1564" s="36">
        <v>0.55000000000000004</v>
      </c>
      <c r="H1564" s="38">
        <v>20.82</v>
      </c>
      <c r="I1564" s="37">
        <f>ROUND(G1564*H1564,2)</f>
        <v>11.45</v>
      </c>
      <c r="J1564" s="161"/>
    </row>
    <row r="1565" spans="1:44" s="34" customFormat="1" ht="12.75" hidden="1" customHeight="1">
      <c r="A1565" s="27">
        <v>88316</v>
      </c>
      <c r="B1565" s="71" t="s">
        <v>45</v>
      </c>
      <c r="C1565" s="27" t="s">
        <v>14</v>
      </c>
      <c r="D1565" s="35" t="s">
        <v>34</v>
      </c>
      <c r="E1565" s="161" t="s">
        <v>25</v>
      </c>
      <c r="G1565" s="36">
        <v>0.25</v>
      </c>
      <c r="H1565" s="38">
        <v>16.57</v>
      </c>
      <c r="I1565" s="38">
        <f>ROUND(G1565*H1565,2)</f>
        <v>4.1399999999999997</v>
      </c>
      <c r="J1565" s="161"/>
    </row>
    <row r="1566" spans="1:44" ht="25.5" hidden="1">
      <c r="A1566" s="168">
        <v>370</v>
      </c>
      <c r="B1566" s="231" t="s">
        <v>45</v>
      </c>
      <c r="C1566" s="198" t="s">
        <v>15</v>
      </c>
      <c r="D1566" s="35" t="str">
        <f>IF(A1566=0," ",VLOOKUP(A1566,InsumosSINAPI!$A$6:$I$9354,2,0))</f>
        <v>AREIA MEDIA - POSTO JAZIDA/FORNECEDOR (RETIRADO NA JAZIDA, SEM TRANSPORTE)</v>
      </c>
      <c r="E1566" s="161" t="str">
        <f>IF(A1566=0," ",VLOOKUP(A1566,InsumosSINAPI!$A$6:$I$9354,3,0))</f>
        <v xml:space="preserve">M3    </v>
      </c>
      <c r="F1566" s="34"/>
      <c r="G1566" s="36">
        <v>3.6499999999999998E-2</v>
      </c>
      <c r="H1566" s="170" t="str">
        <f>IF(A1566=0," ",VLOOKUP(A1566,InsumosSINAPI!$A$6:$I$9354,5,0))</f>
        <v>120,00</v>
      </c>
      <c r="I1566" s="38">
        <f>G1566*H1566</f>
        <v>4.38</v>
      </c>
    </row>
    <row r="1567" spans="1:44" hidden="1">
      <c r="A1567" s="168">
        <v>1379</v>
      </c>
      <c r="B1567" s="231" t="s">
        <v>45</v>
      </c>
      <c r="C1567" s="198" t="s">
        <v>15</v>
      </c>
      <c r="D1567" s="35" t="str">
        <f>IF(A1567=0," ",VLOOKUP(A1567,InsumosSINAPI!$A$6:$I$9354,2,0))</f>
        <v>CIMENTO PORTLAND COMPOSTO CP II-32</v>
      </c>
      <c r="E1567" s="161" t="str">
        <f>IF(A1567=0," ",VLOOKUP(A1567,InsumosSINAPI!$A$6:$I$9354,3,0))</f>
        <v xml:space="preserve">KG    </v>
      </c>
      <c r="F1567" s="34"/>
      <c r="G1567" s="36">
        <v>14.58</v>
      </c>
      <c r="H1567" s="170" t="str">
        <f>IF(A1567=0," ",VLOOKUP(A1567,InsumosSINAPI!$A$6:$I$9354,5,0))</f>
        <v>0,60</v>
      </c>
      <c r="I1567" s="38">
        <f>G1567*H1567</f>
        <v>8.7479999999999993</v>
      </c>
    </row>
    <row r="1568" spans="1:44" hidden="1"/>
    <row r="1569" spans="1:10" ht="25.5">
      <c r="A1569" s="263" t="s">
        <v>7352</v>
      </c>
      <c r="B1569" s="26" t="s">
        <v>55</v>
      </c>
      <c r="C1569" s="40" t="s">
        <v>14</v>
      </c>
      <c r="D1569" s="41" t="s">
        <v>7353</v>
      </c>
      <c r="E1569" s="185" t="s">
        <v>7354</v>
      </c>
      <c r="F1569" s="30">
        <v>1</v>
      </c>
      <c r="G1569" s="31"/>
      <c r="H1569" s="32">
        <f>SUM(I1570:I1572)</f>
        <v>161.51999999999998</v>
      </c>
      <c r="I1569" s="33">
        <f>H1569*F1569</f>
        <v>161.51999999999998</v>
      </c>
      <c r="J1569" s="183" t="s">
        <v>7383</v>
      </c>
    </row>
    <row r="1570" spans="1:10">
      <c r="J1570" s="183" t="s">
        <v>7383</v>
      </c>
    </row>
    <row r="1571" spans="1:10">
      <c r="A1571" s="7">
        <v>88315</v>
      </c>
      <c r="B1571" s="71" t="s">
        <v>45</v>
      </c>
      <c r="C1571" s="27" t="s">
        <v>14</v>
      </c>
      <c r="D1571" s="35" t="s">
        <v>593</v>
      </c>
      <c r="E1571" s="161" t="s">
        <v>25</v>
      </c>
      <c r="F1571" s="34"/>
      <c r="G1571" s="36">
        <v>4</v>
      </c>
      <c r="H1571" s="38">
        <v>22.24</v>
      </c>
      <c r="I1571" s="37">
        <f>ROUND(G1571*H1571,2)</f>
        <v>88.96</v>
      </c>
      <c r="J1571" s="183" t="s">
        <v>7383</v>
      </c>
    </row>
    <row r="1572" spans="1:10" ht="25.5">
      <c r="A1572" s="7">
        <v>88251</v>
      </c>
      <c r="B1572" s="71" t="s">
        <v>45</v>
      </c>
      <c r="C1572" s="27" t="s">
        <v>14</v>
      </c>
      <c r="D1572" s="35" t="s">
        <v>705</v>
      </c>
      <c r="E1572" s="161" t="s">
        <v>25</v>
      </c>
      <c r="F1572" s="34"/>
      <c r="G1572" s="36">
        <v>4</v>
      </c>
      <c r="H1572" s="38">
        <v>18.14</v>
      </c>
      <c r="I1572" s="37">
        <f>ROUND(G1572*H1572,2)</f>
        <v>72.56</v>
      </c>
      <c r="J1572" s="183" t="s">
        <v>7383</v>
      </c>
    </row>
    <row r="1573" spans="1:10">
      <c r="J1573" s="183" t="s">
        <v>7383</v>
      </c>
    </row>
    <row r="1574" spans="1:10">
      <c r="A1574" s="173" t="s">
        <v>7357</v>
      </c>
      <c r="B1574" s="87" t="s">
        <v>110</v>
      </c>
      <c r="C1574" s="29" t="s">
        <v>14</v>
      </c>
      <c r="D1574" s="28" t="s">
        <v>7358</v>
      </c>
      <c r="E1574" s="188" t="s">
        <v>7362</v>
      </c>
      <c r="F1574" s="30">
        <v>1</v>
      </c>
      <c r="G1574" s="264"/>
      <c r="H1574" s="265">
        <f>SUM(I1575)</f>
        <v>0.4</v>
      </c>
      <c r="I1574" s="33">
        <f>ROUND(H1574*F1574,2)</f>
        <v>0.4</v>
      </c>
      <c r="J1574" s="183" t="s">
        <v>7383</v>
      </c>
    </row>
    <row r="1575" spans="1:10" ht="38.25">
      <c r="A1575" s="168" t="s">
        <v>7359</v>
      </c>
      <c r="B1575" s="71" t="s">
        <v>110</v>
      </c>
      <c r="C1575" s="198" t="s">
        <v>15</v>
      </c>
      <c r="D1575" s="35" t="s">
        <v>7360</v>
      </c>
      <c r="E1575" s="161" t="s">
        <v>7361</v>
      </c>
      <c r="F1575" s="208"/>
      <c r="G1575" s="266">
        <v>1</v>
      </c>
      <c r="H1575" s="267">
        <v>0.4</v>
      </c>
      <c r="I1575" s="211">
        <f>ROUND(G1575*H1575,2)</f>
        <v>0.4</v>
      </c>
      <c r="J1575" s="183" t="s">
        <v>7383</v>
      </c>
    </row>
    <row r="1576" spans="1:10">
      <c r="J1576" s="183" t="s">
        <v>7383</v>
      </c>
    </row>
    <row r="1577" spans="1:10" ht="25.5">
      <c r="A1577" s="263" t="s">
        <v>7355</v>
      </c>
      <c r="B1577" s="26" t="s">
        <v>55</v>
      </c>
      <c r="C1577" s="40" t="s">
        <v>14</v>
      </c>
      <c r="D1577" s="41" t="s">
        <v>7363</v>
      </c>
      <c r="E1577" s="185" t="s">
        <v>12</v>
      </c>
      <c r="F1577" s="30">
        <v>1</v>
      </c>
      <c r="G1577" s="31"/>
      <c r="H1577" s="32">
        <f>SUM(I1578:I1579)</f>
        <v>1.68</v>
      </c>
      <c r="I1577" s="33">
        <f>H1577*F1577</f>
        <v>1.68</v>
      </c>
      <c r="J1577" s="183" t="s">
        <v>7383</v>
      </c>
    </row>
    <row r="1578" spans="1:10">
      <c r="J1578" s="183" t="s">
        <v>7383</v>
      </c>
    </row>
    <row r="1579" spans="1:10">
      <c r="A1579" s="7">
        <v>88316</v>
      </c>
      <c r="B1579" s="71" t="s">
        <v>45</v>
      </c>
      <c r="C1579" s="27" t="s">
        <v>14</v>
      </c>
      <c r="D1579" s="8" t="s">
        <v>34</v>
      </c>
      <c r="E1579" s="183" t="s">
        <v>25</v>
      </c>
      <c r="G1579" s="5">
        <v>0.1</v>
      </c>
      <c r="H1579" s="6">
        <v>16.829999999999998</v>
      </c>
      <c r="I1579" s="211">
        <f>ROUND(G1579*H1579,2)</f>
        <v>1.68</v>
      </c>
      <c r="J1579" s="183" t="s">
        <v>7383</v>
      </c>
    </row>
    <row r="1580" spans="1:10">
      <c r="J1580" s="183" t="s">
        <v>7383</v>
      </c>
    </row>
    <row r="1581" spans="1:10" ht="63.75">
      <c r="A1581" s="263" t="s">
        <v>7365</v>
      </c>
      <c r="B1581" s="26" t="s">
        <v>55</v>
      </c>
      <c r="C1581" s="40" t="s">
        <v>14</v>
      </c>
      <c r="D1581" s="41" t="s">
        <v>7364</v>
      </c>
      <c r="E1581" s="185" t="s">
        <v>7366</v>
      </c>
      <c r="F1581" s="30">
        <v>1</v>
      </c>
      <c r="G1581" s="31"/>
      <c r="H1581" s="32">
        <f>SUM(I1582:I1587)</f>
        <v>9096.779999999997</v>
      </c>
      <c r="I1581" s="33">
        <f>H1581*F1581</f>
        <v>9096.779999999997</v>
      </c>
      <c r="J1581" s="183" t="s">
        <v>7383</v>
      </c>
    </row>
    <row r="1582" spans="1:10" ht="25.5">
      <c r="A1582" s="7" t="s">
        <v>7367</v>
      </c>
      <c r="B1582" s="71" t="s">
        <v>9</v>
      </c>
      <c r="C1582" s="27" t="s">
        <v>15</v>
      </c>
      <c r="D1582" s="8" t="s">
        <v>7368</v>
      </c>
      <c r="E1582" s="183" t="s">
        <v>11</v>
      </c>
      <c r="G1582" s="36">
        <v>115</v>
      </c>
      <c r="H1582" s="6">
        <v>68.8</v>
      </c>
      <c r="I1582" s="211">
        <f t="shared" ref="I1582:I1587" si="47">ROUND(G1582*H1582,2)</f>
        <v>7912</v>
      </c>
      <c r="J1582" s="183" t="s">
        <v>7383</v>
      </c>
    </row>
    <row r="1583" spans="1:10">
      <c r="A1583" s="7">
        <v>88315</v>
      </c>
      <c r="B1583" s="71" t="s">
        <v>45</v>
      </c>
      <c r="C1583" s="27" t="s">
        <v>14</v>
      </c>
      <c r="D1583" s="35" t="s">
        <v>593</v>
      </c>
      <c r="E1583" s="161" t="s">
        <v>25</v>
      </c>
      <c r="F1583" s="34"/>
      <c r="G1583" s="36">
        <v>20</v>
      </c>
      <c r="H1583" s="38">
        <v>22.24</v>
      </c>
      <c r="I1583" s="211">
        <f t="shared" si="47"/>
        <v>444.8</v>
      </c>
      <c r="J1583" s="183" t="s">
        <v>7383</v>
      </c>
    </row>
    <row r="1584" spans="1:10" ht="25.5">
      <c r="A1584" s="7">
        <v>88251</v>
      </c>
      <c r="B1584" s="71" t="s">
        <v>45</v>
      </c>
      <c r="C1584" s="27" t="s">
        <v>14</v>
      </c>
      <c r="D1584" s="35" t="s">
        <v>705</v>
      </c>
      <c r="E1584" s="161" t="s">
        <v>25</v>
      </c>
      <c r="F1584" s="34"/>
      <c r="G1584" s="36">
        <v>20</v>
      </c>
      <c r="H1584" s="38">
        <v>18.14</v>
      </c>
      <c r="I1584" s="211">
        <f t="shared" si="47"/>
        <v>362.8</v>
      </c>
      <c r="J1584" s="183" t="s">
        <v>7383</v>
      </c>
    </row>
    <row r="1585" spans="1:10">
      <c r="A1585" s="7">
        <v>9682</v>
      </c>
      <c r="B1585" s="71" t="s">
        <v>9</v>
      </c>
      <c r="C1585" s="27" t="s">
        <v>15</v>
      </c>
      <c r="D1585" s="35" t="s">
        <v>7369</v>
      </c>
      <c r="E1585" s="161" t="s">
        <v>33</v>
      </c>
      <c r="F1585" s="34"/>
      <c r="G1585" s="36">
        <v>20</v>
      </c>
      <c r="H1585" s="38">
        <v>8.9</v>
      </c>
      <c r="I1585" s="211">
        <f t="shared" si="47"/>
        <v>178</v>
      </c>
      <c r="J1585" s="183" t="s">
        <v>7383</v>
      </c>
    </row>
    <row r="1586" spans="1:10">
      <c r="A1586" s="7" t="s">
        <v>7370</v>
      </c>
      <c r="B1586" s="71" t="s">
        <v>110</v>
      </c>
      <c r="C1586" s="27" t="s">
        <v>14</v>
      </c>
      <c r="D1586" s="35" t="s">
        <v>7371</v>
      </c>
      <c r="E1586" s="161" t="s">
        <v>12</v>
      </c>
      <c r="F1586" s="34"/>
      <c r="G1586" s="36">
        <v>6</v>
      </c>
      <c r="H1586" s="38">
        <v>20.8</v>
      </c>
      <c r="I1586" s="211">
        <f t="shared" si="47"/>
        <v>124.8</v>
      </c>
      <c r="J1586" s="183" t="s">
        <v>7383</v>
      </c>
    </row>
    <row r="1587" spans="1:10">
      <c r="A1587" s="7" t="s">
        <v>7373</v>
      </c>
      <c r="B1587" s="71" t="s">
        <v>110</v>
      </c>
      <c r="C1587" s="7" t="s">
        <v>14</v>
      </c>
      <c r="D1587" s="8" t="s">
        <v>7372</v>
      </c>
      <c r="E1587" s="183" t="s">
        <v>33</v>
      </c>
      <c r="G1587" s="36">
        <v>2</v>
      </c>
      <c r="H1587" s="6">
        <v>37.19</v>
      </c>
      <c r="I1587" s="211">
        <f t="shared" si="47"/>
        <v>74.38</v>
      </c>
      <c r="J1587" s="183" t="s">
        <v>7383</v>
      </c>
    </row>
    <row r="1588" spans="1:10">
      <c r="J1588" s="183" t="s">
        <v>7383</v>
      </c>
    </row>
    <row r="1589" spans="1:10" ht="76.5">
      <c r="A1589" s="263" t="s">
        <v>7376</v>
      </c>
      <c r="B1589" s="26" t="s">
        <v>55</v>
      </c>
      <c r="C1589" s="40" t="s">
        <v>14</v>
      </c>
      <c r="D1589" s="41" t="s">
        <v>7377</v>
      </c>
      <c r="E1589" s="185" t="s">
        <v>7366</v>
      </c>
      <c r="F1589" s="30">
        <v>1</v>
      </c>
      <c r="G1589" s="31"/>
      <c r="H1589" s="32">
        <f>SUM(I1590:I1594)</f>
        <v>2498.31</v>
      </c>
      <c r="I1589" s="33">
        <f>H1589*F1589</f>
        <v>2498.31</v>
      </c>
      <c r="J1589" s="183" t="s">
        <v>7383</v>
      </c>
    </row>
    <row r="1590" spans="1:10" ht="25.5">
      <c r="A1590" s="7" t="s">
        <v>7367</v>
      </c>
      <c r="B1590" s="71" t="s">
        <v>9</v>
      </c>
      <c r="C1590" s="27" t="s">
        <v>15</v>
      </c>
      <c r="D1590" s="8" t="s">
        <v>7368</v>
      </c>
      <c r="E1590" s="183" t="s">
        <v>11</v>
      </c>
      <c r="G1590" s="36">
        <v>30</v>
      </c>
      <c r="H1590" s="6">
        <v>68.8</v>
      </c>
      <c r="I1590" s="211">
        <f>ROUND(G1590*H1590,2)</f>
        <v>2064</v>
      </c>
      <c r="J1590" s="183" t="s">
        <v>7383</v>
      </c>
    </row>
    <row r="1591" spans="1:10">
      <c r="A1591" s="7">
        <v>88315</v>
      </c>
      <c r="B1591" s="71" t="s">
        <v>45</v>
      </c>
      <c r="C1591" s="27" t="s">
        <v>14</v>
      </c>
      <c r="D1591" s="35" t="s">
        <v>593</v>
      </c>
      <c r="E1591" s="161" t="s">
        <v>25</v>
      </c>
      <c r="F1591" s="34"/>
      <c r="G1591" s="36">
        <v>3</v>
      </c>
      <c r="H1591" s="38">
        <v>22.24</v>
      </c>
      <c r="I1591" s="211">
        <f>ROUND(G1591*H1591,2)</f>
        <v>66.72</v>
      </c>
      <c r="J1591" s="183" t="s">
        <v>7383</v>
      </c>
    </row>
    <row r="1592" spans="1:10" ht="25.5">
      <c r="A1592" s="7">
        <v>88251</v>
      </c>
      <c r="B1592" s="71" t="s">
        <v>45</v>
      </c>
      <c r="C1592" s="27" t="s">
        <v>14</v>
      </c>
      <c r="D1592" s="35" t="s">
        <v>705</v>
      </c>
      <c r="E1592" s="161" t="s">
        <v>25</v>
      </c>
      <c r="F1592" s="34"/>
      <c r="G1592" s="36">
        <v>3</v>
      </c>
      <c r="H1592" s="38">
        <v>18.14</v>
      </c>
      <c r="I1592" s="211">
        <f>ROUND(G1592*H1592,2)</f>
        <v>54.42</v>
      </c>
      <c r="J1592" s="183" t="s">
        <v>7383</v>
      </c>
    </row>
    <row r="1593" spans="1:10">
      <c r="A1593" s="7">
        <v>9682</v>
      </c>
      <c r="B1593" s="71" t="s">
        <v>9</v>
      </c>
      <c r="C1593" s="27" t="s">
        <v>15</v>
      </c>
      <c r="D1593" s="35" t="s">
        <v>7369</v>
      </c>
      <c r="E1593" s="161" t="s">
        <v>33</v>
      </c>
      <c r="F1593" s="34"/>
      <c r="G1593" s="36">
        <v>10</v>
      </c>
      <c r="H1593" s="38">
        <v>8.9</v>
      </c>
      <c r="I1593" s="211">
        <f>ROUND(G1593*H1593,2)</f>
        <v>89</v>
      </c>
      <c r="J1593" s="183" t="s">
        <v>7383</v>
      </c>
    </row>
    <row r="1594" spans="1:10" ht="25.5">
      <c r="A1594" s="7" t="s">
        <v>7379</v>
      </c>
      <c r="B1594" s="71" t="s">
        <v>110</v>
      </c>
      <c r="C1594" s="7" t="s">
        <v>7378</v>
      </c>
      <c r="D1594" s="8" t="s">
        <v>7380</v>
      </c>
      <c r="E1594" s="183" t="s">
        <v>8</v>
      </c>
      <c r="G1594" s="36">
        <v>0.7</v>
      </c>
      <c r="H1594" s="6">
        <v>320.24</v>
      </c>
      <c r="I1594" s="211">
        <f>ROUND(G1594*H1594,2)</f>
        <v>224.17</v>
      </c>
      <c r="J1594" s="183" t="s">
        <v>7383</v>
      </c>
    </row>
    <row r="1595" spans="1:10">
      <c r="J1595" s="183" t="s">
        <v>7383</v>
      </c>
    </row>
    <row r="1048552" spans="9:9">
      <c r="I1048552" s="37">
        <f>ROUND(G1048552*H1048552,2)</f>
        <v>0</v>
      </c>
    </row>
  </sheetData>
  <autoFilter ref="A13:J1595">
    <filterColumn colId="9">
      <customFilters>
        <customFilter operator="notEqual" val=" "/>
      </customFilters>
    </filterColumn>
  </autoFilter>
  <mergeCells count="2">
    <mergeCell ref="A6:I6"/>
    <mergeCell ref="A8:B8"/>
  </mergeCells>
  <hyperlinks>
    <hyperlink ref="A763" r:id="rId1" display="http://sites.seinfra.ce.gov.br/siproce/desonerada/html/I0682.html?a=1493216430598"/>
    <hyperlink ref="D763" r:id="rId2" display="http://sites.seinfra.ce.gov.br/siproce/desonerada/html/I0682.html?a=1493216430598"/>
    <hyperlink ref="A784" r:id="rId3" display="http://sites.seinfra.ce.gov.br/siproce/desonerada/html/I0682.html?a=1493216430598"/>
    <hyperlink ref="D784" r:id="rId4" display="http://sites.seinfra.ce.gov.br/siproce/desonerada/html/I0682.html?a=1493216430598"/>
    <hyperlink ref="A1339" r:id="rId5" display="https://sites.seinfra.ce.gov.br/siproce/desonerada/html/I0578.html?a=1620068783000"/>
  </hyperlinks>
  <pageMargins left="0.51181102362204722" right="0.51181102362204722" top="0.78740157480314965" bottom="0.78740157480314965" header="0.31496062992125984" footer="0.31496062992125984"/>
  <pageSetup paperSize="9" scale="65" fitToHeight="0" orientation="portrait" horizontalDpi="96" verticalDpi="96" r:id="rId6"/>
  <ignoredErrors>
    <ignoredError sqref="G911:G912 A1440" numberStoredAsText="1"/>
    <ignoredError sqref="I1550" formula="1"/>
  </ignoredErrors>
  <drawing r:id="rId7"/>
</worksheet>
</file>

<file path=xl/worksheets/sheet3.xml><?xml version="1.0" encoding="utf-8"?>
<worksheet xmlns="http://schemas.openxmlformats.org/spreadsheetml/2006/main" xmlns:r="http://schemas.openxmlformats.org/officeDocument/2006/relationships">
  <dimension ref="A1:E5208"/>
  <sheetViews>
    <sheetView workbookViewId="0"/>
  </sheetViews>
  <sheetFormatPr defaultRowHeight="15"/>
  <cols>
    <col min="1" max="1" width="10.5703125" customWidth="1"/>
    <col min="2" max="2" width="78.140625" customWidth="1"/>
    <col min="3" max="3" width="21.140625" customWidth="1"/>
    <col min="4" max="4" width="18.7109375" customWidth="1"/>
    <col min="5" max="5" width="22.28515625" customWidth="1"/>
    <col min="257" max="257" width="10.5703125" customWidth="1"/>
    <col min="258" max="258" width="78.140625" customWidth="1"/>
    <col min="259" max="259" width="21.140625" customWidth="1"/>
    <col min="260" max="260" width="18.7109375" customWidth="1"/>
    <col min="261" max="261" width="22.28515625" customWidth="1"/>
    <col min="513" max="513" width="10.5703125" customWidth="1"/>
    <col min="514" max="514" width="78.140625" customWidth="1"/>
    <col min="515" max="515" width="21.140625" customWidth="1"/>
    <col min="516" max="516" width="18.7109375" customWidth="1"/>
    <col min="517" max="517" width="22.28515625" customWidth="1"/>
    <col min="769" max="769" width="10.5703125" customWidth="1"/>
    <col min="770" max="770" width="78.140625" customWidth="1"/>
    <col min="771" max="771" width="21.140625" customWidth="1"/>
    <col min="772" max="772" width="18.7109375" customWidth="1"/>
    <col min="773" max="773" width="22.28515625" customWidth="1"/>
    <col min="1025" max="1025" width="10.5703125" customWidth="1"/>
    <col min="1026" max="1026" width="78.140625" customWidth="1"/>
    <col min="1027" max="1027" width="21.140625" customWidth="1"/>
    <col min="1028" max="1028" width="18.7109375" customWidth="1"/>
    <col min="1029" max="1029" width="22.28515625" customWidth="1"/>
    <col min="1281" max="1281" width="10.5703125" customWidth="1"/>
    <col min="1282" max="1282" width="78.140625" customWidth="1"/>
    <col min="1283" max="1283" width="21.140625" customWidth="1"/>
    <col min="1284" max="1284" width="18.7109375" customWidth="1"/>
    <col min="1285" max="1285" width="22.28515625" customWidth="1"/>
    <col min="1537" max="1537" width="10.5703125" customWidth="1"/>
    <col min="1538" max="1538" width="78.140625" customWidth="1"/>
    <col min="1539" max="1539" width="21.140625" customWidth="1"/>
    <col min="1540" max="1540" width="18.7109375" customWidth="1"/>
    <col min="1541" max="1541" width="22.28515625" customWidth="1"/>
    <col min="1793" max="1793" width="10.5703125" customWidth="1"/>
    <col min="1794" max="1794" width="78.140625" customWidth="1"/>
    <col min="1795" max="1795" width="21.140625" customWidth="1"/>
    <col min="1796" max="1796" width="18.7109375" customWidth="1"/>
    <col min="1797" max="1797" width="22.28515625" customWidth="1"/>
    <col min="2049" max="2049" width="10.5703125" customWidth="1"/>
    <col min="2050" max="2050" width="78.140625" customWidth="1"/>
    <col min="2051" max="2051" width="21.140625" customWidth="1"/>
    <col min="2052" max="2052" width="18.7109375" customWidth="1"/>
    <col min="2053" max="2053" width="22.28515625" customWidth="1"/>
    <col min="2305" max="2305" width="10.5703125" customWidth="1"/>
    <col min="2306" max="2306" width="78.140625" customWidth="1"/>
    <col min="2307" max="2307" width="21.140625" customWidth="1"/>
    <col min="2308" max="2308" width="18.7109375" customWidth="1"/>
    <col min="2309" max="2309" width="22.28515625" customWidth="1"/>
    <col min="2561" max="2561" width="10.5703125" customWidth="1"/>
    <col min="2562" max="2562" width="78.140625" customWidth="1"/>
    <col min="2563" max="2563" width="21.140625" customWidth="1"/>
    <col min="2564" max="2564" width="18.7109375" customWidth="1"/>
    <col min="2565" max="2565" width="22.28515625" customWidth="1"/>
    <col min="2817" max="2817" width="10.5703125" customWidth="1"/>
    <col min="2818" max="2818" width="78.140625" customWidth="1"/>
    <col min="2819" max="2819" width="21.140625" customWidth="1"/>
    <col min="2820" max="2820" width="18.7109375" customWidth="1"/>
    <col min="2821" max="2821" width="22.28515625" customWidth="1"/>
    <col min="3073" max="3073" width="10.5703125" customWidth="1"/>
    <col min="3074" max="3074" width="78.140625" customWidth="1"/>
    <col min="3075" max="3075" width="21.140625" customWidth="1"/>
    <col min="3076" max="3076" width="18.7109375" customWidth="1"/>
    <col min="3077" max="3077" width="22.28515625" customWidth="1"/>
    <col min="3329" max="3329" width="10.5703125" customWidth="1"/>
    <col min="3330" max="3330" width="78.140625" customWidth="1"/>
    <col min="3331" max="3331" width="21.140625" customWidth="1"/>
    <col min="3332" max="3332" width="18.7109375" customWidth="1"/>
    <col min="3333" max="3333" width="22.28515625" customWidth="1"/>
    <col min="3585" max="3585" width="10.5703125" customWidth="1"/>
    <col min="3586" max="3586" width="78.140625" customWidth="1"/>
    <col min="3587" max="3587" width="21.140625" customWidth="1"/>
    <col min="3588" max="3588" width="18.7109375" customWidth="1"/>
    <col min="3589" max="3589" width="22.28515625" customWidth="1"/>
    <col min="3841" max="3841" width="10.5703125" customWidth="1"/>
    <col min="3842" max="3842" width="78.140625" customWidth="1"/>
    <col min="3843" max="3843" width="21.140625" customWidth="1"/>
    <col min="3844" max="3844" width="18.7109375" customWidth="1"/>
    <col min="3845" max="3845" width="22.28515625" customWidth="1"/>
    <col min="4097" max="4097" width="10.5703125" customWidth="1"/>
    <col min="4098" max="4098" width="78.140625" customWidth="1"/>
    <col min="4099" max="4099" width="21.140625" customWidth="1"/>
    <col min="4100" max="4100" width="18.7109375" customWidth="1"/>
    <col min="4101" max="4101" width="22.28515625" customWidth="1"/>
    <col min="4353" max="4353" width="10.5703125" customWidth="1"/>
    <col min="4354" max="4354" width="78.140625" customWidth="1"/>
    <col min="4355" max="4355" width="21.140625" customWidth="1"/>
    <col min="4356" max="4356" width="18.7109375" customWidth="1"/>
    <col min="4357" max="4357" width="22.28515625" customWidth="1"/>
    <col min="4609" max="4609" width="10.5703125" customWidth="1"/>
    <col min="4610" max="4610" width="78.140625" customWidth="1"/>
    <col min="4611" max="4611" width="21.140625" customWidth="1"/>
    <col min="4612" max="4612" width="18.7109375" customWidth="1"/>
    <col min="4613" max="4613" width="22.28515625" customWidth="1"/>
    <col min="4865" max="4865" width="10.5703125" customWidth="1"/>
    <col min="4866" max="4866" width="78.140625" customWidth="1"/>
    <col min="4867" max="4867" width="21.140625" customWidth="1"/>
    <col min="4868" max="4868" width="18.7109375" customWidth="1"/>
    <col min="4869" max="4869" width="22.28515625" customWidth="1"/>
    <col min="5121" max="5121" width="10.5703125" customWidth="1"/>
    <col min="5122" max="5122" width="78.140625" customWidth="1"/>
    <col min="5123" max="5123" width="21.140625" customWidth="1"/>
    <col min="5124" max="5124" width="18.7109375" customWidth="1"/>
    <col min="5125" max="5125" width="22.28515625" customWidth="1"/>
    <col min="5377" max="5377" width="10.5703125" customWidth="1"/>
    <col min="5378" max="5378" width="78.140625" customWidth="1"/>
    <col min="5379" max="5379" width="21.140625" customWidth="1"/>
    <col min="5380" max="5380" width="18.7109375" customWidth="1"/>
    <col min="5381" max="5381" width="22.28515625" customWidth="1"/>
    <col min="5633" max="5633" width="10.5703125" customWidth="1"/>
    <col min="5634" max="5634" width="78.140625" customWidth="1"/>
    <col min="5635" max="5635" width="21.140625" customWidth="1"/>
    <col min="5636" max="5636" width="18.7109375" customWidth="1"/>
    <col min="5637" max="5637" width="22.28515625" customWidth="1"/>
    <col min="5889" max="5889" width="10.5703125" customWidth="1"/>
    <col min="5890" max="5890" width="78.140625" customWidth="1"/>
    <col min="5891" max="5891" width="21.140625" customWidth="1"/>
    <col min="5892" max="5892" width="18.7109375" customWidth="1"/>
    <col min="5893" max="5893" width="22.28515625" customWidth="1"/>
    <col min="6145" max="6145" width="10.5703125" customWidth="1"/>
    <col min="6146" max="6146" width="78.140625" customWidth="1"/>
    <col min="6147" max="6147" width="21.140625" customWidth="1"/>
    <col min="6148" max="6148" width="18.7109375" customWidth="1"/>
    <col min="6149" max="6149" width="22.28515625" customWidth="1"/>
    <col min="6401" max="6401" width="10.5703125" customWidth="1"/>
    <col min="6402" max="6402" width="78.140625" customWidth="1"/>
    <col min="6403" max="6403" width="21.140625" customWidth="1"/>
    <col min="6404" max="6404" width="18.7109375" customWidth="1"/>
    <col min="6405" max="6405" width="22.28515625" customWidth="1"/>
    <col min="6657" max="6657" width="10.5703125" customWidth="1"/>
    <col min="6658" max="6658" width="78.140625" customWidth="1"/>
    <col min="6659" max="6659" width="21.140625" customWidth="1"/>
    <col min="6660" max="6660" width="18.7109375" customWidth="1"/>
    <col min="6661" max="6661" width="22.28515625" customWidth="1"/>
    <col min="6913" max="6913" width="10.5703125" customWidth="1"/>
    <col min="6914" max="6914" width="78.140625" customWidth="1"/>
    <col min="6915" max="6915" width="21.140625" customWidth="1"/>
    <col min="6916" max="6916" width="18.7109375" customWidth="1"/>
    <col min="6917" max="6917" width="22.28515625" customWidth="1"/>
    <col min="7169" max="7169" width="10.5703125" customWidth="1"/>
    <col min="7170" max="7170" width="78.140625" customWidth="1"/>
    <col min="7171" max="7171" width="21.140625" customWidth="1"/>
    <col min="7172" max="7172" width="18.7109375" customWidth="1"/>
    <col min="7173" max="7173" width="22.28515625" customWidth="1"/>
    <col min="7425" max="7425" width="10.5703125" customWidth="1"/>
    <col min="7426" max="7426" width="78.140625" customWidth="1"/>
    <col min="7427" max="7427" width="21.140625" customWidth="1"/>
    <col min="7428" max="7428" width="18.7109375" customWidth="1"/>
    <col min="7429" max="7429" width="22.28515625" customWidth="1"/>
    <col min="7681" max="7681" width="10.5703125" customWidth="1"/>
    <col min="7682" max="7682" width="78.140625" customWidth="1"/>
    <col min="7683" max="7683" width="21.140625" customWidth="1"/>
    <col min="7684" max="7684" width="18.7109375" customWidth="1"/>
    <col min="7685" max="7685" width="22.28515625" customWidth="1"/>
    <col min="7937" max="7937" width="10.5703125" customWidth="1"/>
    <col min="7938" max="7938" width="78.140625" customWidth="1"/>
    <col min="7939" max="7939" width="21.140625" customWidth="1"/>
    <col min="7940" max="7940" width="18.7109375" customWidth="1"/>
    <col min="7941" max="7941" width="22.28515625" customWidth="1"/>
    <col min="8193" max="8193" width="10.5703125" customWidth="1"/>
    <col min="8194" max="8194" width="78.140625" customWidth="1"/>
    <col min="8195" max="8195" width="21.140625" customWidth="1"/>
    <col min="8196" max="8196" width="18.7109375" customWidth="1"/>
    <col min="8197" max="8197" width="22.28515625" customWidth="1"/>
    <col min="8449" max="8449" width="10.5703125" customWidth="1"/>
    <col min="8450" max="8450" width="78.140625" customWidth="1"/>
    <col min="8451" max="8451" width="21.140625" customWidth="1"/>
    <col min="8452" max="8452" width="18.7109375" customWidth="1"/>
    <col min="8453" max="8453" width="22.28515625" customWidth="1"/>
    <col min="8705" max="8705" width="10.5703125" customWidth="1"/>
    <col min="8706" max="8706" width="78.140625" customWidth="1"/>
    <col min="8707" max="8707" width="21.140625" customWidth="1"/>
    <col min="8708" max="8708" width="18.7109375" customWidth="1"/>
    <col min="8709" max="8709" width="22.28515625" customWidth="1"/>
    <col min="8961" max="8961" width="10.5703125" customWidth="1"/>
    <col min="8962" max="8962" width="78.140625" customWidth="1"/>
    <col min="8963" max="8963" width="21.140625" customWidth="1"/>
    <col min="8964" max="8964" width="18.7109375" customWidth="1"/>
    <col min="8965" max="8965" width="22.28515625" customWidth="1"/>
    <col min="9217" max="9217" width="10.5703125" customWidth="1"/>
    <col min="9218" max="9218" width="78.140625" customWidth="1"/>
    <col min="9219" max="9219" width="21.140625" customWidth="1"/>
    <col min="9220" max="9220" width="18.7109375" customWidth="1"/>
    <col min="9221" max="9221" width="22.28515625" customWidth="1"/>
    <col min="9473" max="9473" width="10.5703125" customWidth="1"/>
    <col min="9474" max="9474" width="78.140625" customWidth="1"/>
    <col min="9475" max="9475" width="21.140625" customWidth="1"/>
    <col min="9476" max="9476" width="18.7109375" customWidth="1"/>
    <col min="9477" max="9477" width="22.28515625" customWidth="1"/>
    <col min="9729" max="9729" width="10.5703125" customWidth="1"/>
    <col min="9730" max="9730" width="78.140625" customWidth="1"/>
    <col min="9731" max="9731" width="21.140625" customWidth="1"/>
    <col min="9732" max="9732" width="18.7109375" customWidth="1"/>
    <col min="9733" max="9733" width="22.28515625" customWidth="1"/>
    <col min="9985" max="9985" width="10.5703125" customWidth="1"/>
    <col min="9986" max="9986" width="78.140625" customWidth="1"/>
    <col min="9987" max="9987" width="21.140625" customWidth="1"/>
    <col min="9988" max="9988" width="18.7109375" customWidth="1"/>
    <col min="9989" max="9989" width="22.28515625" customWidth="1"/>
    <col min="10241" max="10241" width="10.5703125" customWidth="1"/>
    <col min="10242" max="10242" width="78.140625" customWidth="1"/>
    <col min="10243" max="10243" width="21.140625" customWidth="1"/>
    <col min="10244" max="10244" width="18.7109375" customWidth="1"/>
    <col min="10245" max="10245" width="22.28515625" customWidth="1"/>
    <col min="10497" max="10497" width="10.5703125" customWidth="1"/>
    <col min="10498" max="10498" width="78.140625" customWidth="1"/>
    <col min="10499" max="10499" width="21.140625" customWidth="1"/>
    <col min="10500" max="10500" width="18.7109375" customWidth="1"/>
    <col min="10501" max="10501" width="22.28515625" customWidth="1"/>
    <col min="10753" max="10753" width="10.5703125" customWidth="1"/>
    <col min="10754" max="10754" width="78.140625" customWidth="1"/>
    <col min="10755" max="10755" width="21.140625" customWidth="1"/>
    <col min="10756" max="10756" width="18.7109375" customWidth="1"/>
    <col min="10757" max="10757" width="22.28515625" customWidth="1"/>
    <col min="11009" max="11009" width="10.5703125" customWidth="1"/>
    <col min="11010" max="11010" width="78.140625" customWidth="1"/>
    <col min="11011" max="11011" width="21.140625" customWidth="1"/>
    <col min="11012" max="11012" width="18.7109375" customWidth="1"/>
    <col min="11013" max="11013" width="22.28515625" customWidth="1"/>
    <col min="11265" max="11265" width="10.5703125" customWidth="1"/>
    <col min="11266" max="11266" width="78.140625" customWidth="1"/>
    <col min="11267" max="11267" width="21.140625" customWidth="1"/>
    <col min="11268" max="11268" width="18.7109375" customWidth="1"/>
    <col min="11269" max="11269" width="22.28515625" customWidth="1"/>
    <col min="11521" max="11521" width="10.5703125" customWidth="1"/>
    <col min="11522" max="11522" width="78.140625" customWidth="1"/>
    <col min="11523" max="11523" width="21.140625" customWidth="1"/>
    <col min="11524" max="11524" width="18.7109375" customWidth="1"/>
    <col min="11525" max="11525" width="22.28515625" customWidth="1"/>
    <col min="11777" max="11777" width="10.5703125" customWidth="1"/>
    <col min="11778" max="11778" width="78.140625" customWidth="1"/>
    <col min="11779" max="11779" width="21.140625" customWidth="1"/>
    <col min="11780" max="11780" width="18.7109375" customWidth="1"/>
    <col min="11781" max="11781" width="22.28515625" customWidth="1"/>
    <col min="12033" max="12033" width="10.5703125" customWidth="1"/>
    <col min="12034" max="12034" width="78.140625" customWidth="1"/>
    <col min="12035" max="12035" width="21.140625" customWidth="1"/>
    <col min="12036" max="12036" width="18.7109375" customWidth="1"/>
    <col min="12037" max="12037" width="22.28515625" customWidth="1"/>
    <col min="12289" max="12289" width="10.5703125" customWidth="1"/>
    <col min="12290" max="12290" width="78.140625" customWidth="1"/>
    <col min="12291" max="12291" width="21.140625" customWidth="1"/>
    <col min="12292" max="12292" width="18.7109375" customWidth="1"/>
    <col min="12293" max="12293" width="22.28515625" customWidth="1"/>
    <col min="12545" max="12545" width="10.5703125" customWidth="1"/>
    <col min="12546" max="12546" width="78.140625" customWidth="1"/>
    <col min="12547" max="12547" width="21.140625" customWidth="1"/>
    <col min="12548" max="12548" width="18.7109375" customWidth="1"/>
    <col min="12549" max="12549" width="22.28515625" customWidth="1"/>
    <col min="12801" max="12801" width="10.5703125" customWidth="1"/>
    <col min="12802" max="12802" width="78.140625" customWidth="1"/>
    <col min="12803" max="12803" width="21.140625" customWidth="1"/>
    <col min="12804" max="12804" width="18.7109375" customWidth="1"/>
    <col min="12805" max="12805" width="22.28515625" customWidth="1"/>
    <col min="13057" max="13057" width="10.5703125" customWidth="1"/>
    <col min="13058" max="13058" width="78.140625" customWidth="1"/>
    <col min="13059" max="13059" width="21.140625" customWidth="1"/>
    <col min="13060" max="13060" width="18.7109375" customWidth="1"/>
    <col min="13061" max="13061" width="22.28515625" customWidth="1"/>
    <col min="13313" max="13313" width="10.5703125" customWidth="1"/>
    <col min="13314" max="13314" width="78.140625" customWidth="1"/>
    <col min="13315" max="13315" width="21.140625" customWidth="1"/>
    <col min="13316" max="13316" width="18.7109375" customWidth="1"/>
    <col min="13317" max="13317" width="22.28515625" customWidth="1"/>
    <col min="13569" max="13569" width="10.5703125" customWidth="1"/>
    <col min="13570" max="13570" width="78.140625" customWidth="1"/>
    <col min="13571" max="13571" width="21.140625" customWidth="1"/>
    <col min="13572" max="13572" width="18.7109375" customWidth="1"/>
    <col min="13573" max="13573" width="22.28515625" customWidth="1"/>
    <col min="13825" max="13825" width="10.5703125" customWidth="1"/>
    <col min="13826" max="13826" width="78.140625" customWidth="1"/>
    <col min="13827" max="13827" width="21.140625" customWidth="1"/>
    <col min="13828" max="13828" width="18.7109375" customWidth="1"/>
    <col min="13829" max="13829" width="22.28515625" customWidth="1"/>
    <col min="14081" max="14081" width="10.5703125" customWidth="1"/>
    <col min="14082" max="14082" width="78.140625" customWidth="1"/>
    <col min="14083" max="14083" width="21.140625" customWidth="1"/>
    <col min="14084" max="14084" width="18.7109375" customWidth="1"/>
    <col min="14085" max="14085" width="22.28515625" customWidth="1"/>
    <col min="14337" max="14337" width="10.5703125" customWidth="1"/>
    <col min="14338" max="14338" width="78.140625" customWidth="1"/>
    <col min="14339" max="14339" width="21.140625" customWidth="1"/>
    <col min="14340" max="14340" width="18.7109375" customWidth="1"/>
    <col min="14341" max="14341" width="22.28515625" customWidth="1"/>
    <col min="14593" max="14593" width="10.5703125" customWidth="1"/>
    <col min="14594" max="14594" width="78.140625" customWidth="1"/>
    <col min="14595" max="14595" width="21.140625" customWidth="1"/>
    <col min="14596" max="14596" width="18.7109375" customWidth="1"/>
    <col min="14597" max="14597" width="22.28515625" customWidth="1"/>
    <col min="14849" max="14849" width="10.5703125" customWidth="1"/>
    <col min="14850" max="14850" width="78.140625" customWidth="1"/>
    <col min="14851" max="14851" width="21.140625" customWidth="1"/>
    <col min="14852" max="14852" width="18.7109375" customWidth="1"/>
    <col min="14853" max="14853" width="22.28515625" customWidth="1"/>
    <col min="15105" max="15105" width="10.5703125" customWidth="1"/>
    <col min="15106" max="15106" width="78.140625" customWidth="1"/>
    <col min="15107" max="15107" width="21.140625" customWidth="1"/>
    <col min="15108" max="15108" width="18.7109375" customWidth="1"/>
    <col min="15109" max="15109" width="22.28515625" customWidth="1"/>
    <col min="15361" max="15361" width="10.5703125" customWidth="1"/>
    <col min="15362" max="15362" width="78.140625" customWidth="1"/>
    <col min="15363" max="15363" width="21.140625" customWidth="1"/>
    <col min="15364" max="15364" width="18.7109375" customWidth="1"/>
    <col min="15365" max="15365" width="22.28515625" customWidth="1"/>
    <col min="15617" max="15617" width="10.5703125" customWidth="1"/>
    <col min="15618" max="15618" width="78.140625" customWidth="1"/>
    <col min="15619" max="15619" width="21.140625" customWidth="1"/>
    <col min="15620" max="15620" width="18.7109375" customWidth="1"/>
    <col min="15621" max="15621" width="22.28515625" customWidth="1"/>
    <col min="15873" max="15873" width="10.5703125" customWidth="1"/>
    <col min="15874" max="15874" width="78.140625" customWidth="1"/>
    <col min="15875" max="15875" width="21.140625" customWidth="1"/>
    <col min="15876" max="15876" width="18.7109375" customWidth="1"/>
    <col min="15877" max="15877" width="22.28515625" customWidth="1"/>
    <col min="16129" max="16129" width="10.5703125" customWidth="1"/>
    <col min="16130" max="16130" width="78.140625" customWidth="1"/>
    <col min="16131" max="16131" width="21.140625" customWidth="1"/>
    <col min="16132" max="16132" width="18.7109375" customWidth="1"/>
    <col min="16133" max="16133" width="22.28515625" customWidth="1"/>
  </cols>
  <sheetData>
    <row r="1" spans="1:5">
      <c r="A1" t="s">
        <v>1123</v>
      </c>
    </row>
    <row r="2" spans="1:5">
      <c r="A2" t="s">
        <v>472</v>
      </c>
    </row>
    <row r="3" spans="1:5">
      <c r="A3" t="s">
        <v>7385</v>
      </c>
    </row>
    <row r="4" spans="1:5">
      <c r="A4" t="s">
        <v>473</v>
      </c>
    </row>
    <row r="5" spans="1:5">
      <c r="A5" t="s">
        <v>1124</v>
      </c>
    </row>
    <row r="6" spans="1:5">
      <c r="A6" t="s">
        <v>472</v>
      </c>
    </row>
    <row r="7" spans="1:5">
      <c r="A7" t="s">
        <v>474</v>
      </c>
      <c r="B7" t="s">
        <v>475</v>
      </c>
      <c r="C7" t="s">
        <v>1125</v>
      </c>
      <c r="D7" t="s">
        <v>476</v>
      </c>
      <c r="E7" t="s">
        <v>1126</v>
      </c>
    </row>
    <row r="8" spans="1:5">
      <c r="A8">
        <v>38605</v>
      </c>
      <c r="B8" t="s">
        <v>1127</v>
      </c>
      <c r="C8" t="s">
        <v>477</v>
      </c>
      <c r="D8" t="s">
        <v>478</v>
      </c>
      <c r="E8" s="258" t="s">
        <v>7386</v>
      </c>
    </row>
    <row r="9" spans="1:5">
      <c r="A9">
        <v>11270</v>
      </c>
      <c r="B9" t="s">
        <v>1128</v>
      </c>
      <c r="C9" t="s">
        <v>477</v>
      </c>
      <c r="D9" t="s">
        <v>478</v>
      </c>
      <c r="E9" s="258" t="s">
        <v>1045</v>
      </c>
    </row>
    <row r="10" spans="1:5">
      <c r="A10">
        <v>412</v>
      </c>
      <c r="B10" t="s">
        <v>1129</v>
      </c>
      <c r="C10" t="s">
        <v>477</v>
      </c>
      <c r="D10" t="s">
        <v>478</v>
      </c>
      <c r="E10" s="258" t="s">
        <v>6584</v>
      </c>
    </row>
    <row r="11" spans="1:5">
      <c r="A11">
        <v>414</v>
      </c>
      <c r="B11" t="s">
        <v>1130</v>
      </c>
      <c r="C11" t="s">
        <v>477</v>
      </c>
      <c r="D11" t="s">
        <v>478</v>
      </c>
      <c r="E11" s="258" t="s">
        <v>858</v>
      </c>
    </row>
    <row r="12" spans="1:5">
      <c r="A12">
        <v>410</v>
      </c>
      <c r="B12" t="s">
        <v>1131</v>
      </c>
      <c r="C12" t="s">
        <v>477</v>
      </c>
      <c r="D12" t="s">
        <v>478</v>
      </c>
      <c r="E12" s="258" t="s">
        <v>6585</v>
      </c>
    </row>
    <row r="13" spans="1:5">
      <c r="A13">
        <v>411</v>
      </c>
      <c r="B13" t="s">
        <v>1132</v>
      </c>
      <c r="C13" t="s">
        <v>477</v>
      </c>
      <c r="D13" t="s">
        <v>483</v>
      </c>
      <c r="E13" s="258" t="s">
        <v>860</v>
      </c>
    </row>
    <row r="14" spans="1:5">
      <c r="A14">
        <v>408</v>
      </c>
      <c r="B14" t="s">
        <v>1134</v>
      </c>
      <c r="C14" t="s">
        <v>477</v>
      </c>
      <c r="D14" t="s">
        <v>478</v>
      </c>
      <c r="E14" s="258" t="s">
        <v>931</v>
      </c>
    </row>
    <row r="15" spans="1:5">
      <c r="A15">
        <v>39131</v>
      </c>
      <c r="B15" t="s">
        <v>1136</v>
      </c>
      <c r="C15" t="s">
        <v>477</v>
      </c>
      <c r="D15" t="s">
        <v>478</v>
      </c>
      <c r="E15" s="258" t="s">
        <v>804</v>
      </c>
    </row>
    <row r="16" spans="1:5">
      <c r="A16">
        <v>394</v>
      </c>
      <c r="B16" t="s">
        <v>183</v>
      </c>
      <c r="C16" t="s">
        <v>477</v>
      </c>
      <c r="D16" t="s">
        <v>478</v>
      </c>
      <c r="E16" s="258" t="s">
        <v>925</v>
      </c>
    </row>
    <row r="17" spans="1:5">
      <c r="A17">
        <v>39130</v>
      </c>
      <c r="B17" t="s">
        <v>1137</v>
      </c>
      <c r="C17" t="s">
        <v>477</v>
      </c>
      <c r="D17" t="s">
        <v>478</v>
      </c>
      <c r="E17" s="258" t="s">
        <v>819</v>
      </c>
    </row>
    <row r="18" spans="1:5">
      <c r="A18">
        <v>395</v>
      </c>
      <c r="B18" t="s">
        <v>1138</v>
      </c>
      <c r="C18" t="s">
        <v>477</v>
      </c>
      <c r="D18" t="s">
        <v>478</v>
      </c>
      <c r="E18" s="258" t="s">
        <v>6431</v>
      </c>
    </row>
    <row r="19" spans="1:5">
      <c r="A19">
        <v>39127</v>
      </c>
      <c r="B19" t="s">
        <v>1139</v>
      </c>
      <c r="C19" t="s">
        <v>477</v>
      </c>
      <c r="D19" t="s">
        <v>478</v>
      </c>
      <c r="E19" s="258" t="s">
        <v>974</v>
      </c>
    </row>
    <row r="20" spans="1:5">
      <c r="A20">
        <v>392</v>
      </c>
      <c r="B20" t="s">
        <v>1140</v>
      </c>
      <c r="C20" t="s">
        <v>477</v>
      </c>
      <c r="D20" t="s">
        <v>478</v>
      </c>
      <c r="E20" s="258" t="s">
        <v>1005</v>
      </c>
    </row>
    <row r="21" spans="1:5">
      <c r="A21">
        <v>39129</v>
      </c>
      <c r="B21" t="s">
        <v>1141</v>
      </c>
      <c r="C21" t="s">
        <v>477</v>
      </c>
      <c r="D21" t="s">
        <v>478</v>
      </c>
      <c r="E21" s="258" t="s">
        <v>885</v>
      </c>
    </row>
    <row r="22" spans="1:5">
      <c r="A22">
        <v>393</v>
      </c>
      <c r="B22" t="s">
        <v>1142</v>
      </c>
      <c r="C22" t="s">
        <v>477</v>
      </c>
      <c r="D22" t="s">
        <v>483</v>
      </c>
      <c r="E22" s="258" t="s">
        <v>3037</v>
      </c>
    </row>
    <row r="23" spans="1:5">
      <c r="A23">
        <v>39133</v>
      </c>
      <c r="B23" t="s">
        <v>1143</v>
      </c>
      <c r="C23" t="s">
        <v>477</v>
      </c>
      <c r="D23" t="s">
        <v>478</v>
      </c>
      <c r="E23" s="258" t="s">
        <v>6809</v>
      </c>
    </row>
    <row r="24" spans="1:5">
      <c r="A24">
        <v>397</v>
      </c>
      <c r="B24" t="s">
        <v>1144</v>
      </c>
      <c r="C24" t="s">
        <v>477</v>
      </c>
      <c r="D24" t="s">
        <v>478</v>
      </c>
      <c r="E24" s="258" t="s">
        <v>1003</v>
      </c>
    </row>
    <row r="25" spans="1:5">
      <c r="A25">
        <v>39132</v>
      </c>
      <c r="B25" t="s">
        <v>1145</v>
      </c>
      <c r="C25" t="s">
        <v>477</v>
      </c>
      <c r="D25" t="s">
        <v>478</v>
      </c>
      <c r="E25" s="258" t="s">
        <v>1633</v>
      </c>
    </row>
    <row r="26" spans="1:5">
      <c r="A26">
        <v>396</v>
      </c>
      <c r="B26" t="s">
        <v>1146</v>
      </c>
      <c r="C26" t="s">
        <v>477</v>
      </c>
      <c r="D26" t="s">
        <v>478</v>
      </c>
      <c r="E26" s="258" t="s">
        <v>6810</v>
      </c>
    </row>
    <row r="27" spans="1:5">
      <c r="A27">
        <v>39135</v>
      </c>
      <c r="B27" t="s">
        <v>1147</v>
      </c>
      <c r="C27" t="s">
        <v>477</v>
      </c>
      <c r="D27" t="s">
        <v>478</v>
      </c>
      <c r="E27" s="258" t="s">
        <v>6811</v>
      </c>
    </row>
    <row r="28" spans="1:5">
      <c r="A28">
        <v>39128</v>
      </c>
      <c r="B28" t="s">
        <v>1148</v>
      </c>
      <c r="C28" t="s">
        <v>477</v>
      </c>
      <c r="D28" t="s">
        <v>478</v>
      </c>
      <c r="E28" s="258" t="s">
        <v>817</v>
      </c>
    </row>
    <row r="29" spans="1:5">
      <c r="A29">
        <v>400</v>
      </c>
      <c r="B29" t="s">
        <v>1149</v>
      </c>
      <c r="C29" t="s">
        <v>477</v>
      </c>
      <c r="D29" t="s">
        <v>478</v>
      </c>
      <c r="E29" s="258" t="s">
        <v>975</v>
      </c>
    </row>
    <row r="30" spans="1:5">
      <c r="A30">
        <v>39125</v>
      </c>
      <c r="B30" t="s">
        <v>1150</v>
      </c>
      <c r="C30" t="s">
        <v>477</v>
      </c>
      <c r="D30" t="s">
        <v>478</v>
      </c>
      <c r="E30" s="258" t="s">
        <v>817</v>
      </c>
    </row>
    <row r="31" spans="1:5">
      <c r="A31">
        <v>39134</v>
      </c>
      <c r="B31" t="s">
        <v>1151</v>
      </c>
      <c r="C31" t="s">
        <v>477</v>
      </c>
      <c r="D31" t="s">
        <v>478</v>
      </c>
      <c r="E31" s="258" t="s">
        <v>6812</v>
      </c>
    </row>
    <row r="32" spans="1:5">
      <c r="A32">
        <v>398</v>
      </c>
      <c r="B32" t="s">
        <v>1152</v>
      </c>
      <c r="C32" t="s">
        <v>477</v>
      </c>
      <c r="D32" t="s">
        <v>478</v>
      </c>
      <c r="E32" s="258" t="s">
        <v>915</v>
      </c>
    </row>
    <row r="33" spans="1:5">
      <c r="A33">
        <v>39126</v>
      </c>
      <c r="B33" t="s">
        <v>1153</v>
      </c>
      <c r="C33" t="s">
        <v>477</v>
      </c>
      <c r="D33" t="s">
        <v>478</v>
      </c>
      <c r="E33" s="258" t="s">
        <v>6813</v>
      </c>
    </row>
    <row r="34" spans="1:5">
      <c r="A34">
        <v>399</v>
      </c>
      <c r="B34" t="s">
        <v>1154</v>
      </c>
      <c r="C34" t="s">
        <v>477</v>
      </c>
      <c r="D34" t="s">
        <v>478</v>
      </c>
      <c r="E34" s="258" t="s">
        <v>6792</v>
      </c>
    </row>
    <row r="35" spans="1:5">
      <c r="A35">
        <v>39158</v>
      </c>
      <c r="B35" t="s">
        <v>1155</v>
      </c>
      <c r="C35" t="s">
        <v>477</v>
      </c>
      <c r="D35" t="s">
        <v>478</v>
      </c>
      <c r="E35" s="258" t="s">
        <v>6814</v>
      </c>
    </row>
    <row r="36" spans="1:5">
      <c r="A36">
        <v>39141</v>
      </c>
      <c r="B36" t="s">
        <v>1156</v>
      </c>
      <c r="C36" t="s">
        <v>477</v>
      </c>
      <c r="D36" t="s">
        <v>478</v>
      </c>
      <c r="E36" s="258" t="s">
        <v>1992</v>
      </c>
    </row>
    <row r="37" spans="1:5">
      <c r="A37">
        <v>39140</v>
      </c>
      <c r="B37" t="s">
        <v>1157</v>
      </c>
      <c r="C37" t="s">
        <v>477</v>
      </c>
      <c r="D37" t="s">
        <v>478</v>
      </c>
      <c r="E37" s="258" t="s">
        <v>6815</v>
      </c>
    </row>
    <row r="38" spans="1:5">
      <c r="A38">
        <v>39137</v>
      </c>
      <c r="B38" t="s">
        <v>1158</v>
      </c>
      <c r="C38" t="s">
        <v>477</v>
      </c>
      <c r="D38" t="s">
        <v>478</v>
      </c>
      <c r="E38" s="258" t="s">
        <v>798</v>
      </c>
    </row>
    <row r="39" spans="1:5">
      <c r="A39">
        <v>39139</v>
      </c>
      <c r="B39" t="s">
        <v>1159</v>
      </c>
      <c r="C39" t="s">
        <v>477</v>
      </c>
      <c r="D39" t="s">
        <v>478</v>
      </c>
      <c r="E39" s="258" t="s">
        <v>963</v>
      </c>
    </row>
    <row r="40" spans="1:5">
      <c r="A40">
        <v>39143</v>
      </c>
      <c r="B40" t="s">
        <v>1160</v>
      </c>
      <c r="C40" t="s">
        <v>477</v>
      </c>
      <c r="D40" t="s">
        <v>478</v>
      </c>
      <c r="E40" s="258" t="s">
        <v>6760</v>
      </c>
    </row>
    <row r="41" spans="1:5">
      <c r="A41">
        <v>39142</v>
      </c>
      <c r="B41" t="s">
        <v>1161</v>
      </c>
      <c r="C41" t="s">
        <v>477</v>
      </c>
      <c r="D41" t="s">
        <v>478</v>
      </c>
      <c r="E41" s="258" t="s">
        <v>6816</v>
      </c>
    </row>
    <row r="42" spans="1:5">
      <c r="A42">
        <v>39138</v>
      </c>
      <c r="B42" t="s">
        <v>1162</v>
      </c>
      <c r="C42" t="s">
        <v>477</v>
      </c>
      <c r="D42" t="s">
        <v>478</v>
      </c>
      <c r="E42" s="258" t="s">
        <v>6423</v>
      </c>
    </row>
    <row r="43" spans="1:5">
      <c r="A43">
        <v>39136</v>
      </c>
      <c r="B43" t="s">
        <v>1163</v>
      </c>
      <c r="C43" t="s">
        <v>477</v>
      </c>
      <c r="D43" t="s">
        <v>478</v>
      </c>
      <c r="E43" s="258" t="s">
        <v>873</v>
      </c>
    </row>
    <row r="44" spans="1:5">
      <c r="A44">
        <v>39144</v>
      </c>
      <c r="B44" t="s">
        <v>1164</v>
      </c>
      <c r="C44" t="s">
        <v>477</v>
      </c>
      <c r="D44" t="s">
        <v>478</v>
      </c>
      <c r="E44" s="258" t="s">
        <v>6431</v>
      </c>
    </row>
    <row r="45" spans="1:5">
      <c r="A45">
        <v>39145</v>
      </c>
      <c r="B45" t="s">
        <v>1165</v>
      </c>
      <c r="C45" t="s">
        <v>477</v>
      </c>
      <c r="D45" t="s">
        <v>478</v>
      </c>
      <c r="E45" s="258" t="s">
        <v>6817</v>
      </c>
    </row>
    <row r="46" spans="1:5">
      <c r="A46">
        <v>12615</v>
      </c>
      <c r="B46" t="s">
        <v>1166</v>
      </c>
      <c r="C46" t="s">
        <v>477</v>
      </c>
      <c r="D46" t="s">
        <v>480</v>
      </c>
      <c r="E46" s="258" t="s">
        <v>6484</v>
      </c>
    </row>
    <row r="47" spans="1:5">
      <c r="A47">
        <v>11927</v>
      </c>
      <c r="B47" t="s">
        <v>1168</v>
      </c>
      <c r="C47" t="s">
        <v>477</v>
      </c>
      <c r="D47" t="s">
        <v>478</v>
      </c>
      <c r="E47" s="258" t="s">
        <v>6601</v>
      </c>
    </row>
    <row r="48" spans="1:5">
      <c r="A48">
        <v>11928</v>
      </c>
      <c r="B48" t="s">
        <v>1169</v>
      </c>
      <c r="C48" t="s">
        <v>477</v>
      </c>
      <c r="D48" t="s">
        <v>478</v>
      </c>
      <c r="E48" s="258" t="s">
        <v>1011</v>
      </c>
    </row>
    <row r="49" spans="1:5">
      <c r="A49">
        <v>11929</v>
      </c>
      <c r="B49" t="s">
        <v>1170</v>
      </c>
      <c r="C49" t="s">
        <v>477</v>
      </c>
      <c r="D49" t="s">
        <v>478</v>
      </c>
      <c r="E49" s="258" t="s">
        <v>7387</v>
      </c>
    </row>
    <row r="50" spans="1:5">
      <c r="A50">
        <v>36801</v>
      </c>
      <c r="B50" t="s">
        <v>1171</v>
      </c>
      <c r="C50" t="s">
        <v>477</v>
      </c>
      <c r="D50" t="s">
        <v>478</v>
      </c>
      <c r="E50" s="258" t="s">
        <v>5089</v>
      </c>
    </row>
    <row r="51" spans="1:5">
      <c r="A51">
        <v>36246</v>
      </c>
      <c r="B51" t="s">
        <v>1172</v>
      </c>
      <c r="C51" t="s">
        <v>484</v>
      </c>
      <c r="D51" t="s">
        <v>478</v>
      </c>
      <c r="E51" s="258" t="s">
        <v>793</v>
      </c>
    </row>
    <row r="52" spans="1:5">
      <c r="A52">
        <v>37600</v>
      </c>
      <c r="B52" t="s">
        <v>1173</v>
      </c>
      <c r="C52" t="s">
        <v>477</v>
      </c>
      <c r="D52" t="s">
        <v>480</v>
      </c>
      <c r="E52" s="258" t="s">
        <v>7388</v>
      </c>
    </row>
    <row r="53" spans="1:5">
      <c r="A53">
        <v>37599</v>
      </c>
      <c r="B53" t="s">
        <v>1174</v>
      </c>
      <c r="C53" t="s">
        <v>477</v>
      </c>
      <c r="D53" t="s">
        <v>480</v>
      </c>
      <c r="E53" s="258" t="s">
        <v>7389</v>
      </c>
    </row>
    <row r="54" spans="1:5">
      <c r="A54">
        <v>1</v>
      </c>
      <c r="B54" t="s">
        <v>6408</v>
      </c>
      <c r="C54" t="s">
        <v>485</v>
      </c>
      <c r="D54" t="s">
        <v>483</v>
      </c>
      <c r="E54" s="258" t="s">
        <v>7390</v>
      </c>
    </row>
    <row r="55" spans="1:5">
      <c r="A55">
        <v>3</v>
      </c>
      <c r="B55" t="s">
        <v>1175</v>
      </c>
      <c r="C55" t="s">
        <v>486</v>
      </c>
      <c r="D55" t="s">
        <v>478</v>
      </c>
      <c r="E55" s="258" t="s">
        <v>1019</v>
      </c>
    </row>
    <row r="56" spans="1:5">
      <c r="A56">
        <v>43054</v>
      </c>
      <c r="B56" t="s">
        <v>1176</v>
      </c>
      <c r="C56" t="s">
        <v>485</v>
      </c>
      <c r="D56" t="s">
        <v>478</v>
      </c>
      <c r="E56" s="258" t="s">
        <v>6602</v>
      </c>
    </row>
    <row r="57" spans="1:5">
      <c r="A57">
        <v>42402</v>
      </c>
      <c r="B57" t="s">
        <v>1177</v>
      </c>
      <c r="C57" t="s">
        <v>485</v>
      </c>
      <c r="D57" t="s">
        <v>478</v>
      </c>
      <c r="E57" s="258" t="s">
        <v>7391</v>
      </c>
    </row>
    <row r="58" spans="1:5">
      <c r="A58">
        <v>42403</v>
      </c>
      <c r="B58" t="s">
        <v>1178</v>
      </c>
      <c r="C58" t="s">
        <v>485</v>
      </c>
      <c r="D58" t="s">
        <v>478</v>
      </c>
      <c r="E58" s="258" t="s">
        <v>891</v>
      </c>
    </row>
    <row r="59" spans="1:5">
      <c r="A59">
        <v>42404</v>
      </c>
      <c r="B59" t="s">
        <v>1179</v>
      </c>
      <c r="C59" t="s">
        <v>485</v>
      </c>
      <c r="D59" t="s">
        <v>478</v>
      </c>
      <c r="E59" s="258" t="s">
        <v>7392</v>
      </c>
    </row>
    <row r="60" spans="1:5">
      <c r="A60">
        <v>42405</v>
      </c>
      <c r="B60" t="s">
        <v>1180</v>
      </c>
      <c r="C60" t="s">
        <v>485</v>
      </c>
      <c r="D60" t="s">
        <v>478</v>
      </c>
      <c r="E60" s="258" t="s">
        <v>6947</v>
      </c>
    </row>
    <row r="61" spans="1:5">
      <c r="A61">
        <v>34341</v>
      </c>
      <c r="B61" t="s">
        <v>1181</v>
      </c>
      <c r="C61" t="s">
        <v>485</v>
      </c>
      <c r="D61" t="s">
        <v>478</v>
      </c>
      <c r="E61" s="258" t="s">
        <v>7393</v>
      </c>
    </row>
    <row r="62" spans="1:5">
      <c r="A62">
        <v>43053</v>
      </c>
      <c r="B62" t="s">
        <v>1182</v>
      </c>
      <c r="C62" t="s">
        <v>485</v>
      </c>
      <c r="D62" t="s">
        <v>478</v>
      </c>
      <c r="E62" s="258" t="s">
        <v>7394</v>
      </c>
    </row>
    <row r="63" spans="1:5">
      <c r="A63">
        <v>43058</v>
      </c>
      <c r="B63" t="s">
        <v>1183</v>
      </c>
      <c r="C63" t="s">
        <v>485</v>
      </c>
      <c r="D63" t="s">
        <v>478</v>
      </c>
      <c r="E63" s="258" t="s">
        <v>6813</v>
      </c>
    </row>
    <row r="64" spans="1:5">
      <c r="A64">
        <v>34</v>
      </c>
      <c r="B64" t="s">
        <v>1184</v>
      </c>
      <c r="C64" t="s">
        <v>485</v>
      </c>
      <c r="D64" t="s">
        <v>478</v>
      </c>
      <c r="E64" s="258" t="s">
        <v>7395</v>
      </c>
    </row>
    <row r="65" spans="1:5">
      <c r="A65">
        <v>43055</v>
      </c>
      <c r="B65" t="s">
        <v>1185</v>
      </c>
      <c r="C65" t="s">
        <v>485</v>
      </c>
      <c r="D65" t="s">
        <v>483</v>
      </c>
      <c r="E65" s="258" t="s">
        <v>7396</v>
      </c>
    </row>
    <row r="66" spans="1:5">
      <c r="A66">
        <v>43056</v>
      </c>
      <c r="B66" t="s">
        <v>1186</v>
      </c>
      <c r="C66" t="s">
        <v>485</v>
      </c>
      <c r="D66" t="s">
        <v>478</v>
      </c>
      <c r="E66" s="258" t="s">
        <v>7397</v>
      </c>
    </row>
    <row r="67" spans="1:5">
      <c r="A67">
        <v>43057</v>
      </c>
      <c r="B67" t="s">
        <v>1187</v>
      </c>
      <c r="C67" t="s">
        <v>485</v>
      </c>
      <c r="D67" t="s">
        <v>478</v>
      </c>
      <c r="E67" s="258" t="s">
        <v>6539</v>
      </c>
    </row>
    <row r="68" spans="1:5">
      <c r="A68">
        <v>34449</v>
      </c>
      <c r="B68" t="s">
        <v>1188</v>
      </c>
      <c r="C68" t="s">
        <v>485</v>
      </c>
      <c r="D68" t="s">
        <v>478</v>
      </c>
      <c r="E68" s="258" t="s">
        <v>7398</v>
      </c>
    </row>
    <row r="69" spans="1:5">
      <c r="A69">
        <v>32</v>
      </c>
      <c r="B69" t="s">
        <v>1189</v>
      </c>
      <c r="C69" t="s">
        <v>485</v>
      </c>
      <c r="D69" t="s">
        <v>478</v>
      </c>
      <c r="E69" s="258" t="s">
        <v>6964</v>
      </c>
    </row>
    <row r="70" spans="1:5">
      <c r="A70">
        <v>33</v>
      </c>
      <c r="B70" t="s">
        <v>1190</v>
      </c>
      <c r="C70" t="s">
        <v>485</v>
      </c>
      <c r="D70" t="s">
        <v>478</v>
      </c>
      <c r="E70" s="258" t="s">
        <v>6949</v>
      </c>
    </row>
    <row r="71" spans="1:5">
      <c r="A71">
        <v>43061</v>
      </c>
      <c r="B71" t="s">
        <v>1191</v>
      </c>
      <c r="C71" t="s">
        <v>485</v>
      </c>
      <c r="D71" t="s">
        <v>478</v>
      </c>
      <c r="E71" s="258" t="s">
        <v>7118</v>
      </c>
    </row>
    <row r="72" spans="1:5">
      <c r="A72">
        <v>43059</v>
      </c>
      <c r="B72" t="s">
        <v>1192</v>
      </c>
      <c r="C72" t="s">
        <v>485</v>
      </c>
      <c r="D72" t="s">
        <v>478</v>
      </c>
      <c r="E72" s="258" t="s">
        <v>6981</v>
      </c>
    </row>
    <row r="73" spans="1:5">
      <c r="A73">
        <v>43062</v>
      </c>
      <c r="B73" t="s">
        <v>1193</v>
      </c>
      <c r="C73" t="s">
        <v>485</v>
      </c>
      <c r="D73" t="s">
        <v>478</v>
      </c>
      <c r="E73" s="258" t="s">
        <v>6818</v>
      </c>
    </row>
    <row r="74" spans="1:5">
      <c r="A74">
        <v>43060</v>
      </c>
      <c r="B74" t="s">
        <v>1194</v>
      </c>
      <c r="C74" t="s">
        <v>485</v>
      </c>
      <c r="D74" t="s">
        <v>478</v>
      </c>
      <c r="E74" s="258" t="s">
        <v>6839</v>
      </c>
    </row>
    <row r="75" spans="1:5">
      <c r="A75">
        <v>20063</v>
      </c>
      <c r="B75" t="s">
        <v>1195</v>
      </c>
      <c r="C75" t="s">
        <v>477</v>
      </c>
      <c r="D75" t="s">
        <v>480</v>
      </c>
      <c r="E75" s="258" t="s">
        <v>7399</v>
      </c>
    </row>
    <row r="76" spans="1:5">
      <c r="A76">
        <v>40410</v>
      </c>
      <c r="B76" t="s">
        <v>1197</v>
      </c>
      <c r="C76" t="s">
        <v>477</v>
      </c>
      <c r="D76" t="s">
        <v>480</v>
      </c>
      <c r="E76" s="258" t="s">
        <v>6580</v>
      </c>
    </row>
    <row r="77" spans="1:5">
      <c r="A77">
        <v>40411</v>
      </c>
      <c r="B77" t="s">
        <v>1198</v>
      </c>
      <c r="C77" t="s">
        <v>477</v>
      </c>
      <c r="D77" t="s">
        <v>480</v>
      </c>
      <c r="E77" s="258" t="s">
        <v>7400</v>
      </c>
    </row>
    <row r="78" spans="1:5">
      <c r="A78">
        <v>40412</v>
      </c>
      <c r="B78" t="s">
        <v>1199</v>
      </c>
      <c r="C78" t="s">
        <v>477</v>
      </c>
      <c r="D78" t="s">
        <v>480</v>
      </c>
      <c r="E78" s="258" t="s">
        <v>993</v>
      </c>
    </row>
    <row r="79" spans="1:5">
      <c r="A79">
        <v>38838</v>
      </c>
      <c r="B79" t="s">
        <v>1200</v>
      </c>
      <c r="C79" t="s">
        <v>477</v>
      </c>
      <c r="D79" t="s">
        <v>480</v>
      </c>
      <c r="E79" s="258" t="s">
        <v>7401</v>
      </c>
    </row>
    <row r="80" spans="1:5">
      <c r="A80">
        <v>38839</v>
      </c>
      <c r="B80" t="s">
        <v>1201</v>
      </c>
      <c r="C80" t="s">
        <v>477</v>
      </c>
      <c r="D80" t="s">
        <v>480</v>
      </c>
      <c r="E80" s="258" t="s">
        <v>6443</v>
      </c>
    </row>
    <row r="81" spans="1:5">
      <c r="A81">
        <v>55</v>
      </c>
      <c r="B81" t="s">
        <v>1202</v>
      </c>
      <c r="C81" t="s">
        <v>477</v>
      </c>
      <c r="D81" t="s">
        <v>480</v>
      </c>
      <c r="E81" s="258" t="s">
        <v>7402</v>
      </c>
    </row>
    <row r="82" spans="1:5">
      <c r="A82">
        <v>61</v>
      </c>
      <c r="B82" t="s">
        <v>1203</v>
      </c>
      <c r="C82" t="s">
        <v>477</v>
      </c>
      <c r="D82" t="s">
        <v>480</v>
      </c>
      <c r="E82" s="258" t="s">
        <v>7403</v>
      </c>
    </row>
    <row r="83" spans="1:5">
      <c r="A83">
        <v>62</v>
      </c>
      <c r="B83" t="s">
        <v>1204</v>
      </c>
      <c r="C83" t="s">
        <v>477</v>
      </c>
      <c r="D83" t="s">
        <v>480</v>
      </c>
      <c r="E83" s="258" t="s">
        <v>7404</v>
      </c>
    </row>
    <row r="84" spans="1:5">
      <c r="A84">
        <v>77</v>
      </c>
      <c r="B84" t="s">
        <v>1205</v>
      </c>
      <c r="C84" t="s">
        <v>477</v>
      </c>
      <c r="D84" t="s">
        <v>478</v>
      </c>
      <c r="E84" s="258" t="s">
        <v>6589</v>
      </c>
    </row>
    <row r="85" spans="1:5">
      <c r="A85">
        <v>76</v>
      </c>
      <c r="B85" t="s">
        <v>1206</v>
      </c>
      <c r="C85" t="s">
        <v>477</v>
      </c>
      <c r="D85" t="s">
        <v>478</v>
      </c>
      <c r="E85" s="258" t="s">
        <v>7405</v>
      </c>
    </row>
    <row r="86" spans="1:5">
      <c r="A86">
        <v>67</v>
      </c>
      <c r="B86" t="s">
        <v>1207</v>
      </c>
      <c r="C86" t="s">
        <v>477</v>
      </c>
      <c r="D86" t="s">
        <v>478</v>
      </c>
      <c r="E86" s="258" t="s">
        <v>7406</v>
      </c>
    </row>
    <row r="87" spans="1:5">
      <c r="A87">
        <v>71</v>
      </c>
      <c r="B87" t="s">
        <v>1208</v>
      </c>
      <c r="C87" t="s">
        <v>477</v>
      </c>
      <c r="D87" t="s">
        <v>478</v>
      </c>
      <c r="E87" s="258" t="s">
        <v>7407</v>
      </c>
    </row>
    <row r="88" spans="1:5">
      <c r="A88">
        <v>73</v>
      </c>
      <c r="B88" t="s">
        <v>1209</v>
      </c>
      <c r="C88" t="s">
        <v>477</v>
      </c>
      <c r="D88" t="s">
        <v>478</v>
      </c>
      <c r="E88" s="258" t="s">
        <v>7408</v>
      </c>
    </row>
    <row r="89" spans="1:5">
      <c r="A89">
        <v>103</v>
      </c>
      <c r="B89" t="s">
        <v>1210</v>
      </c>
      <c r="C89" t="s">
        <v>477</v>
      </c>
      <c r="D89" t="s">
        <v>478</v>
      </c>
      <c r="E89" s="258" t="s">
        <v>7409</v>
      </c>
    </row>
    <row r="90" spans="1:5">
      <c r="A90">
        <v>107</v>
      </c>
      <c r="B90" t="s">
        <v>1211</v>
      </c>
      <c r="C90" t="s">
        <v>477</v>
      </c>
      <c r="D90" t="s">
        <v>478</v>
      </c>
      <c r="E90" s="258" t="s">
        <v>7216</v>
      </c>
    </row>
    <row r="91" spans="1:5">
      <c r="A91">
        <v>65</v>
      </c>
      <c r="B91" t="s">
        <v>1212</v>
      </c>
      <c r="C91" t="s">
        <v>477</v>
      </c>
      <c r="D91" t="s">
        <v>478</v>
      </c>
      <c r="E91" s="258" t="s">
        <v>7410</v>
      </c>
    </row>
    <row r="92" spans="1:5">
      <c r="A92">
        <v>108</v>
      </c>
      <c r="B92" t="s">
        <v>1213</v>
      </c>
      <c r="C92" t="s">
        <v>477</v>
      </c>
      <c r="D92" t="s">
        <v>478</v>
      </c>
      <c r="E92" s="258" t="s">
        <v>1664</v>
      </c>
    </row>
    <row r="93" spans="1:5">
      <c r="A93">
        <v>110</v>
      </c>
      <c r="B93" t="s">
        <v>1214</v>
      </c>
      <c r="C93" t="s">
        <v>477</v>
      </c>
      <c r="D93" t="s">
        <v>478</v>
      </c>
      <c r="E93" s="258" t="s">
        <v>7020</v>
      </c>
    </row>
    <row r="94" spans="1:5">
      <c r="A94">
        <v>109</v>
      </c>
      <c r="B94" t="s">
        <v>1215</v>
      </c>
      <c r="C94" t="s">
        <v>477</v>
      </c>
      <c r="D94" t="s">
        <v>478</v>
      </c>
      <c r="E94" s="258" t="s">
        <v>6938</v>
      </c>
    </row>
    <row r="95" spans="1:5">
      <c r="A95">
        <v>111</v>
      </c>
      <c r="B95" t="s">
        <v>1216</v>
      </c>
      <c r="C95" t="s">
        <v>477</v>
      </c>
      <c r="D95" t="s">
        <v>478</v>
      </c>
      <c r="E95" s="258" t="s">
        <v>1026</v>
      </c>
    </row>
    <row r="96" spans="1:5">
      <c r="A96">
        <v>112</v>
      </c>
      <c r="B96" t="s">
        <v>1217</v>
      </c>
      <c r="C96" t="s">
        <v>477</v>
      </c>
      <c r="D96" t="s">
        <v>478</v>
      </c>
      <c r="E96" s="258" t="s">
        <v>6894</v>
      </c>
    </row>
    <row r="97" spans="1:5">
      <c r="A97">
        <v>113</v>
      </c>
      <c r="B97" t="s">
        <v>1218</v>
      </c>
      <c r="C97" t="s">
        <v>477</v>
      </c>
      <c r="D97" t="s">
        <v>478</v>
      </c>
      <c r="E97" s="258" t="s">
        <v>7411</v>
      </c>
    </row>
    <row r="98" spans="1:5">
      <c r="A98">
        <v>104</v>
      </c>
      <c r="B98" t="s">
        <v>1219</v>
      </c>
      <c r="C98" t="s">
        <v>477</v>
      </c>
      <c r="D98" t="s">
        <v>478</v>
      </c>
      <c r="E98" s="258" t="s">
        <v>834</v>
      </c>
    </row>
    <row r="99" spans="1:5">
      <c r="A99">
        <v>102</v>
      </c>
      <c r="B99" t="s">
        <v>1220</v>
      </c>
      <c r="C99" t="s">
        <v>477</v>
      </c>
      <c r="D99" t="s">
        <v>478</v>
      </c>
      <c r="E99" s="258" t="s">
        <v>7412</v>
      </c>
    </row>
    <row r="100" spans="1:5">
      <c r="A100">
        <v>95</v>
      </c>
      <c r="B100" t="s">
        <v>1221</v>
      </c>
      <c r="C100" t="s">
        <v>477</v>
      </c>
      <c r="D100" t="s">
        <v>478</v>
      </c>
      <c r="E100" s="258" t="s">
        <v>7200</v>
      </c>
    </row>
    <row r="101" spans="1:5">
      <c r="A101">
        <v>96</v>
      </c>
      <c r="B101" t="s">
        <v>1222</v>
      </c>
      <c r="C101" t="s">
        <v>477</v>
      </c>
      <c r="D101" t="s">
        <v>478</v>
      </c>
      <c r="E101" s="258" t="s">
        <v>816</v>
      </c>
    </row>
    <row r="102" spans="1:5">
      <c r="A102">
        <v>97</v>
      </c>
      <c r="B102" t="s">
        <v>1223</v>
      </c>
      <c r="C102" t="s">
        <v>477</v>
      </c>
      <c r="D102" t="s">
        <v>478</v>
      </c>
      <c r="E102" s="258" t="s">
        <v>7413</v>
      </c>
    </row>
    <row r="103" spans="1:5">
      <c r="A103">
        <v>98</v>
      </c>
      <c r="B103" t="s">
        <v>1224</v>
      </c>
      <c r="C103" t="s">
        <v>477</v>
      </c>
      <c r="D103" t="s">
        <v>478</v>
      </c>
      <c r="E103" s="258" t="s">
        <v>7414</v>
      </c>
    </row>
    <row r="104" spans="1:5">
      <c r="A104">
        <v>99</v>
      </c>
      <c r="B104" t="s">
        <v>1225</v>
      </c>
      <c r="C104" t="s">
        <v>477</v>
      </c>
      <c r="D104" t="s">
        <v>478</v>
      </c>
      <c r="E104" s="258" t="s">
        <v>7415</v>
      </c>
    </row>
    <row r="105" spans="1:5">
      <c r="A105">
        <v>100</v>
      </c>
      <c r="B105" t="s">
        <v>1226</v>
      </c>
      <c r="C105" t="s">
        <v>477</v>
      </c>
      <c r="D105" t="s">
        <v>478</v>
      </c>
      <c r="E105" s="258" t="s">
        <v>7416</v>
      </c>
    </row>
    <row r="106" spans="1:5">
      <c r="A106">
        <v>75</v>
      </c>
      <c r="B106" t="s">
        <v>1227</v>
      </c>
      <c r="C106" t="s">
        <v>477</v>
      </c>
      <c r="D106" t="s">
        <v>478</v>
      </c>
      <c r="E106" s="258" t="s">
        <v>7417</v>
      </c>
    </row>
    <row r="107" spans="1:5">
      <c r="A107">
        <v>114</v>
      </c>
      <c r="B107" t="s">
        <v>1228</v>
      </c>
      <c r="C107" t="s">
        <v>477</v>
      </c>
      <c r="D107" t="s">
        <v>478</v>
      </c>
      <c r="E107" s="258" t="s">
        <v>7418</v>
      </c>
    </row>
    <row r="108" spans="1:5">
      <c r="A108">
        <v>68</v>
      </c>
      <c r="B108" t="s">
        <v>1229</v>
      </c>
      <c r="C108" t="s">
        <v>477</v>
      </c>
      <c r="D108" t="s">
        <v>478</v>
      </c>
      <c r="E108" s="258" t="s">
        <v>7419</v>
      </c>
    </row>
    <row r="109" spans="1:5">
      <c r="A109">
        <v>86</v>
      </c>
      <c r="B109" t="s">
        <v>1230</v>
      </c>
      <c r="C109" t="s">
        <v>477</v>
      </c>
      <c r="D109" t="s">
        <v>478</v>
      </c>
      <c r="E109" s="258" t="s">
        <v>7420</v>
      </c>
    </row>
    <row r="110" spans="1:5">
      <c r="A110">
        <v>66</v>
      </c>
      <c r="B110" t="s">
        <v>1231</v>
      </c>
      <c r="C110" t="s">
        <v>477</v>
      </c>
      <c r="D110" t="s">
        <v>478</v>
      </c>
      <c r="E110" s="258" t="s">
        <v>7231</v>
      </c>
    </row>
    <row r="111" spans="1:5">
      <c r="A111">
        <v>69</v>
      </c>
      <c r="B111" t="s">
        <v>1232</v>
      </c>
      <c r="C111" t="s">
        <v>477</v>
      </c>
      <c r="D111" t="s">
        <v>478</v>
      </c>
      <c r="E111" s="258" t="s">
        <v>7421</v>
      </c>
    </row>
    <row r="112" spans="1:5">
      <c r="A112">
        <v>83</v>
      </c>
      <c r="B112" t="s">
        <v>1233</v>
      </c>
      <c r="C112" t="s">
        <v>477</v>
      </c>
      <c r="D112" t="s">
        <v>478</v>
      </c>
      <c r="E112" s="258" t="s">
        <v>7422</v>
      </c>
    </row>
    <row r="113" spans="1:5">
      <c r="A113">
        <v>74</v>
      </c>
      <c r="B113" t="s">
        <v>1234</v>
      </c>
      <c r="C113" t="s">
        <v>477</v>
      </c>
      <c r="D113" t="s">
        <v>478</v>
      </c>
      <c r="E113" s="258" t="s">
        <v>7423</v>
      </c>
    </row>
    <row r="114" spans="1:5">
      <c r="A114">
        <v>106</v>
      </c>
      <c r="B114" t="s">
        <v>1235</v>
      </c>
      <c r="C114" t="s">
        <v>477</v>
      </c>
      <c r="D114" t="s">
        <v>478</v>
      </c>
      <c r="E114" s="258" t="s">
        <v>7424</v>
      </c>
    </row>
    <row r="115" spans="1:5">
      <c r="A115">
        <v>87</v>
      </c>
      <c r="B115" t="s">
        <v>1236</v>
      </c>
      <c r="C115" t="s">
        <v>477</v>
      </c>
      <c r="D115" t="s">
        <v>478</v>
      </c>
      <c r="E115" s="258" t="s">
        <v>7038</v>
      </c>
    </row>
    <row r="116" spans="1:5">
      <c r="A116">
        <v>88</v>
      </c>
      <c r="B116" t="s">
        <v>1237</v>
      </c>
      <c r="C116" t="s">
        <v>477</v>
      </c>
      <c r="D116" t="s">
        <v>478</v>
      </c>
      <c r="E116" s="258" t="s">
        <v>7425</v>
      </c>
    </row>
    <row r="117" spans="1:5">
      <c r="A117">
        <v>89</v>
      </c>
      <c r="B117" t="s">
        <v>1238</v>
      </c>
      <c r="C117" t="s">
        <v>477</v>
      </c>
      <c r="D117" t="s">
        <v>478</v>
      </c>
      <c r="E117" s="258" t="s">
        <v>7426</v>
      </c>
    </row>
    <row r="118" spans="1:5">
      <c r="A118">
        <v>90</v>
      </c>
      <c r="B118" t="s">
        <v>1239</v>
      </c>
      <c r="C118" t="s">
        <v>477</v>
      </c>
      <c r="D118" t="s">
        <v>478</v>
      </c>
      <c r="E118" s="258" t="s">
        <v>7427</v>
      </c>
    </row>
    <row r="119" spans="1:5">
      <c r="A119">
        <v>81</v>
      </c>
      <c r="B119" t="s">
        <v>1240</v>
      </c>
      <c r="C119" t="s">
        <v>477</v>
      </c>
      <c r="D119" t="s">
        <v>478</v>
      </c>
      <c r="E119" s="258" t="s">
        <v>7428</v>
      </c>
    </row>
    <row r="120" spans="1:5">
      <c r="A120">
        <v>82</v>
      </c>
      <c r="B120" t="s">
        <v>1241</v>
      </c>
      <c r="C120" t="s">
        <v>477</v>
      </c>
      <c r="D120" t="s">
        <v>478</v>
      </c>
      <c r="E120" s="258" t="s">
        <v>7429</v>
      </c>
    </row>
    <row r="121" spans="1:5">
      <c r="A121">
        <v>105</v>
      </c>
      <c r="B121" t="s">
        <v>1242</v>
      </c>
      <c r="C121" t="s">
        <v>477</v>
      </c>
      <c r="D121" t="s">
        <v>478</v>
      </c>
      <c r="E121" s="258" t="s">
        <v>7430</v>
      </c>
    </row>
    <row r="122" spans="1:5">
      <c r="A122">
        <v>60</v>
      </c>
      <c r="B122" t="s">
        <v>1243</v>
      </c>
      <c r="C122" t="s">
        <v>477</v>
      </c>
      <c r="D122" t="s">
        <v>480</v>
      </c>
      <c r="E122" s="258" t="s">
        <v>6756</v>
      </c>
    </row>
    <row r="123" spans="1:5">
      <c r="A123">
        <v>72</v>
      </c>
      <c r="B123" t="s">
        <v>1245</v>
      </c>
      <c r="C123" t="s">
        <v>477</v>
      </c>
      <c r="D123" t="s">
        <v>478</v>
      </c>
      <c r="E123" s="258" t="s">
        <v>7431</v>
      </c>
    </row>
    <row r="124" spans="1:5">
      <c r="A124">
        <v>70</v>
      </c>
      <c r="B124" t="s">
        <v>1246</v>
      </c>
      <c r="C124" t="s">
        <v>477</v>
      </c>
      <c r="D124" t="s">
        <v>478</v>
      </c>
      <c r="E124" s="258" t="s">
        <v>7432</v>
      </c>
    </row>
    <row r="125" spans="1:5">
      <c r="A125">
        <v>85</v>
      </c>
      <c r="B125" t="s">
        <v>1247</v>
      </c>
      <c r="C125" t="s">
        <v>477</v>
      </c>
      <c r="D125" t="s">
        <v>478</v>
      </c>
      <c r="E125" s="258" t="s">
        <v>7433</v>
      </c>
    </row>
    <row r="126" spans="1:5">
      <c r="A126">
        <v>84</v>
      </c>
      <c r="B126" t="s">
        <v>1248</v>
      </c>
      <c r="C126" t="s">
        <v>477</v>
      </c>
      <c r="D126" t="s">
        <v>478</v>
      </c>
      <c r="E126" s="258" t="s">
        <v>797</v>
      </c>
    </row>
    <row r="127" spans="1:5">
      <c r="A127">
        <v>37997</v>
      </c>
      <c r="B127" t="s">
        <v>1249</v>
      </c>
      <c r="C127" t="s">
        <v>477</v>
      </c>
      <c r="D127" t="s">
        <v>480</v>
      </c>
      <c r="E127" s="258" t="s">
        <v>818</v>
      </c>
    </row>
    <row r="128" spans="1:5">
      <c r="A128">
        <v>37998</v>
      </c>
      <c r="B128" t="s">
        <v>1250</v>
      </c>
      <c r="C128" t="s">
        <v>477</v>
      </c>
      <c r="D128" t="s">
        <v>480</v>
      </c>
      <c r="E128" s="258" t="s">
        <v>6414</v>
      </c>
    </row>
    <row r="129" spans="1:5">
      <c r="A129">
        <v>10899</v>
      </c>
      <c r="B129" t="s">
        <v>1251</v>
      </c>
      <c r="C129" t="s">
        <v>477</v>
      </c>
      <c r="D129" t="s">
        <v>478</v>
      </c>
      <c r="E129" s="258" t="s">
        <v>1453</v>
      </c>
    </row>
    <row r="130" spans="1:5">
      <c r="A130">
        <v>10900</v>
      </c>
      <c r="B130" t="s">
        <v>1252</v>
      </c>
      <c r="C130" t="s">
        <v>477</v>
      </c>
      <c r="D130" t="s">
        <v>478</v>
      </c>
      <c r="E130" s="258" t="s">
        <v>7434</v>
      </c>
    </row>
    <row r="131" spans="1:5">
      <c r="A131">
        <v>46</v>
      </c>
      <c r="B131" t="s">
        <v>1253</v>
      </c>
      <c r="C131" t="s">
        <v>477</v>
      </c>
      <c r="D131" t="s">
        <v>480</v>
      </c>
      <c r="E131" s="258" t="s">
        <v>7435</v>
      </c>
    </row>
    <row r="132" spans="1:5">
      <c r="A132">
        <v>51</v>
      </c>
      <c r="B132" t="s">
        <v>1254</v>
      </c>
      <c r="C132" t="s">
        <v>477</v>
      </c>
      <c r="D132" t="s">
        <v>480</v>
      </c>
      <c r="E132" s="258" t="s">
        <v>7436</v>
      </c>
    </row>
    <row r="133" spans="1:5">
      <c r="A133">
        <v>12863</v>
      </c>
      <c r="B133" t="s">
        <v>1255</v>
      </c>
      <c r="C133" t="s">
        <v>477</v>
      </c>
      <c r="D133" t="s">
        <v>480</v>
      </c>
      <c r="E133" s="258" t="s">
        <v>7245</v>
      </c>
    </row>
    <row r="134" spans="1:5">
      <c r="A134">
        <v>50</v>
      </c>
      <c r="B134" t="s">
        <v>1256</v>
      </c>
      <c r="C134" t="s">
        <v>477</v>
      </c>
      <c r="D134" t="s">
        <v>480</v>
      </c>
      <c r="E134" s="258" t="s">
        <v>7265</v>
      </c>
    </row>
    <row r="135" spans="1:5">
      <c r="A135">
        <v>47</v>
      </c>
      <c r="B135" t="s">
        <v>1257</v>
      </c>
      <c r="C135" t="s">
        <v>477</v>
      </c>
      <c r="D135" t="s">
        <v>480</v>
      </c>
      <c r="E135" s="258" t="s">
        <v>7437</v>
      </c>
    </row>
    <row r="136" spans="1:5">
      <c r="A136">
        <v>48</v>
      </c>
      <c r="B136" t="s">
        <v>1258</v>
      </c>
      <c r="C136" t="s">
        <v>477</v>
      </c>
      <c r="D136" t="s">
        <v>480</v>
      </c>
      <c r="E136" s="258" t="s">
        <v>6972</v>
      </c>
    </row>
    <row r="137" spans="1:5">
      <c r="A137">
        <v>52</v>
      </c>
      <c r="B137" t="s">
        <v>1259</v>
      </c>
      <c r="C137" t="s">
        <v>477</v>
      </c>
      <c r="D137" t="s">
        <v>480</v>
      </c>
      <c r="E137" s="258" t="s">
        <v>7438</v>
      </c>
    </row>
    <row r="138" spans="1:5">
      <c r="A138">
        <v>43</v>
      </c>
      <c r="B138" t="s">
        <v>1260</v>
      </c>
      <c r="C138" t="s">
        <v>477</v>
      </c>
      <c r="D138" t="s">
        <v>480</v>
      </c>
      <c r="E138" s="258" t="s">
        <v>7439</v>
      </c>
    </row>
    <row r="139" spans="1:5">
      <c r="A139">
        <v>39719</v>
      </c>
      <c r="B139" t="s">
        <v>1261</v>
      </c>
      <c r="C139" t="s">
        <v>486</v>
      </c>
      <c r="D139" t="s">
        <v>478</v>
      </c>
      <c r="E139" s="258" t="s">
        <v>7440</v>
      </c>
    </row>
    <row r="140" spans="1:5">
      <c r="A140">
        <v>3410</v>
      </c>
      <c r="B140" t="s">
        <v>1262</v>
      </c>
      <c r="C140" t="s">
        <v>485</v>
      </c>
      <c r="D140" t="s">
        <v>478</v>
      </c>
      <c r="E140" s="258" t="s">
        <v>7441</v>
      </c>
    </row>
    <row r="141" spans="1:5">
      <c r="A141">
        <v>4791</v>
      </c>
      <c r="B141" t="s">
        <v>1263</v>
      </c>
      <c r="C141" t="s">
        <v>485</v>
      </c>
      <c r="D141" t="s">
        <v>478</v>
      </c>
      <c r="E141" s="258" t="s">
        <v>7442</v>
      </c>
    </row>
    <row r="142" spans="1:5">
      <c r="A142">
        <v>157</v>
      </c>
      <c r="B142" t="s">
        <v>1264</v>
      </c>
      <c r="C142" t="s">
        <v>485</v>
      </c>
      <c r="D142" t="s">
        <v>478</v>
      </c>
      <c r="E142" s="258" t="s">
        <v>7443</v>
      </c>
    </row>
    <row r="143" spans="1:5">
      <c r="A143">
        <v>156</v>
      </c>
      <c r="B143" t="s">
        <v>1265</v>
      </c>
      <c r="C143" t="s">
        <v>485</v>
      </c>
      <c r="D143" t="s">
        <v>478</v>
      </c>
      <c r="E143" s="258" t="s">
        <v>7444</v>
      </c>
    </row>
    <row r="144" spans="1:5">
      <c r="A144">
        <v>131</v>
      </c>
      <c r="B144" t="s">
        <v>1266</v>
      </c>
      <c r="C144" t="s">
        <v>485</v>
      </c>
      <c r="D144" t="s">
        <v>478</v>
      </c>
      <c r="E144" s="258" t="s">
        <v>7445</v>
      </c>
    </row>
    <row r="145" spans="1:5">
      <c r="A145">
        <v>21114</v>
      </c>
      <c r="B145" t="s">
        <v>1267</v>
      </c>
      <c r="C145" t="s">
        <v>477</v>
      </c>
      <c r="D145" t="s">
        <v>478</v>
      </c>
      <c r="E145" s="258" t="s">
        <v>7446</v>
      </c>
    </row>
    <row r="146" spans="1:5">
      <c r="A146">
        <v>119</v>
      </c>
      <c r="B146" t="s">
        <v>1268</v>
      </c>
      <c r="C146" t="s">
        <v>477</v>
      </c>
      <c r="D146" t="s">
        <v>483</v>
      </c>
      <c r="E146" s="258" t="s">
        <v>6651</v>
      </c>
    </row>
    <row r="147" spans="1:5">
      <c r="A147">
        <v>122</v>
      </c>
      <c r="B147" t="s">
        <v>1269</v>
      </c>
      <c r="C147" t="s">
        <v>477</v>
      </c>
      <c r="D147" t="s">
        <v>478</v>
      </c>
      <c r="E147" s="258" t="s">
        <v>7328</v>
      </c>
    </row>
    <row r="148" spans="1:5">
      <c r="A148">
        <v>20080</v>
      </c>
      <c r="B148" t="s">
        <v>1270</v>
      </c>
      <c r="C148" t="s">
        <v>477</v>
      </c>
      <c r="D148" t="s">
        <v>478</v>
      </c>
      <c r="E148" s="258" t="s">
        <v>7228</v>
      </c>
    </row>
    <row r="149" spans="1:5">
      <c r="A149">
        <v>124</v>
      </c>
      <c r="B149" t="s">
        <v>1271</v>
      </c>
      <c r="C149" t="s">
        <v>486</v>
      </c>
      <c r="D149" t="s">
        <v>478</v>
      </c>
      <c r="E149" s="258" t="s">
        <v>7447</v>
      </c>
    </row>
    <row r="150" spans="1:5">
      <c r="A150">
        <v>7334</v>
      </c>
      <c r="B150" t="s">
        <v>1272</v>
      </c>
      <c r="C150" t="s">
        <v>486</v>
      </c>
      <c r="D150" t="s">
        <v>480</v>
      </c>
      <c r="E150" s="258" t="s">
        <v>6989</v>
      </c>
    </row>
    <row r="151" spans="1:5">
      <c r="A151">
        <v>123</v>
      </c>
      <c r="B151" t="s">
        <v>1273</v>
      </c>
      <c r="C151" t="s">
        <v>486</v>
      </c>
      <c r="D151" t="s">
        <v>483</v>
      </c>
      <c r="E151" s="258" t="s">
        <v>7448</v>
      </c>
    </row>
    <row r="152" spans="1:5">
      <c r="A152">
        <v>127</v>
      </c>
      <c r="B152" t="s">
        <v>1274</v>
      </c>
      <c r="C152" t="s">
        <v>486</v>
      </c>
      <c r="D152" t="s">
        <v>478</v>
      </c>
      <c r="E152" s="258" t="s">
        <v>7449</v>
      </c>
    </row>
    <row r="153" spans="1:5">
      <c r="A153">
        <v>41373</v>
      </c>
      <c r="B153" t="s">
        <v>1275</v>
      </c>
      <c r="C153" t="s">
        <v>486</v>
      </c>
      <c r="D153" t="s">
        <v>478</v>
      </c>
      <c r="E153" s="258" t="s">
        <v>997</v>
      </c>
    </row>
    <row r="154" spans="1:5">
      <c r="A154">
        <v>133</v>
      </c>
      <c r="B154" t="s">
        <v>1276</v>
      </c>
      <c r="C154" t="s">
        <v>486</v>
      </c>
      <c r="D154" t="s">
        <v>478</v>
      </c>
      <c r="E154" s="258" t="s">
        <v>911</v>
      </c>
    </row>
    <row r="155" spans="1:5">
      <c r="A155">
        <v>43617</v>
      </c>
      <c r="B155" t="s">
        <v>1277</v>
      </c>
      <c r="C155" t="s">
        <v>486</v>
      </c>
      <c r="D155" t="s">
        <v>478</v>
      </c>
      <c r="E155" s="258" t="s">
        <v>1025</v>
      </c>
    </row>
    <row r="156" spans="1:5">
      <c r="A156">
        <v>132</v>
      </c>
      <c r="B156" t="s">
        <v>1278</v>
      </c>
      <c r="C156" t="s">
        <v>486</v>
      </c>
      <c r="D156" t="s">
        <v>478</v>
      </c>
      <c r="E156" s="258" t="s">
        <v>1034</v>
      </c>
    </row>
    <row r="157" spans="1:5">
      <c r="A157">
        <v>43618</v>
      </c>
      <c r="B157" t="s">
        <v>1279</v>
      </c>
      <c r="C157" t="s">
        <v>485</v>
      </c>
      <c r="D157" t="s">
        <v>478</v>
      </c>
      <c r="E157" s="258" t="s">
        <v>7098</v>
      </c>
    </row>
    <row r="158" spans="1:5">
      <c r="A158">
        <v>37476</v>
      </c>
      <c r="B158" t="s">
        <v>1280</v>
      </c>
      <c r="C158" t="s">
        <v>477</v>
      </c>
      <c r="D158" t="s">
        <v>478</v>
      </c>
      <c r="E158" s="258" t="s">
        <v>7450</v>
      </c>
    </row>
    <row r="159" spans="1:5">
      <c r="A159">
        <v>37478</v>
      </c>
      <c r="B159" t="s">
        <v>1281</v>
      </c>
      <c r="C159" t="s">
        <v>477</v>
      </c>
      <c r="D159" t="s">
        <v>478</v>
      </c>
      <c r="E159" s="258" t="s">
        <v>7451</v>
      </c>
    </row>
    <row r="160" spans="1:5">
      <c r="A160">
        <v>37477</v>
      </c>
      <c r="B160" t="s">
        <v>1282</v>
      </c>
      <c r="C160" t="s">
        <v>477</v>
      </c>
      <c r="D160" t="s">
        <v>478</v>
      </c>
      <c r="E160" s="258" t="s">
        <v>7452</v>
      </c>
    </row>
    <row r="161" spans="1:5">
      <c r="A161">
        <v>37479</v>
      </c>
      <c r="B161" t="s">
        <v>1283</v>
      </c>
      <c r="C161" t="s">
        <v>477</v>
      </c>
      <c r="D161" t="s">
        <v>478</v>
      </c>
      <c r="E161" s="258" t="s">
        <v>7453</v>
      </c>
    </row>
    <row r="162" spans="1:5">
      <c r="A162">
        <v>4319</v>
      </c>
      <c r="B162" t="s">
        <v>1284</v>
      </c>
      <c r="C162" t="s">
        <v>477</v>
      </c>
      <c r="D162" t="s">
        <v>478</v>
      </c>
      <c r="E162" s="258" t="s">
        <v>7454</v>
      </c>
    </row>
    <row r="163" spans="1:5">
      <c r="A163">
        <v>42409</v>
      </c>
      <c r="B163" t="s">
        <v>1285</v>
      </c>
      <c r="C163" t="s">
        <v>485</v>
      </c>
      <c r="D163" t="s">
        <v>478</v>
      </c>
      <c r="E163" s="258" t="s">
        <v>7392</v>
      </c>
    </row>
    <row r="164" spans="1:5">
      <c r="A164">
        <v>40553</v>
      </c>
      <c r="B164" t="s">
        <v>1286</v>
      </c>
      <c r="C164" t="s">
        <v>482</v>
      </c>
      <c r="D164" t="s">
        <v>480</v>
      </c>
      <c r="E164" s="258" t="s">
        <v>7455</v>
      </c>
    </row>
    <row r="165" spans="1:5">
      <c r="A165">
        <v>6114</v>
      </c>
      <c r="B165" t="s">
        <v>1287</v>
      </c>
      <c r="C165" t="s">
        <v>481</v>
      </c>
      <c r="D165" t="s">
        <v>478</v>
      </c>
      <c r="E165" s="258" t="s">
        <v>7140</v>
      </c>
    </row>
    <row r="166" spans="1:5">
      <c r="A166">
        <v>40912</v>
      </c>
      <c r="B166" t="s">
        <v>1288</v>
      </c>
      <c r="C166" t="s">
        <v>487</v>
      </c>
      <c r="D166" t="s">
        <v>478</v>
      </c>
      <c r="E166" s="258" t="s">
        <v>7456</v>
      </c>
    </row>
    <row r="167" spans="1:5">
      <c r="A167">
        <v>247</v>
      </c>
      <c r="B167" t="s">
        <v>6595</v>
      </c>
      <c r="C167" t="s">
        <v>481</v>
      </c>
      <c r="D167" t="s">
        <v>478</v>
      </c>
      <c r="E167" s="258" t="s">
        <v>7457</v>
      </c>
    </row>
    <row r="168" spans="1:5">
      <c r="A168">
        <v>40919</v>
      </c>
      <c r="B168" t="s">
        <v>1289</v>
      </c>
      <c r="C168" t="s">
        <v>487</v>
      </c>
      <c r="D168" t="s">
        <v>478</v>
      </c>
      <c r="E168" s="258" t="s">
        <v>7458</v>
      </c>
    </row>
    <row r="169" spans="1:5">
      <c r="A169">
        <v>40984</v>
      </c>
      <c r="B169" t="s">
        <v>1290</v>
      </c>
      <c r="C169" t="s">
        <v>487</v>
      </c>
      <c r="D169" t="s">
        <v>478</v>
      </c>
      <c r="E169" s="258" t="s">
        <v>7459</v>
      </c>
    </row>
    <row r="170" spans="1:5">
      <c r="A170">
        <v>44499</v>
      </c>
      <c r="B170" t="s">
        <v>1291</v>
      </c>
      <c r="C170" t="s">
        <v>481</v>
      </c>
      <c r="D170" t="s">
        <v>478</v>
      </c>
      <c r="E170" s="258" t="s">
        <v>7460</v>
      </c>
    </row>
    <row r="171" spans="1:5">
      <c r="A171">
        <v>248</v>
      </c>
      <c r="B171" t="s">
        <v>1292</v>
      </c>
      <c r="C171" t="s">
        <v>481</v>
      </c>
      <c r="D171" t="s">
        <v>478</v>
      </c>
      <c r="E171" s="258" t="s">
        <v>6409</v>
      </c>
    </row>
    <row r="172" spans="1:5">
      <c r="A172">
        <v>41086</v>
      </c>
      <c r="B172" t="s">
        <v>1293</v>
      </c>
      <c r="C172" t="s">
        <v>487</v>
      </c>
      <c r="D172" t="s">
        <v>478</v>
      </c>
      <c r="E172" s="258" t="s">
        <v>7461</v>
      </c>
    </row>
    <row r="173" spans="1:5">
      <c r="A173">
        <v>34466</v>
      </c>
      <c r="B173" t="s">
        <v>6415</v>
      </c>
      <c r="C173" t="s">
        <v>481</v>
      </c>
      <c r="D173" t="s">
        <v>478</v>
      </c>
      <c r="E173" s="258" t="s">
        <v>7457</v>
      </c>
    </row>
    <row r="174" spans="1:5">
      <c r="A174">
        <v>41083</v>
      </c>
      <c r="B174" t="s">
        <v>1294</v>
      </c>
      <c r="C174" t="s">
        <v>487</v>
      </c>
      <c r="D174" t="s">
        <v>478</v>
      </c>
      <c r="E174" s="258" t="s">
        <v>7458</v>
      </c>
    </row>
    <row r="175" spans="1:5">
      <c r="A175">
        <v>252</v>
      </c>
      <c r="B175" t="s">
        <v>1295</v>
      </c>
      <c r="C175" t="s">
        <v>481</v>
      </c>
      <c r="D175" t="s">
        <v>478</v>
      </c>
      <c r="E175" s="258" t="s">
        <v>7457</v>
      </c>
    </row>
    <row r="176" spans="1:5">
      <c r="A176">
        <v>40909</v>
      </c>
      <c r="B176" t="s">
        <v>1296</v>
      </c>
      <c r="C176" t="s">
        <v>487</v>
      </c>
      <c r="D176" t="s">
        <v>478</v>
      </c>
      <c r="E176" s="258" t="s">
        <v>7458</v>
      </c>
    </row>
    <row r="177" spans="1:5">
      <c r="A177">
        <v>242</v>
      </c>
      <c r="B177" t="s">
        <v>1297</v>
      </c>
      <c r="C177" t="s">
        <v>481</v>
      </c>
      <c r="D177" t="s">
        <v>478</v>
      </c>
      <c r="E177" s="258" t="s">
        <v>3287</v>
      </c>
    </row>
    <row r="178" spans="1:5">
      <c r="A178">
        <v>41085</v>
      </c>
      <c r="B178" t="s">
        <v>1299</v>
      </c>
      <c r="C178" t="s">
        <v>487</v>
      </c>
      <c r="D178" t="s">
        <v>478</v>
      </c>
      <c r="E178" s="258" t="s">
        <v>7462</v>
      </c>
    </row>
    <row r="179" spans="1:5">
      <c r="A179">
        <v>427</v>
      </c>
      <c r="B179" t="s">
        <v>1300</v>
      </c>
      <c r="C179" t="s">
        <v>477</v>
      </c>
      <c r="D179" t="s">
        <v>480</v>
      </c>
      <c r="E179" s="258" t="s">
        <v>1016</v>
      </c>
    </row>
    <row r="180" spans="1:5">
      <c r="A180">
        <v>417</v>
      </c>
      <c r="B180" t="s">
        <v>1301</v>
      </c>
      <c r="C180" t="s">
        <v>477</v>
      </c>
      <c r="D180" t="s">
        <v>480</v>
      </c>
      <c r="E180" s="258" t="s">
        <v>818</v>
      </c>
    </row>
    <row r="181" spans="1:5">
      <c r="A181">
        <v>11273</v>
      </c>
      <c r="B181" t="s">
        <v>1302</v>
      </c>
      <c r="C181" t="s">
        <v>477</v>
      </c>
      <c r="D181" t="s">
        <v>480</v>
      </c>
      <c r="E181" s="258" t="s">
        <v>7463</v>
      </c>
    </row>
    <row r="182" spans="1:5">
      <c r="A182">
        <v>11272</v>
      </c>
      <c r="B182" t="s">
        <v>1303</v>
      </c>
      <c r="C182" t="s">
        <v>477</v>
      </c>
      <c r="D182" t="s">
        <v>480</v>
      </c>
      <c r="E182" s="258" t="s">
        <v>7053</v>
      </c>
    </row>
    <row r="183" spans="1:5">
      <c r="A183">
        <v>11275</v>
      </c>
      <c r="B183" t="s">
        <v>1304</v>
      </c>
      <c r="C183" t="s">
        <v>477</v>
      </c>
      <c r="D183" t="s">
        <v>480</v>
      </c>
      <c r="E183" s="258" t="s">
        <v>7041</v>
      </c>
    </row>
    <row r="184" spans="1:5">
      <c r="A184">
        <v>11274</v>
      </c>
      <c r="B184" t="s">
        <v>1305</v>
      </c>
      <c r="C184" t="s">
        <v>477</v>
      </c>
      <c r="D184" t="s">
        <v>480</v>
      </c>
      <c r="E184" s="258" t="s">
        <v>7464</v>
      </c>
    </row>
    <row r="185" spans="1:5">
      <c r="A185">
        <v>38470</v>
      </c>
      <c r="B185" t="s">
        <v>1306</v>
      </c>
      <c r="C185" t="s">
        <v>477</v>
      </c>
      <c r="D185" t="s">
        <v>483</v>
      </c>
      <c r="E185" s="258" t="s">
        <v>6842</v>
      </c>
    </row>
    <row r="186" spans="1:5">
      <c r="A186">
        <v>38547</v>
      </c>
      <c r="B186" t="s">
        <v>1307</v>
      </c>
      <c r="C186" t="s">
        <v>477</v>
      </c>
      <c r="D186" t="s">
        <v>478</v>
      </c>
      <c r="E186" s="258" t="s">
        <v>6843</v>
      </c>
    </row>
    <row r="187" spans="1:5">
      <c r="A187">
        <v>38469</v>
      </c>
      <c r="B187" t="s">
        <v>1308</v>
      </c>
      <c r="C187" t="s">
        <v>477</v>
      </c>
      <c r="D187" t="s">
        <v>478</v>
      </c>
      <c r="E187" s="258" t="s">
        <v>6844</v>
      </c>
    </row>
    <row r="188" spans="1:5">
      <c r="A188">
        <v>38467</v>
      </c>
      <c r="B188" t="s">
        <v>1309</v>
      </c>
      <c r="C188" t="s">
        <v>477</v>
      </c>
      <c r="D188" t="s">
        <v>478</v>
      </c>
      <c r="E188" s="258" t="s">
        <v>6845</v>
      </c>
    </row>
    <row r="189" spans="1:5">
      <c r="A189">
        <v>38468</v>
      </c>
      <c r="B189" t="s">
        <v>1310</v>
      </c>
      <c r="C189" t="s">
        <v>477</v>
      </c>
      <c r="D189" t="s">
        <v>478</v>
      </c>
      <c r="E189" s="258" t="s">
        <v>6846</v>
      </c>
    </row>
    <row r="190" spans="1:5">
      <c r="A190">
        <v>38471</v>
      </c>
      <c r="B190" t="s">
        <v>1311</v>
      </c>
      <c r="C190" t="s">
        <v>477</v>
      </c>
      <c r="D190" t="s">
        <v>478</v>
      </c>
      <c r="E190" s="258" t="s">
        <v>6847</v>
      </c>
    </row>
    <row r="191" spans="1:5">
      <c r="A191">
        <v>37370</v>
      </c>
      <c r="B191" t="s">
        <v>1312</v>
      </c>
      <c r="C191" t="s">
        <v>481</v>
      </c>
      <c r="D191" t="s">
        <v>483</v>
      </c>
      <c r="E191" s="258" t="s">
        <v>814</v>
      </c>
    </row>
    <row r="192" spans="1:5">
      <c r="A192">
        <v>40862</v>
      </c>
      <c r="B192" t="s">
        <v>1313</v>
      </c>
      <c r="C192" t="s">
        <v>487</v>
      </c>
      <c r="D192" t="s">
        <v>483</v>
      </c>
      <c r="E192" s="258" t="s">
        <v>815</v>
      </c>
    </row>
    <row r="193" spans="1:5">
      <c r="A193">
        <v>10658</v>
      </c>
      <c r="B193" t="s">
        <v>1314</v>
      </c>
      <c r="C193" t="s">
        <v>477</v>
      </c>
      <c r="D193" t="s">
        <v>480</v>
      </c>
      <c r="E193" s="258" t="s">
        <v>7465</v>
      </c>
    </row>
    <row r="194" spans="1:5">
      <c r="A194">
        <v>253</v>
      </c>
      <c r="B194" t="s">
        <v>6848</v>
      </c>
      <c r="C194" t="s">
        <v>481</v>
      </c>
      <c r="D194" t="s">
        <v>483</v>
      </c>
      <c r="E194" s="258" t="s">
        <v>7466</v>
      </c>
    </row>
    <row r="195" spans="1:5">
      <c r="A195">
        <v>40809</v>
      </c>
      <c r="B195" t="s">
        <v>1315</v>
      </c>
      <c r="C195" t="s">
        <v>487</v>
      </c>
      <c r="D195" t="s">
        <v>478</v>
      </c>
      <c r="E195" s="258" t="s">
        <v>7467</v>
      </c>
    </row>
    <row r="196" spans="1:5">
      <c r="A196">
        <v>42428</v>
      </c>
      <c r="B196" t="s">
        <v>1316</v>
      </c>
      <c r="C196" t="s">
        <v>477</v>
      </c>
      <c r="D196" t="s">
        <v>480</v>
      </c>
      <c r="E196" s="258" t="s">
        <v>7468</v>
      </c>
    </row>
    <row r="197" spans="1:5">
      <c r="A197">
        <v>583</v>
      </c>
      <c r="B197" t="s">
        <v>1317</v>
      </c>
      <c r="C197" t="s">
        <v>485</v>
      </c>
      <c r="D197" t="s">
        <v>480</v>
      </c>
      <c r="E197" s="258" t="s">
        <v>7469</v>
      </c>
    </row>
    <row r="198" spans="1:5">
      <c r="A198">
        <v>301</v>
      </c>
      <c r="B198" t="s">
        <v>1318</v>
      </c>
      <c r="C198" t="s">
        <v>477</v>
      </c>
      <c r="D198" t="s">
        <v>483</v>
      </c>
      <c r="E198" s="258" t="s">
        <v>6751</v>
      </c>
    </row>
    <row r="199" spans="1:5">
      <c r="A199">
        <v>296</v>
      </c>
      <c r="B199" t="s">
        <v>1319</v>
      </c>
      <c r="C199" t="s">
        <v>477</v>
      </c>
      <c r="D199" t="s">
        <v>478</v>
      </c>
      <c r="E199" s="258" t="s">
        <v>1664</v>
      </c>
    </row>
    <row r="200" spans="1:5">
      <c r="A200">
        <v>297</v>
      </c>
      <c r="B200" t="s">
        <v>1320</v>
      </c>
      <c r="C200" t="s">
        <v>477</v>
      </c>
      <c r="D200" t="s">
        <v>478</v>
      </c>
      <c r="E200" s="258" t="s">
        <v>7470</v>
      </c>
    </row>
    <row r="201" spans="1:5">
      <c r="A201">
        <v>299</v>
      </c>
      <c r="B201" t="s">
        <v>1321</v>
      </c>
      <c r="C201" t="s">
        <v>477</v>
      </c>
      <c r="D201" t="s">
        <v>478</v>
      </c>
      <c r="E201" s="258" t="s">
        <v>7471</v>
      </c>
    </row>
    <row r="202" spans="1:5">
      <c r="A202">
        <v>300</v>
      </c>
      <c r="B202" t="s">
        <v>1322</v>
      </c>
      <c r="C202" t="s">
        <v>477</v>
      </c>
      <c r="D202" t="s">
        <v>478</v>
      </c>
      <c r="E202" s="258" t="s">
        <v>7001</v>
      </c>
    </row>
    <row r="203" spans="1:5">
      <c r="A203">
        <v>20085</v>
      </c>
      <c r="B203" t="s">
        <v>1323</v>
      </c>
      <c r="C203" t="s">
        <v>477</v>
      </c>
      <c r="D203" t="s">
        <v>478</v>
      </c>
      <c r="E203" s="258" t="s">
        <v>7472</v>
      </c>
    </row>
    <row r="204" spans="1:5">
      <c r="A204">
        <v>298</v>
      </c>
      <c r="B204" t="s">
        <v>1324</v>
      </c>
      <c r="C204" t="s">
        <v>477</v>
      </c>
      <c r="D204" t="s">
        <v>478</v>
      </c>
      <c r="E204" s="258" t="s">
        <v>7150</v>
      </c>
    </row>
    <row r="205" spans="1:5">
      <c r="A205">
        <v>311</v>
      </c>
      <c r="B205" t="s">
        <v>1325</v>
      </c>
      <c r="C205" t="s">
        <v>477</v>
      </c>
      <c r="D205" t="s">
        <v>478</v>
      </c>
      <c r="E205" s="258" t="s">
        <v>7473</v>
      </c>
    </row>
    <row r="206" spans="1:5">
      <c r="A206">
        <v>318</v>
      </c>
      <c r="B206" t="s">
        <v>1326</v>
      </c>
      <c r="C206" t="s">
        <v>477</v>
      </c>
      <c r="D206" t="s">
        <v>478</v>
      </c>
      <c r="E206" s="258" t="s">
        <v>7474</v>
      </c>
    </row>
    <row r="207" spans="1:5">
      <c r="A207">
        <v>319</v>
      </c>
      <c r="B207" t="s">
        <v>1327</v>
      </c>
      <c r="C207" t="s">
        <v>477</v>
      </c>
      <c r="D207" t="s">
        <v>478</v>
      </c>
      <c r="E207" s="258" t="s">
        <v>7475</v>
      </c>
    </row>
    <row r="208" spans="1:5">
      <c r="A208">
        <v>303</v>
      </c>
      <c r="B208" t="s">
        <v>1328</v>
      </c>
      <c r="C208" t="s">
        <v>477</v>
      </c>
      <c r="D208" t="s">
        <v>478</v>
      </c>
      <c r="E208" s="258" t="s">
        <v>7476</v>
      </c>
    </row>
    <row r="209" spans="1:5">
      <c r="A209">
        <v>305</v>
      </c>
      <c r="B209" t="s">
        <v>1329</v>
      </c>
      <c r="C209" t="s">
        <v>477</v>
      </c>
      <c r="D209" t="s">
        <v>478</v>
      </c>
      <c r="E209" s="258" t="s">
        <v>1020</v>
      </c>
    </row>
    <row r="210" spans="1:5">
      <c r="A210">
        <v>306</v>
      </c>
      <c r="B210" t="s">
        <v>1330</v>
      </c>
      <c r="C210" t="s">
        <v>477</v>
      </c>
      <c r="D210" t="s">
        <v>478</v>
      </c>
      <c r="E210" s="258" t="s">
        <v>7477</v>
      </c>
    </row>
    <row r="211" spans="1:5">
      <c r="A211">
        <v>307</v>
      </c>
      <c r="B211" t="s">
        <v>1331</v>
      </c>
      <c r="C211" t="s">
        <v>477</v>
      </c>
      <c r="D211" t="s">
        <v>478</v>
      </c>
      <c r="E211" s="258" t="s">
        <v>7478</v>
      </c>
    </row>
    <row r="212" spans="1:5">
      <c r="A212">
        <v>309</v>
      </c>
      <c r="B212" t="s">
        <v>1332</v>
      </c>
      <c r="C212" t="s">
        <v>477</v>
      </c>
      <c r="D212" t="s">
        <v>478</v>
      </c>
      <c r="E212" s="258" t="s">
        <v>6952</v>
      </c>
    </row>
    <row r="213" spans="1:5">
      <c r="A213">
        <v>310</v>
      </c>
      <c r="B213" t="s">
        <v>1333</v>
      </c>
      <c r="C213" t="s">
        <v>477</v>
      </c>
      <c r="D213" t="s">
        <v>478</v>
      </c>
      <c r="E213" s="258" t="s">
        <v>7479</v>
      </c>
    </row>
    <row r="214" spans="1:5">
      <c r="A214">
        <v>328</v>
      </c>
      <c r="B214" t="s">
        <v>1334</v>
      </c>
      <c r="C214" t="s">
        <v>477</v>
      </c>
      <c r="D214" t="s">
        <v>478</v>
      </c>
      <c r="E214" s="258" t="s">
        <v>7480</v>
      </c>
    </row>
    <row r="215" spans="1:5">
      <c r="A215">
        <v>325</v>
      </c>
      <c r="B215" t="s">
        <v>1335</v>
      </c>
      <c r="C215" t="s">
        <v>477</v>
      </c>
      <c r="D215" t="s">
        <v>478</v>
      </c>
      <c r="E215" s="258" t="s">
        <v>6852</v>
      </c>
    </row>
    <row r="216" spans="1:5">
      <c r="A216">
        <v>20326</v>
      </c>
      <c r="B216" t="s">
        <v>1336</v>
      </c>
      <c r="C216" t="s">
        <v>477</v>
      </c>
      <c r="D216" t="s">
        <v>478</v>
      </c>
      <c r="E216" s="258" t="s">
        <v>6525</v>
      </c>
    </row>
    <row r="217" spans="1:5">
      <c r="A217">
        <v>329</v>
      </c>
      <c r="B217" t="s">
        <v>1337</v>
      </c>
      <c r="C217" t="s">
        <v>477</v>
      </c>
      <c r="D217" t="s">
        <v>478</v>
      </c>
      <c r="E217" s="258" t="s">
        <v>7085</v>
      </c>
    </row>
    <row r="218" spans="1:5">
      <c r="A218">
        <v>308</v>
      </c>
      <c r="B218" t="s">
        <v>1338</v>
      </c>
      <c r="C218" t="s">
        <v>477</v>
      </c>
      <c r="D218" t="s">
        <v>478</v>
      </c>
      <c r="E218" s="258" t="s">
        <v>7481</v>
      </c>
    </row>
    <row r="219" spans="1:5">
      <c r="A219">
        <v>39642</v>
      </c>
      <c r="B219" t="s">
        <v>1339</v>
      </c>
      <c r="C219" t="s">
        <v>477</v>
      </c>
      <c r="D219" t="s">
        <v>478</v>
      </c>
      <c r="E219" s="258" t="s">
        <v>7482</v>
      </c>
    </row>
    <row r="220" spans="1:5">
      <c r="A220">
        <v>39641</v>
      </c>
      <c r="B220" t="s">
        <v>1340</v>
      </c>
      <c r="C220" t="s">
        <v>477</v>
      </c>
      <c r="D220" t="s">
        <v>478</v>
      </c>
      <c r="E220" s="258" t="s">
        <v>6481</v>
      </c>
    </row>
    <row r="221" spans="1:5">
      <c r="A221">
        <v>39643</v>
      </c>
      <c r="B221" t="s">
        <v>1341</v>
      </c>
      <c r="C221" t="s">
        <v>477</v>
      </c>
      <c r="D221" t="s">
        <v>478</v>
      </c>
      <c r="E221" s="258" t="s">
        <v>905</v>
      </c>
    </row>
    <row r="222" spans="1:5">
      <c r="A222">
        <v>39644</v>
      </c>
      <c r="B222" t="s">
        <v>1342</v>
      </c>
      <c r="C222" t="s">
        <v>477</v>
      </c>
      <c r="D222" t="s">
        <v>478</v>
      </c>
      <c r="E222" s="258" t="s">
        <v>965</v>
      </c>
    </row>
    <row r="223" spans="1:5">
      <c r="A223">
        <v>39645</v>
      </c>
      <c r="B223" t="s">
        <v>1343</v>
      </c>
      <c r="C223" t="s">
        <v>477</v>
      </c>
      <c r="D223" t="s">
        <v>478</v>
      </c>
      <c r="E223" s="258" t="s">
        <v>6731</v>
      </c>
    </row>
    <row r="224" spans="1:5">
      <c r="A224">
        <v>41610</v>
      </c>
      <c r="B224" t="s">
        <v>1344</v>
      </c>
      <c r="C224" t="s">
        <v>477</v>
      </c>
      <c r="D224" t="s">
        <v>478</v>
      </c>
      <c r="E224" s="258" t="s">
        <v>7483</v>
      </c>
    </row>
    <row r="225" spans="1:5">
      <c r="A225">
        <v>41611</v>
      </c>
      <c r="B225" t="s">
        <v>1345</v>
      </c>
      <c r="C225" t="s">
        <v>477</v>
      </c>
      <c r="D225" t="s">
        <v>478</v>
      </c>
      <c r="E225" s="258" t="s">
        <v>7484</v>
      </c>
    </row>
    <row r="226" spans="1:5">
      <c r="A226">
        <v>41612</v>
      </c>
      <c r="B226" t="s">
        <v>1346</v>
      </c>
      <c r="C226" t="s">
        <v>477</v>
      </c>
      <c r="D226" t="s">
        <v>478</v>
      </c>
      <c r="E226" s="258" t="s">
        <v>7485</v>
      </c>
    </row>
    <row r="227" spans="1:5">
      <c r="A227">
        <v>41637</v>
      </c>
      <c r="B227" t="s">
        <v>1347</v>
      </c>
      <c r="C227" t="s">
        <v>477</v>
      </c>
      <c r="D227" t="s">
        <v>478</v>
      </c>
      <c r="E227" s="258" t="s">
        <v>7486</v>
      </c>
    </row>
    <row r="228" spans="1:5">
      <c r="A228">
        <v>41638</v>
      </c>
      <c r="B228" t="s">
        <v>1348</v>
      </c>
      <c r="C228" t="s">
        <v>477</v>
      </c>
      <c r="D228" t="s">
        <v>478</v>
      </c>
      <c r="E228" s="258" t="s">
        <v>7487</v>
      </c>
    </row>
    <row r="229" spans="1:5">
      <c r="A229">
        <v>41639</v>
      </c>
      <c r="B229" t="s">
        <v>1349</v>
      </c>
      <c r="C229" t="s">
        <v>477</v>
      </c>
      <c r="D229" t="s">
        <v>478</v>
      </c>
      <c r="E229" s="258" t="s">
        <v>7488</v>
      </c>
    </row>
    <row r="230" spans="1:5">
      <c r="A230">
        <v>11789</v>
      </c>
      <c r="B230" t="s">
        <v>1350</v>
      </c>
      <c r="C230" t="s">
        <v>477</v>
      </c>
      <c r="D230" t="s">
        <v>480</v>
      </c>
      <c r="E230" s="258" t="s">
        <v>894</v>
      </c>
    </row>
    <row r="231" spans="1:5">
      <c r="A231">
        <v>20975</v>
      </c>
      <c r="B231" t="s">
        <v>1351</v>
      </c>
      <c r="C231" t="s">
        <v>477</v>
      </c>
      <c r="D231" t="s">
        <v>478</v>
      </c>
      <c r="E231" s="258" t="s">
        <v>7489</v>
      </c>
    </row>
    <row r="232" spans="1:5">
      <c r="A232">
        <v>20976</v>
      </c>
      <c r="B232" t="s">
        <v>1352</v>
      </c>
      <c r="C232" t="s">
        <v>477</v>
      </c>
      <c r="D232" t="s">
        <v>478</v>
      </c>
      <c r="E232" s="258" t="s">
        <v>6418</v>
      </c>
    </row>
    <row r="233" spans="1:5">
      <c r="A233">
        <v>40340</v>
      </c>
      <c r="B233" t="s">
        <v>1353</v>
      </c>
      <c r="C233" t="s">
        <v>477</v>
      </c>
      <c r="D233" t="s">
        <v>478</v>
      </c>
      <c r="E233" s="258" t="s">
        <v>6780</v>
      </c>
    </row>
    <row r="234" spans="1:5">
      <c r="A234">
        <v>40341</v>
      </c>
      <c r="B234" t="s">
        <v>1354</v>
      </c>
      <c r="C234" t="s">
        <v>477</v>
      </c>
      <c r="D234" t="s">
        <v>478</v>
      </c>
      <c r="E234" s="258" t="s">
        <v>7490</v>
      </c>
    </row>
    <row r="235" spans="1:5">
      <c r="A235">
        <v>40342</v>
      </c>
      <c r="B235" t="s">
        <v>1355</v>
      </c>
      <c r="C235" t="s">
        <v>477</v>
      </c>
      <c r="D235" t="s">
        <v>478</v>
      </c>
      <c r="E235" s="258" t="s">
        <v>7316</v>
      </c>
    </row>
    <row r="236" spans="1:5">
      <c r="A236">
        <v>40343</v>
      </c>
      <c r="B236" t="s">
        <v>1356</v>
      </c>
      <c r="C236" t="s">
        <v>477</v>
      </c>
      <c r="D236" t="s">
        <v>478</v>
      </c>
      <c r="E236" s="258" t="s">
        <v>7491</v>
      </c>
    </row>
    <row r="237" spans="1:5">
      <c r="A237">
        <v>40344</v>
      </c>
      <c r="B237" t="s">
        <v>1357</v>
      </c>
      <c r="C237" t="s">
        <v>477</v>
      </c>
      <c r="D237" t="s">
        <v>478</v>
      </c>
      <c r="E237" s="258" t="s">
        <v>7492</v>
      </c>
    </row>
    <row r="238" spans="1:5">
      <c r="A238">
        <v>40345</v>
      </c>
      <c r="B238" t="s">
        <v>1358</v>
      </c>
      <c r="C238" t="s">
        <v>477</v>
      </c>
      <c r="D238" t="s">
        <v>478</v>
      </c>
      <c r="E238" s="258" t="s">
        <v>7493</v>
      </c>
    </row>
    <row r="239" spans="1:5">
      <c r="A239">
        <v>40346</v>
      </c>
      <c r="B239" t="s">
        <v>1359</v>
      </c>
      <c r="C239" t="s">
        <v>477</v>
      </c>
      <c r="D239" t="s">
        <v>478</v>
      </c>
      <c r="E239" s="258" t="s">
        <v>6737</v>
      </c>
    </row>
    <row r="240" spans="1:5">
      <c r="A240">
        <v>40347</v>
      </c>
      <c r="B240" t="s">
        <v>1360</v>
      </c>
      <c r="C240" t="s">
        <v>477</v>
      </c>
      <c r="D240" t="s">
        <v>478</v>
      </c>
      <c r="E240" s="258" t="s">
        <v>7494</v>
      </c>
    </row>
    <row r="241" spans="1:5">
      <c r="A241">
        <v>6138</v>
      </c>
      <c r="B241" t="s">
        <v>1361</v>
      </c>
      <c r="C241" t="s">
        <v>477</v>
      </c>
      <c r="D241" t="s">
        <v>478</v>
      </c>
      <c r="E241" s="258" t="s">
        <v>7201</v>
      </c>
    </row>
    <row r="242" spans="1:5">
      <c r="A242">
        <v>38840</v>
      </c>
      <c r="B242" t="s">
        <v>1362</v>
      </c>
      <c r="C242" t="s">
        <v>477</v>
      </c>
      <c r="D242" t="s">
        <v>480</v>
      </c>
      <c r="E242" s="258" t="s">
        <v>7495</v>
      </c>
    </row>
    <row r="243" spans="1:5">
      <c r="A243">
        <v>38841</v>
      </c>
      <c r="B243" t="s">
        <v>1363</v>
      </c>
      <c r="C243" t="s">
        <v>477</v>
      </c>
      <c r="D243" t="s">
        <v>480</v>
      </c>
      <c r="E243" s="258" t="s">
        <v>850</v>
      </c>
    </row>
    <row r="244" spans="1:5">
      <c r="A244">
        <v>38842</v>
      </c>
      <c r="B244" t="s">
        <v>1364</v>
      </c>
      <c r="C244" t="s">
        <v>477</v>
      </c>
      <c r="D244" t="s">
        <v>480</v>
      </c>
      <c r="E244" s="258" t="s">
        <v>872</v>
      </c>
    </row>
    <row r="245" spans="1:5">
      <c r="A245">
        <v>38843</v>
      </c>
      <c r="B245" t="s">
        <v>1365</v>
      </c>
      <c r="C245" t="s">
        <v>477</v>
      </c>
      <c r="D245" t="s">
        <v>480</v>
      </c>
      <c r="E245" s="258" t="s">
        <v>7496</v>
      </c>
    </row>
    <row r="246" spans="1:5">
      <c r="A246">
        <v>43424</v>
      </c>
      <c r="B246" t="s">
        <v>1366</v>
      </c>
      <c r="C246" t="s">
        <v>477</v>
      </c>
      <c r="D246" t="s">
        <v>478</v>
      </c>
      <c r="E246" s="258" t="s">
        <v>7497</v>
      </c>
    </row>
    <row r="247" spans="1:5">
      <c r="A247">
        <v>43426</v>
      </c>
      <c r="B247" t="s">
        <v>1367</v>
      </c>
      <c r="C247" t="s">
        <v>477</v>
      </c>
      <c r="D247" t="s">
        <v>478</v>
      </c>
      <c r="E247" s="258" t="s">
        <v>7498</v>
      </c>
    </row>
    <row r="248" spans="1:5">
      <c r="A248">
        <v>12565</v>
      </c>
      <c r="B248" t="s">
        <v>1368</v>
      </c>
      <c r="C248" t="s">
        <v>477</v>
      </c>
      <c r="D248" t="s">
        <v>478</v>
      </c>
      <c r="E248" s="258" t="s">
        <v>7499</v>
      </c>
    </row>
    <row r="249" spans="1:5">
      <c r="A249">
        <v>12567</v>
      </c>
      <c r="B249" t="s">
        <v>1369</v>
      </c>
      <c r="C249" t="s">
        <v>477</v>
      </c>
      <c r="D249" t="s">
        <v>478</v>
      </c>
      <c r="E249" s="258" t="s">
        <v>7500</v>
      </c>
    </row>
    <row r="250" spans="1:5">
      <c r="A250">
        <v>12568</v>
      </c>
      <c r="B250" t="s">
        <v>1370</v>
      </c>
      <c r="C250" t="s">
        <v>477</v>
      </c>
      <c r="D250" t="s">
        <v>478</v>
      </c>
      <c r="E250" s="258" t="s">
        <v>7501</v>
      </c>
    </row>
    <row r="251" spans="1:5">
      <c r="A251">
        <v>43441</v>
      </c>
      <c r="B251" t="s">
        <v>1371</v>
      </c>
      <c r="C251" t="s">
        <v>477</v>
      </c>
      <c r="D251" t="s">
        <v>478</v>
      </c>
      <c r="E251" s="258" t="s">
        <v>7502</v>
      </c>
    </row>
    <row r="252" spans="1:5">
      <c r="A252">
        <v>43423</v>
      </c>
      <c r="B252" t="s">
        <v>1372</v>
      </c>
      <c r="C252" t="s">
        <v>477</v>
      </c>
      <c r="D252" t="s">
        <v>478</v>
      </c>
      <c r="E252" s="258" t="s">
        <v>7297</v>
      </c>
    </row>
    <row r="253" spans="1:5">
      <c r="A253">
        <v>12532</v>
      </c>
      <c r="B253" t="s">
        <v>1373</v>
      </c>
      <c r="C253" t="s">
        <v>477</v>
      </c>
      <c r="D253" t="s">
        <v>478</v>
      </c>
      <c r="E253" s="258" t="s">
        <v>7503</v>
      </c>
    </row>
    <row r="254" spans="1:5">
      <c r="A254">
        <v>43444</v>
      </c>
      <c r="B254" t="s">
        <v>1374</v>
      </c>
      <c r="C254" t="s">
        <v>477</v>
      </c>
      <c r="D254" t="s">
        <v>478</v>
      </c>
      <c r="E254" s="258" t="s">
        <v>7504</v>
      </c>
    </row>
    <row r="255" spans="1:5">
      <c r="A255">
        <v>12551</v>
      </c>
      <c r="B255" t="s">
        <v>1375</v>
      </c>
      <c r="C255" t="s">
        <v>477</v>
      </c>
      <c r="D255" t="s">
        <v>478</v>
      </c>
      <c r="E255" s="258" t="s">
        <v>7505</v>
      </c>
    </row>
    <row r="256" spans="1:5">
      <c r="A256">
        <v>43442</v>
      </c>
      <c r="B256" t="s">
        <v>1376</v>
      </c>
      <c r="C256" t="s">
        <v>477</v>
      </c>
      <c r="D256" t="s">
        <v>478</v>
      </c>
      <c r="E256" s="258" t="s">
        <v>7506</v>
      </c>
    </row>
    <row r="257" spans="1:5">
      <c r="A257">
        <v>43443</v>
      </c>
      <c r="B257" t="s">
        <v>1377</v>
      </c>
      <c r="C257" t="s">
        <v>477</v>
      </c>
      <c r="D257" t="s">
        <v>478</v>
      </c>
      <c r="E257" s="258" t="s">
        <v>7507</v>
      </c>
    </row>
    <row r="258" spans="1:5">
      <c r="A258">
        <v>12544</v>
      </c>
      <c r="B258" t="s">
        <v>1378</v>
      </c>
      <c r="C258" t="s">
        <v>477</v>
      </c>
      <c r="D258" t="s">
        <v>478</v>
      </c>
      <c r="E258" s="258" t="s">
        <v>7508</v>
      </c>
    </row>
    <row r="259" spans="1:5">
      <c r="A259">
        <v>12547</v>
      </c>
      <c r="B259" t="s">
        <v>1379</v>
      </c>
      <c r="C259" t="s">
        <v>477</v>
      </c>
      <c r="D259" t="s">
        <v>478</v>
      </c>
      <c r="E259" s="258" t="s">
        <v>7509</v>
      </c>
    </row>
    <row r="260" spans="1:5">
      <c r="A260">
        <v>43445</v>
      </c>
      <c r="B260" t="s">
        <v>1380</v>
      </c>
      <c r="C260" t="s">
        <v>477</v>
      </c>
      <c r="D260" t="s">
        <v>478</v>
      </c>
      <c r="E260" s="258" t="s">
        <v>7510</v>
      </c>
    </row>
    <row r="261" spans="1:5">
      <c r="A261">
        <v>12563</v>
      </c>
      <c r="B261" t="s">
        <v>1381</v>
      </c>
      <c r="C261" t="s">
        <v>477</v>
      </c>
      <c r="D261" t="s">
        <v>478</v>
      </c>
      <c r="E261" s="258" t="s">
        <v>7511</v>
      </c>
    </row>
    <row r="262" spans="1:5">
      <c r="A262">
        <v>43425</v>
      </c>
      <c r="B262" t="s">
        <v>1382</v>
      </c>
      <c r="C262" t="s">
        <v>477</v>
      </c>
      <c r="D262" t="s">
        <v>478</v>
      </c>
      <c r="E262" s="258" t="s">
        <v>7512</v>
      </c>
    </row>
    <row r="263" spans="1:5">
      <c r="A263">
        <v>43446</v>
      </c>
      <c r="B263" t="s">
        <v>1383</v>
      </c>
      <c r="C263" t="s">
        <v>477</v>
      </c>
      <c r="D263" t="s">
        <v>478</v>
      </c>
      <c r="E263" s="258" t="s">
        <v>7513</v>
      </c>
    </row>
    <row r="264" spans="1:5">
      <c r="A264">
        <v>43447</v>
      </c>
      <c r="B264" t="s">
        <v>1384</v>
      </c>
      <c r="C264" t="s">
        <v>477</v>
      </c>
      <c r="D264" t="s">
        <v>478</v>
      </c>
      <c r="E264" s="258" t="s">
        <v>7514</v>
      </c>
    </row>
    <row r="265" spans="1:5">
      <c r="A265">
        <v>43448</v>
      </c>
      <c r="B265" t="s">
        <v>1385</v>
      </c>
      <c r="C265" t="s">
        <v>477</v>
      </c>
      <c r="D265" t="s">
        <v>478</v>
      </c>
      <c r="E265" s="258" t="s">
        <v>7515</v>
      </c>
    </row>
    <row r="266" spans="1:5">
      <c r="A266">
        <v>13761</v>
      </c>
      <c r="B266" t="s">
        <v>1386</v>
      </c>
      <c r="C266" t="s">
        <v>477</v>
      </c>
      <c r="D266" t="s">
        <v>478</v>
      </c>
      <c r="E266" s="258" t="s">
        <v>7516</v>
      </c>
    </row>
    <row r="267" spans="1:5">
      <c r="A267">
        <v>4814</v>
      </c>
      <c r="B267" t="s">
        <v>1387</v>
      </c>
      <c r="C267" t="s">
        <v>477</v>
      </c>
      <c r="D267" t="s">
        <v>478</v>
      </c>
      <c r="E267" s="258" t="s">
        <v>7517</v>
      </c>
    </row>
    <row r="268" spans="1:5">
      <c r="A268">
        <v>44473</v>
      </c>
      <c r="B268" t="s">
        <v>1388</v>
      </c>
      <c r="C268" t="s">
        <v>477</v>
      </c>
      <c r="D268" t="s">
        <v>480</v>
      </c>
      <c r="E268" s="258" t="s">
        <v>7518</v>
      </c>
    </row>
    <row r="269" spans="1:5">
      <c r="A269">
        <v>6122</v>
      </c>
      <c r="B269" t="s">
        <v>6854</v>
      </c>
      <c r="C269" t="s">
        <v>481</v>
      </c>
      <c r="D269" t="s">
        <v>478</v>
      </c>
      <c r="E269" s="258" t="s">
        <v>6707</v>
      </c>
    </row>
    <row r="270" spans="1:5">
      <c r="A270">
        <v>40810</v>
      </c>
      <c r="B270" t="s">
        <v>1389</v>
      </c>
      <c r="C270" t="s">
        <v>487</v>
      </c>
      <c r="D270" t="s">
        <v>478</v>
      </c>
      <c r="E270" s="258" t="s">
        <v>7519</v>
      </c>
    </row>
    <row r="271" spans="1:5">
      <c r="A271">
        <v>21100</v>
      </c>
      <c r="B271" t="s">
        <v>1390</v>
      </c>
      <c r="C271" t="s">
        <v>477</v>
      </c>
      <c r="D271" t="s">
        <v>480</v>
      </c>
      <c r="E271" s="258" t="s">
        <v>823</v>
      </c>
    </row>
    <row r="272" spans="1:5">
      <c r="A272">
        <v>11816</v>
      </c>
      <c r="B272" t="s">
        <v>1391</v>
      </c>
      <c r="C272" t="s">
        <v>477</v>
      </c>
      <c r="D272" t="s">
        <v>480</v>
      </c>
      <c r="E272" s="258" t="s">
        <v>824</v>
      </c>
    </row>
    <row r="273" spans="1:5">
      <c r="A273">
        <v>11814</v>
      </c>
      <c r="B273" t="s">
        <v>1392</v>
      </c>
      <c r="C273" t="s">
        <v>477</v>
      </c>
      <c r="D273" t="s">
        <v>480</v>
      </c>
      <c r="E273" s="258" t="s">
        <v>825</v>
      </c>
    </row>
    <row r="274" spans="1:5">
      <c r="A274">
        <v>14186</v>
      </c>
      <c r="B274" t="s">
        <v>1393</v>
      </c>
      <c r="C274" t="s">
        <v>477</v>
      </c>
      <c r="D274" t="s">
        <v>480</v>
      </c>
      <c r="E274" s="258" t="s">
        <v>826</v>
      </c>
    </row>
    <row r="275" spans="1:5">
      <c r="A275">
        <v>14185</v>
      </c>
      <c r="B275" t="s">
        <v>1394</v>
      </c>
      <c r="C275" t="s">
        <v>477</v>
      </c>
      <c r="D275" t="s">
        <v>480</v>
      </c>
      <c r="E275" s="258" t="s">
        <v>827</v>
      </c>
    </row>
    <row r="276" spans="1:5">
      <c r="A276">
        <v>11811</v>
      </c>
      <c r="B276" t="s">
        <v>1395</v>
      </c>
      <c r="C276" t="s">
        <v>477</v>
      </c>
      <c r="D276" t="s">
        <v>480</v>
      </c>
      <c r="E276" s="258" t="s">
        <v>828</v>
      </c>
    </row>
    <row r="277" spans="1:5">
      <c r="A277">
        <v>44498</v>
      </c>
      <c r="B277" t="s">
        <v>1396</v>
      </c>
      <c r="C277" t="s">
        <v>477</v>
      </c>
      <c r="D277" t="s">
        <v>480</v>
      </c>
      <c r="E277" s="258" t="s">
        <v>7520</v>
      </c>
    </row>
    <row r="278" spans="1:5">
      <c r="A278">
        <v>34469</v>
      </c>
      <c r="B278" t="s">
        <v>1397</v>
      </c>
      <c r="C278" t="s">
        <v>477</v>
      </c>
      <c r="D278" t="s">
        <v>480</v>
      </c>
      <c r="E278" s="258" t="s">
        <v>7521</v>
      </c>
    </row>
    <row r="279" spans="1:5">
      <c r="A279">
        <v>34476</v>
      </c>
      <c r="B279" t="s">
        <v>1398</v>
      </c>
      <c r="C279" t="s">
        <v>477</v>
      </c>
      <c r="D279" t="s">
        <v>480</v>
      </c>
      <c r="E279" s="258" t="s">
        <v>7522</v>
      </c>
    </row>
    <row r="280" spans="1:5">
      <c r="A280">
        <v>34477</v>
      </c>
      <c r="B280" t="s">
        <v>1399</v>
      </c>
      <c r="C280" t="s">
        <v>477</v>
      </c>
      <c r="D280" t="s">
        <v>480</v>
      </c>
      <c r="E280" s="258" t="s">
        <v>7523</v>
      </c>
    </row>
    <row r="281" spans="1:5">
      <c r="A281">
        <v>34482</v>
      </c>
      <c r="B281" t="s">
        <v>1400</v>
      </c>
      <c r="C281" t="s">
        <v>477</v>
      </c>
      <c r="D281" t="s">
        <v>480</v>
      </c>
      <c r="E281" s="258" t="s">
        <v>7524</v>
      </c>
    </row>
    <row r="282" spans="1:5">
      <c r="A282">
        <v>34472</v>
      </c>
      <c r="B282" t="s">
        <v>1401</v>
      </c>
      <c r="C282" t="s">
        <v>477</v>
      </c>
      <c r="D282" t="s">
        <v>480</v>
      </c>
      <c r="E282" s="258" t="s">
        <v>7525</v>
      </c>
    </row>
    <row r="283" spans="1:5">
      <c r="A283">
        <v>42425</v>
      </c>
      <c r="B283" t="s">
        <v>1402</v>
      </c>
      <c r="C283" t="s">
        <v>477</v>
      </c>
      <c r="D283" t="s">
        <v>478</v>
      </c>
      <c r="E283" s="258" t="s">
        <v>7526</v>
      </c>
    </row>
    <row r="284" spans="1:5">
      <c r="A284">
        <v>42422</v>
      </c>
      <c r="B284" t="s">
        <v>1403</v>
      </c>
      <c r="C284" t="s">
        <v>477</v>
      </c>
      <c r="D284" t="s">
        <v>483</v>
      </c>
      <c r="E284" s="258" t="s">
        <v>7527</v>
      </c>
    </row>
    <row r="285" spans="1:5">
      <c r="A285">
        <v>43184</v>
      </c>
      <c r="B285" t="s">
        <v>1404</v>
      </c>
      <c r="C285" t="s">
        <v>477</v>
      </c>
      <c r="D285" t="s">
        <v>478</v>
      </c>
      <c r="E285" s="258" t="s">
        <v>7528</v>
      </c>
    </row>
    <row r="286" spans="1:5">
      <c r="A286">
        <v>42424</v>
      </c>
      <c r="B286" t="s">
        <v>1405</v>
      </c>
      <c r="C286" t="s">
        <v>477</v>
      </c>
      <c r="D286" t="s">
        <v>478</v>
      </c>
      <c r="E286" s="258" t="s">
        <v>7529</v>
      </c>
    </row>
    <row r="287" spans="1:5">
      <c r="A287">
        <v>42421</v>
      </c>
      <c r="B287" t="s">
        <v>1406</v>
      </c>
      <c r="C287" t="s">
        <v>477</v>
      </c>
      <c r="D287" t="s">
        <v>478</v>
      </c>
      <c r="E287" s="258" t="s">
        <v>7530</v>
      </c>
    </row>
    <row r="288" spans="1:5">
      <c r="A288">
        <v>42416</v>
      </c>
      <c r="B288" t="s">
        <v>1407</v>
      </c>
      <c r="C288" t="s">
        <v>477</v>
      </c>
      <c r="D288" t="s">
        <v>478</v>
      </c>
      <c r="E288" s="258" t="s">
        <v>7531</v>
      </c>
    </row>
    <row r="289" spans="1:5">
      <c r="A289">
        <v>42417</v>
      </c>
      <c r="B289" t="s">
        <v>1408</v>
      </c>
      <c r="C289" t="s">
        <v>477</v>
      </c>
      <c r="D289" t="s">
        <v>478</v>
      </c>
      <c r="E289" s="258" t="s">
        <v>7532</v>
      </c>
    </row>
    <row r="290" spans="1:5">
      <c r="A290">
        <v>42419</v>
      </c>
      <c r="B290" t="s">
        <v>1409</v>
      </c>
      <c r="C290" t="s">
        <v>477</v>
      </c>
      <c r="D290" t="s">
        <v>478</v>
      </c>
      <c r="E290" s="258" t="s">
        <v>7533</v>
      </c>
    </row>
    <row r="291" spans="1:5">
      <c r="A291">
        <v>42420</v>
      </c>
      <c r="B291" t="s">
        <v>1410</v>
      </c>
      <c r="C291" t="s">
        <v>477</v>
      </c>
      <c r="D291" t="s">
        <v>478</v>
      </c>
      <c r="E291" s="258" t="s">
        <v>7534</v>
      </c>
    </row>
    <row r="292" spans="1:5">
      <c r="A292">
        <v>43195</v>
      </c>
      <c r="B292" t="s">
        <v>1411</v>
      </c>
      <c r="C292" t="s">
        <v>477</v>
      </c>
      <c r="D292" t="s">
        <v>478</v>
      </c>
      <c r="E292" s="258" t="s">
        <v>7535</v>
      </c>
    </row>
    <row r="293" spans="1:5">
      <c r="A293">
        <v>43196</v>
      </c>
      <c r="B293" t="s">
        <v>1412</v>
      </c>
      <c r="C293" t="s">
        <v>477</v>
      </c>
      <c r="D293" t="s">
        <v>478</v>
      </c>
      <c r="E293" s="258" t="s">
        <v>7536</v>
      </c>
    </row>
    <row r="294" spans="1:5">
      <c r="A294">
        <v>43198</v>
      </c>
      <c r="B294" t="s">
        <v>1413</v>
      </c>
      <c r="C294" t="s">
        <v>477</v>
      </c>
      <c r="D294" t="s">
        <v>478</v>
      </c>
      <c r="E294" s="258" t="s">
        <v>7537</v>
      </c>
    </row>
    <row r="295" spans="1:5">
      <c r="A295">
        <v>43199</v>
      </c>
      <c r="B295" t="s">
        <v>1414</v>
      </c>
      <c r="C295" t="s">
        <v>477</v>
      </c>
      <c r="D295" t="s">
        <v>478</v>
      </c>
      <c r="E295" s="258" t="s">
        <v>7538</v>
      </c>
    </row>
    <row r="296" spans="1:5">
      <c r="A296">
        <v>43200</v>
      </c>
      <c r="B296" t="s">
        <v>1415</v>
      </c>
      <c r="C296" t="s">
        <v>477</v>
      </c>
      <c r="D296" t="s">
        <v>478</v>
      </c>
      <c r="E296" s="258" t="s">
        <v>7539</v>
      </c>
    </row>
    <row r="297" spans="1:5">
      <c r="A297">
        <v>39556</v>
      </c>
      <c r="B297" t="s">
        <v>1416</v>
      </c>
      <c r="C297" t="s">
        <v>477</v>
      </c>
      <c r="D297" t="s">
        <v>478</v>
      </c>
      <c r="E297" s="258" t="s">
        <v>7540</v>
      </c>
    </row>
    <row r="298" spans="1:5">
      <c r="A298">
        <v>39557</v>
      </c>
      <c r="B298" t="s">
        <v>1417</v>
      </c>
      <c r="C298" t="s">
        <v>477</v>
      </c>
      <c r="D298" t="s">
        <v>478</v>
      </c>
      <c r="E298" s="258" t="s">
        <v>7541</v>
      </c>
    </row>
    <row r="299" spans="1:5">
      <c r="A299">
        <v>39559</v>
      </c>
      <c r="B299" t="s">
        <v>1418</v>
      </c>
      <c r="C299" t="s">
        <v>477</v>
      </c>
      <c r="D299" t="s">
        <v>478</v>
      </c>
      <c r="E299" s="258" t="s">
        <v>7542</v>
      </c>
    </row>
    <row r="300" spans="1:5">
      <c r="A300">
        <v>39560</v>
      </c>
      <c r="B300" t="s">
        <v>1419</v>
      </c>
      <c r="C300" t="s">
        <v>477</v>
      </c>
      <c r="D300" t="s">
        <v>478</v>
      </c>
      <c r="E300" s="258" t="s">
        <v>7543</v>
      </c>
    </row>
    <row r="301" spans="1:5">
      <c r="A301">
        <v>39561</v>
      </c>
      <c r="B301" t="s">
        <v>1420</v>
      </c>
      <c r="C301" t="s">
        <v>477</v>
      </c>
      <c r="D301" t="s">
        <v>478</v>
      </c>
      <c r="E301" s="258" t="s">
        <v>7544</v>
      </c>
    </row>
    <row r="302" spans="1:5">
      <c r="A302">
        <v>43190</v>
      </c>
      <c r="B302" t="s">
        <v>1421</v>
      </c>
      <c r="C302" t="s">
        <v>477</v>
      </c>
      <c r="D302" t="s">
        <v>478</v>
      </c>
      <c r="E302" s="258" t="s">
        <v>7545</v>
      </c>
    </row>
    <row r="303" spans="1:5">
      <c r="A303">
        <v>39555</v>
      </c>
      <c r="B303" t="s">
        <v>1422</v>
      </c>
      <c r="C303" t="s">
        <v>477</v>
      </c>
      <c r="D303" t="s">
        <v>478</v>
      </c>
      <c r="E303" s="258" t="s">
        <v>7546</v>
      </c>
    </row>
    <row r="304" spans="1:5">
      <c r="A304">
        <v>43191</v>
      </c>
      <c r="B304" t="s">
        <v>1423</v>
      </c>
      <c r="C304" t="s">
        <v>477</v>
      </c>
      <c r="D304" t="s">
        <v>478</v>
      </c>
      <c r="E304" s="258" t="s">
        <v>7547</v>
      </c>
    </row>
    <row r="305" spans="1:5">
      <c r="A305">
        <v>39548</v>
      </c>
      <c r="B305" t="s">
        <v>1424</v>
      </c>
      <c r="C305" t="s">
        <v>477</v>
      </c>
      <c r="D305" t="s">
        <v>478</v>
      </c>
      <c r="E305" s="258" t="s">
        <v>7548</v>
      </c>
    </row>
    <row r="306" spans="1:5">
      <c r="A306">
        <v>43192</v>
      </c>
      <c r="B306" t="s">
        <v>1425</v>
      </c>
      <c r="C306" t="s">
        <v>477</v>
      </c>
      <c r="D306" t="s">
        <v>478</v>
      </c>
      <c r="E306" s="258" t="s">
        <v>7549</v>
      </c>
    </row>
    <row r="307" spans="1:5">
      <c r="A307">
        <v>39554</v>
      </c>
      <c r="B307" t="s">
        <v>1426</v>
      </c>
      <c r="C307" t="s">
        <v>477</v>
      </c>
      <c r="D307" t="s">
        <v>478</v>
      </c>
      <c r="E307" s="258" t="s">
        <v>7550</v>
      </c>
    </row>
    <row r="308" spans="1:5">
      <c r="A308">
        <v>43194</v>
      </c>
      <c r="B308" t="s">
        <v>1427</v>
      </c>
      <c r="C308" t="s">
        <v>477</v>
      </c>
      <c r="D308" t="s">
        <v>478</v>
      </c>
      <c r="E308" s="258" t="s">
        <v>7551</v>
      </c>
    </row>
    <row r="309" spans="1:5">
      <c r="A309">
        <v>39551</v>
      </c>
      <c r="B309" t="s">
        <v>1428</v>
      </c>
      <c r="C309" t="s">
        <v>477</v>
      </c>
      <c r="D309" t="s">
        <v>478</v>
      </c>
      <c r="E309" s="258" t="s">
        <v>7552</v>
      </c>
    </row>
    <row r="310" spans="1:5">
      <c r="A310">
        <v>43185</v>
      </c>
      <c r="B310" t="s">
        <v>1429</v>
      </c>
      <c r="C310" t="s">
        <v>477</v>
      </c>
      <c r="D310" t="s">
        <v>478</v>
      </c>
      <c r="E310" s="258" t="s">
        <v>7553</v>
      </c>
    </row>
    <row r="311" spans="1:5">
      <c r="A311">
        <v>43186</v>
      </c>
      <c r="B311" t="s">
        <v>1430</v>
      </c>
      <c r="C311" t="s">
        <v>477</v>
      </c>
      <c r="D311" t="s">
        <v>478</v>
      </c>
      <c r="E311" s="258" t="s">
        <v>7554</v>
      </c>
    </row>
    <row r="312" spans="1:5">
      <c r="A312">
        <v>43187</v>
      </c>
      <c r="B312" t="s">
        <v>1431</v>
      </c>
      <c r="C312" t="s">
        <v>477</v>
      </c>
      <c r="D312" t="s">
        <v>478</v>
      </c>
      <c r="E312" s="258" t="s">
        <v>7555</v>
      </c>
    </row>
    <row r="313" spans="1:5">
      <c r="A313">
        <v>43188</v>
      </c>
      <c r="B313" t="s">
        <v>1432</v>
      </c>
      <c r="C313" t="s">
        <v>477</v>
      </c>
      <c r="D313" t="s">
        <v>478</v>
      </c>
      <c r="E313" s="258" t="s">
        <v>7556</v>
      </c>
    </row>
    <row r="314" spans="1:5">
      <c r="A314">
        <v>43189</v>
      </c>
      <c r="B314" t="s">
        <v>1433</v>
      </c>
      <c r="C314" t="s">
        <v>477</v>
      </c>
      <c r="D314" t="s">
        <v>478</v>
      </c>
      <c r="E314" s="258" t="s">
        <v>7557</v>
      </c>
    </row>
    <row r="315" spans="1:5">
      <c r="A315">
        <v>39580</v>
      </c>
      <c r="B315" t="s">
        <v>1434</v>
      </c>
      <c r="C315" t="s">
        <v>477</v>
      </c>
      <c r="D315" t="s">
        <v>478</v>
      </c>
      <c r="E315" s="258" t="s">
        <v>7558</v>
      </c>
    </row>
    <row r="316" spans="1:5">
      <c r="A316">
        <v>39577</v>
      </c>
      <c r="B316" t="s">
        <v>1435</v>
      </c>
      <c r="C316" t="s">
        <v>477</v>
      </c>
      <c r="D316" t="s">
        <v>478</v>
      </c>
      <c r="E316" s="258" t="s">
        <v>7559</v>
      </c>
    </row>
    <row r="317" spans="1:5">
      <c r="A317">
        <v>39578</v>
      </c>
      <c r="B317" t="s">
        <v>1436</v>
      </c>
      <c r="C317" t="s">
        <v>477</v>
      </c>
      <c r="D317" t="s">
        <v>478</v>
      </c>
      <c r="E317" s="258" t="s">
        <v>7560</v>
      </c>
    </row>
    <row r="318" spans="1:5">
      <c r="A318">
        <v>39579</v>
      </c>
      <c r="B318" t="s">
        <v>1437</v>
      </c>
      <c r="C318" t="s">
        <v>477</v>
      </c>
      <c r="D318" t="s">
        <v>478</v>
      </c>
      <c r="E318" s="258" t="s">
        <v>7561</v>
      </c>
    </row>
    <row r="319" spans="1:5">
      <c r="A319">
        <v>39826</v>
      </c>
      <c r="B319" t="s">
        <v>1438</v>
      </c>
      <c r="C319" t="s">
        <v>477</v>
      </c>
      <c r="D319" t="s">
        <v>478</v>
      </c>
      <c r="E319" s="258" t="s">
        <v>7562</v>
      </c>
    </row>
    <row r="320" spans="1:5">
      <c r="A320">
        <v>10700</v>
      </c>
      <c r="B320" t="s">
        <v>1439</v>
      </c>
      <c r="C320" t="s">
        <v>477</v>
      </c>
      <c r="D320" t="s">
        <v>480</v>
      </c>
      <c r="E320" s="258" t="s">
        <v>7563</v>
      </c>
    </row>
    <row r="321" spans="1:5">
      <c r="A321">
        <v>346</v>
      </c>
      <c r="B321" t="s">
        <v>1440</v>
      </c>
      <c r="C321" t="s">
        <v>485</v>
      </c>
      <c r="D321" t="s">
        <v>478</v>
      </c>
      <c r="E321" s="258" t="s">
        <v>6833</v>
      </c>
    </row>
    <row r="322" spans="1:5">
      <c r="A322">
        <v>3312</v>
      </c>
      <c r="B322" t="s">
        <v>1441</v>
      </c>
      <c r="C322" t="s">
        <v>485</v>
      </c>
      <c r="D322" t="s">
        <v>478</v>
      </c>
      <c r="E322" s="258" t="s">
        <v>7564</v>
      </c>
    </row>
    <row r="323" spans="1:5">
      <c r="A323">
        <v>339</v>
      </c>
      <c r="B323" t="s">
        <v>1442</v>
      </c>
      <c r="C323" t="s">
        <v>484</v>
      </c>
      <c r="D323" t="s">
        <v>478</v>
      </c>
      <c r="E323" s="258" t="s">
        <v>1009</v>
      </c>
    </row>
    <row r="324" spans="1:5">
      <c r="A324">
        <v>340</v>
      </c>
      <c r="B324" t="s">
        <v>1443</v>
      </c>
      <c r="C324" t="s">
        <v>484</v>
      </c>
      <c r="D324" t="s">
        <v>478</v>
      </c>
      <c r="E324" s="258" t="s">
        <v>7565</v>
      </c>
    </row>
    <row r="325" spans="1:5">
      <c r="A325">
        <v>43130</v>
      </c>
      <c r="B325" t="s">
        <v>1444</v>
      </c>
      <c r="C325" t="s">
        <v>485</v>
      </c>
      <c r="D325" t="s">
        <v>483</v>
      </c>
      <c r="E325" s="258" t="s">
        <v>7566</v>
      </c>
    </row>
    <row r="326" spans="1:5">
      <c r="A326">
        <v>344</v>
      </c>
      <c r="B326" t="s">
        <v>1445</v>
      </c>
      <c r="C326" t="s">
        <v>485</v>
      </c>
      <c r="D326" t="s">
        <v>478</v>
      </c>
      <c r="E326" s="258" t="s">
        <v>7567</v>
      </c>
    </row>
    <row r="327" spans="1:5">
      <c r="A327">
        <v>345</v>
      </c>
      <c r="B327" t="s">
        <v>1447</v>
      </c>
      <c r="C327" t="s">
        <v>485</v>
      </c>
      <c r="D327" t="s">
        <v>478</v>
      </c>
      <c r="E327" s="258" t="s">
        <v>7568</v>
      </c>
    </row>
    <row r="328" spans="1:5">
      <c r="A328">
        <v>43131</v>
      </c>
      <c r="B328" t="s">
        <v>1448</v>
      </c>
      <c r="C328" t="s">
        <v>485</v>
      </c>
      <c r="D328" t="s">
        <v>478</v>
      </c>
      <c r="E328" s="258" t="s">
        <v>7569</v>
      </c>
    </row>
    <row r="329" spans="1:5">
      <c r="A329">
        <v>3313</v>
      </c>
      <c r="B329" t="s">
        <v>1449</v>
      </c>
      <c r="C329" t="s">
        <v>485</v>
      </c>
      <c r="D329" t="s">
        <v>478</v>
      </c>
      <c r="E329" s="258" t="s">
        <v>7570</v>
      </c>
    </row>
    <row r="330" spans="1:5">
      <c r="A330">
        <v>43132</v>
      </c>
      <c r="B330" t="s">
        <v>1450</v>
      </c>
      <c r="C330" t="s">
        <v>485</v>
      </c>
      <c r="D330" t="s">
        <v>478</v>
      </c>
      <c r="E330" s="258" t="s">
        <v>7566</v>
      </c>
    </row>
    <row r="331" spans="1:5">
      <c r="A331">
        <v>366</v>
      </c>
      <c r="B331" t="s">
        <v>1451</v>
      </c>
      <c r="C331" t="s">
        <v>482</v>
      </c>
      <c r="D331" t="s">
        <v>483</v>
      </c>
      <c r="E331" s="258" t="s">
        <v>966</v>
      </c>
    </row>
    <row r="332" spans="1:5">
      <c r="A332">
        <v>367</v>
      </c>
      <c r="B332" t="s">
        <v>1452</v>
      </c>
      <c r="C332" t="s">
        <v>482</v>
      </c>
      <c r="D332" t="s">
        <v>478</v>
      </c>
      <c r="E332" s="258" t="s">
        <v>7571</v>
      </c>
    </row>
    <row r="333" spans="1:5">
      <c r="A333">
        <v>370</v>
      </c>
      <c r="B333" t="s">
        <v>1454</v>
      </c>
      <c r="C333" t="s">
        <v>482</v>
      </c>
      <c r="D333" t="s">
        <v>478</v>
      </c>
      <c r="E333" s="258" t="s">
        <v>966</v>
      </c>
    </row>
    <row r="334" spans="1:5">
      <c r="A334">
        <v>368</v>
      </c>
      <c r="B334" t="s">
        <v>1455</v>
      </c>
      <c r="C334" t="s">
        <v>482</v>
      </c>
      <c r="D334" t="s">
        <v>478</v>
      </c>
      <c r="E334" s="258" t="s">
        <v>6564</v>
      </c>
    </row>
    <row r="335" spans="1:5">
      <c r="A335">
        <v>11075</v>
      </c>
      <c r="B335" t="s">
        <v>1456</v>
      </c>
      <c r="C335" t="s">
        <v>482</v>
      </c>
      <c r="D335" t="s">
        <v>478</v>
      </c>
      <c r="E335" s="258" t="s">
        <v>7572</v>
      </c>
    </row>
    <row r="336" spans="1:5">
      <c r="A336">
        <v>1381</v>
      </c>
      <c r="B336" t="s">
        <v>1457</v>
      </c>
      <c r="C336" t="s">
        <v>485</v>
      </c>
      <c r="D336" t="s">
        <v>483</v>
      </c>
      <c r="E336" s="258" t="s">
        <v>6893</v>
      </c>
    </row>
    <row r="337" spans="1:5">
      <c r="A337">
        <v>34353</v>
      </c>
      <c r="B337" t="s">
        <v>1458</v>
      </c>
      <c r="C337" t="s">
        <v>485</v>
      </c>
      <c r="D337" t="s">
        <v>478</v>
      </c>
      <c r="E337" s="258" t="s">
        <v>6862</v>
      </c>
    </row>
    <row r="338" spans="1:5">
      <c r="A338">
        <v>37595</v>
      </c>
      <c r="B338" t="s">
        <v>1459</v>
      </c>
      <c r="C338" t="s">
        <v>485</v>
      </c>
      <c r="D338" t="s">
        <v>478</v>
      </c>
      <c r="E338" s="258" t="s">
        <v>6599</v>
      </c>
    </row>
    <row r="339" spans="1:5">
      <c r="A339">
        <v>37596</v>
      </c>
      <c r="B339" t="s">
        <v>1460</v>
      </c>
      <c r="C339" t="s">
        <v>485</v>
      </c>
      <c r="D339" t="s">
        <v>478</v>
      </c>
      <c r="E339" s="258" t="s">
        <v>6672</v>
      </c>
    </row>
    <row r="340" spans="1:5">
      <c r="A340">
        <v>371</v>
      </c>
      <c r="B340" t="s">
        <v>1461</v>
      </c>
      <c r="C340" t="s">
        <v>485</v>
      </c>
      <c r="D340" t="s">
        <v>478</v>
      </c>
      <c r="E340" s="258" t="s">
        <v>7573</v>
      </c>
    </row>
    <row r="341" spans="1:5">
      <c r="A341">
        <v>37553</v>
      </c>
      <c r="B341" t="s">
        <v>1462</v>
      </c>
      <c r="C341" t="s">
        <v>485</v>
      </c>
      <c r="D341" t="s">
        <v>478</v>
      </c>
      <c r="E341" s="258" t="s">
        <v>830</v>
      </c>
    </row>
    <row r="342" spans="1:5">
      <c r="A342">
        <v>37552</v>
      </c>
      <c r="B342" t="s">
        <v>1463</v>
      </c>
      <c r="C342" t="s">
        <v>485</v>
      </c>
      <c r="D342" t="s">
        <v>478</v>
      </c>
      <c r="E342" s="258" t="s">
        <v>885</v>
      </c>
    </row>
    <row r="343" spans="1:5">
      <c r="A343">
        <v>36880</v>
      </c>
      <c r="B343" t="s">
        <v>1464</v>
      </c>
      <c r="C343" t="s">
        <v>485</v>
      </c>
      <c r="D343" t="s">
        <v>478</v>
      </c>
      <c r="E343" s="258" t="s">
        <v>879</v>
      </c>
    </row>
    <row r="344" spans="1:5">
      <c r="A344">
        <v>34355</v>
      </c>
      <c r="B344" t="s">
        <v>1465</v>
      </c>
      <c r="C344" t="s">
        <v>485</v>
      </c>
      <c r="D344" t="s">
        <v>478</v>
      </c>
      <c r="E344" s="258" t="s">
        <v>1040</v>
      </c>
    </row>
    <row r="345" spans="1:5">
      <c r="A345">
        <v>130</v>
      </c>
      <c r="B345" t="s">
        <v>1466</v>
      </c>
      <c r="C345" t="s">
        <v>485</v>
      </c>
      <c r="D345" t="s">
        <v>478</v>
      </c>
      <c r="E345" s="258" t="s">
        <v>6759</v>
      </c>
    </row>
    <row r="346" spans="1:5">
      <c r="A346">
        <v>135</v>
      </c>
      <c r="B346" t="s">
        <v>1467</v>
      </c>
      <c r="C346" t="s">
        <v>485</v>
      </c>
      <c r="D346" t="s">
        <v>478</v>
      </c>
      <c r="E346" s="258" t="s">
        <v>6543</v>
      </c>
    </row>
    <row r="347" spans="1:5">
      <c r="A347">
        <v>36886</v>
      </c>
      <c r="B347" t="s">
        <v>1468</v>
      </c>
      <c r="C347" t="s">
        <v>485</v>
      </c>
      <c r="D347" t="s">
        <v>478</v>
      </c>
      <c r="E347" s="258" t="s">
        <v>6863</v>
      </c>
    </row>
    <row r="348" spans="1:5">
      <c r="A348">
        <v>38546</v>
      </c>
      <c r="B348" t="s">
        <v>1469</v>
      </c>
      <c r="C348" t="s">
        <v>482</v>
      </c>
      <c r="D348" t="s">
        <v>478</v>
      </c>
      <c r="E348" s="258" t="s">
        <v>7574</v>
      </c>
    </row>
    <row r="349" spans="1:5">
      <c r="A349">
        <v>34549</v>
      </c>
      <c r="B349" t="s">
        <v>1470</v>
      </c>
      <c r="C349" t="s">
        <v>482</v>
      </c>
      <c r="D349" t="s">
        <v>478</v>
      </c>
      <c r="E349" s="258" t="s">
        <v>7575</v>
      </c>
    </row>
    <row r="350" spans="1:5">
      <c r="A350">
        <v>6081</v>
      </c>
      <c r="B350" t="s">
        <v>1471</v>
      </c>
      <c r="C350" t="s">
        <v>482</v>
      </c>
      <c r="D350" t="s">
        <v>478</v>
      </c>
      <c r="E350" s="258" t="s">
        <v>7576</v>
      </c>
    </row>
    <row r="351" spans="1:5">
      <c r="A351">
        <v>6077</v>
      </c>
      <c r="B351" t="s">
        <v>1472</v>
      </c>
      <c r="C351" t="s">
        <v>482</v>
      </c>
      <c r="D351" t="s">
        <v>478</v>
      </c>
      <c r="E351" s="258" t="s">
        <v>7577</v>
      </c>
    </row>
    <row r="352" spans="1:5">
      <c r="A352">
        <v>6079</v>
      </c>
      <c r="B352" t="s">
        <v>1473</v>
      </c>
      <c r="C352" t="s">
        <v>482</v>
      </c>
      <c r="D352" t="s">
        <v>478</v>
      </c>
      <c r="E352" s="258" t="s">
        <v>7577</v>
      </c>
    </row>
    <row r="353" spans="1:5">
      <c r="A353">
        <v>1091</v>
      </c>
      <c r="B353" t="s">
        <v>1474</v>
      </c>
      <c r="C353" t="s">
        <v>477</v>
      </c>
      <c r="D353" t="s">
        <v>480</v>
      </c>
      <c r="E353" s="258" t="s">
        <v>7578</v>
      </c>
    </row>
    <row r="354" spans="1:5">
      <c r="A354">
        <v>1094</v>
      </c>
      <c r="B354" t="s">
        <v>1475</v>
      </c>
      <c r="C354" t="s">
        <v>477</v>
      </c>
      <c r="D354" t="s">
        <v>480</v>
      </c>
      <c r="E354" s="258" t="s">
        <v>7579</v>
      </c>
    </row>
    <row r="355" spans="1:5">
      <c r="A355">
        <v>1095</v>
      </c>
      <c r="B355" t="s">
        <v>1476</v>
      </c>
      <c r="C355" t="s">
        <v>477</v>
      </c>
      <c r="D355" t="s">
        <v>480</v>
      </c>
      <c r="E355" s="258" t="s">
        <v>7580</v>
      </c>
    </row>
    <row r="356" spans="1:5">
      <c r="A356">
        <v>1092</v>
      </c>
      <c r="B356" t="s">
        <v>1477</v>
      </c>
      <c r="C356" t="s">
        <v>477</v>
      </c>
      <c r="D356" t="s">
        <v>480</v>
      </c>
      <c r="E356" s="258" t="s">
        <v>7581</v>
      </c>
    </row>
    <row r="357" spans="1:5">
      <c r="A357">
        <v>1093</v>
      </c>
      <c r="B357" t="s">
        <v>1478</v>
      </c>
      <c r="C357" t="s">
        <v>477</v>
      </c>
      <c r="D357" t="s">
        <v>480</v>
      </c>
      <c r="E357" s="258" t="s">
        <v>7276</v>
      </c>
    </row>
    <row r="358" spans="1:5">
      <c r="A358">
        <v>1090</v>
      </c>
      <c r="B358" t="s">
        <v>1479</v>
      </c>
      <c r="C358" t="s">
        <v>477</v>
      </c>
      <c r="D358" t="s">
        <v>480</v>
      </c>
      <c r="E358" s="258" t="s">
        <v>7582</v>
      </c>
    </row>
    <row r="359" spans="1:5">
      <c r="A359">
        <v>1096</v>
      </c>
      <c r="B359" t="s">
        <v>1480</v>
      </c>
      <c r="C359" t="s">
        <v>477</v>
      </c>
      <c r="D359" t="s">
        <v>480</v>
      </c>
      <c r="E359" s="258" t="s">
        <v>7583</v>
      </c>
    </row>
    <row r="360" spans="1:5">
      <c r="A360">
        <v>1097</v>
      </c>
      <c r="B360" t="s">
        <v>1481</v>
      </c>
      <c r="C360" t="s">
        <v>477</v>
      </c>
      <c r="D360" t="s">
        <v>480</v>
      </c>
      <c r="E360" s="258" t="s">
        <v>7584</v>
      </c>
    </row>
    <row r="361" spans="1:5">
      <c r="A361">
        <v>378</v>
      </c>
      <c r="B361" t="s">
        <v>1482</v>
      </c>
      <c r="C361" t="s">
        <v>481</v>
      </c>
      <c r="D361" t="s">
        <v>478</v>
      </c>
      <c r="E361" s="258" t="s">
        <v>7585</v>
      </c>
    </row>
    <row r="362" spans="1:5">
      <c r="A362">
        <v>40911</v>
      </c>
      <c r="B362" t="s">
        <v>1483</v>
      </c>
      <c r="C362" t="s">
        <v>487</v>
      </c>
      <c r="D362" t="s">
        <v>478</v>
      </c>
      <c r="E362" s="258" t="s">
        <v>7586</v>
      </c>
    </row>
    <row r="363" spans="1:5">
      <c r="A363">
        <v>33939</v>
      </c>
      <c r="B363" t="s">
        <v>1484</v>
      </c>
      <c r="C363" t="s">
        <v>481</v>
      </c>
      <c r="D363" t="s">
        <v>478</v>
      </c>
      <c r="E363" s="258" t="s">
        <v>7587</v>
      </c>
    </row>
    <row r="364" spans="1:5">
      <c r="A364">
        <v>40815</v>
      </c>
      <c r="B364" t="s">
        <v>1485</v>
      </c>
      <c r="C364" t="s">
        <v>487</v>
      </c>
      <c r="D364" t="s">
        <v>478</v>
      </c>
      <c r="E364" s="258" t="s">
        <v>7588</v>
      </c>
    </row>
    <row r="365" spans="1:5">
      <c r="A365">
        <v>34760</v>
      </c>
      <c r="B365" t="s">
        <v>1486</v>
      </c>
      <c r="C365" t="s">
        <v>481</v>
      </c>
      <c r="D365" t="s">
        <v>478</v>
      </c>
      <c r="E365" s="258" t="s">
        <v>7589</v>
      </c>
    </row>
    <row r="366" spans="1:5">
      <c r="A366">
        <v>40935</v>
      </c>
      <c r="B366" t="s">
        <v>1487</v>
      </c>
      <c r="C366" t="s">
        <v>487</v>
      </c>
      <c r="D366" t="s">
        <v>478</v>
      </c>
      <c r="E366" s="258" t="s">
        <v>7590</v>
      </c>
    </row>
    <row r="367" spans="1:5">
      <c r="A367">
        <v>33952</v>
      </c>
      <c r="B367" t="s">
        <v>1488</v>
      </c>
      <c r="C367" t="s">
        <v>481</v>
      </c>
      <c r="D367" t="s">
        <v>478</v>
      </c>
      <c r="E367" s="258" t="s">
        <v>7591</v>
      </c>
    </row>
    <row r="368" spans="1:5">
      <c r="A368">
        <v>40816</v>
      </c>
      <c r="B368" t="s">
        <v>1489</v>
      </c>
      <c r="C368" t="s">
        <v>487</v>
      </c>
      <c r="D368" t="s">
        <v>478</v>
      </c>
      <c r="E368" s="258" t="s">
        <v>7592</v>
      </c>
    </row>
    <row r="369" spans="1:5">
      <c r="A369">
        <v>33953</v>
      </c>
      <c r="B369" t="s">
        <v>1490</v>
      </c>
      <c r="C369" t="s">
        <v>481</v>
      </c>
      <c r="D369" t="s">
        <v>478</v>
      </c>
      <c r="E369" s="258" t="s">
        <v>7593</v>
      </c>
    </row>
    <row r="370" spans="1:5">
      <c r="A370">
        <v>40817</v>
      </c>
      <c r="B370" t="s">
        <v>1491</v>
      </c>
      <c r="C370" t="s">
        <v>487</v>
      </c>
      <c r="D370" t="s">
        <v>478</v>
      </c>
      <c r="E370" s="258" t="s">
        <v>7594</v>
      </c>
    </row>
    <row r="371" spans="1:5">
      <c r="A371">
        <v>13348</v>
      </c>
      <c r="B371" t="s">
        <v>1492</v>
      </c>
      <c r="C371" t="s">
        <v>477</v>
      </c>
      <c r="D371" t="s">
        <v>480</v>
      </c>
      <c r="E371" s="258" t="s">
        <v>6862</v>
      </c>
    </row>
    <row r="372" spans="1:5">
      <c r="A372">
        <v>39211</v>
      </c>
      <c r="B372" t="s">
        <v>1493</v>
      </c>
      <c r="C372" t="s">
        <v>477</v>
      </c>
      <c r="D372" t="s">
        <v>478</v>
      </c>
      <c r="E372" s="258" t="s">
        <v>1923</v>
      </c>
    </row>
    <row r="373" spans="1:5">
      <c r="A373">
        <v>39212</v>
      </c>
      <c r="B373" t="s">
        <v>1494</v>
      </c>
      <c r="C373" t="s">
        <v>477</v>
      </c>
      <c r="D373" t="s">
        <v>478</v>
      </c>
      <c r="E373" s="258" t="s">
        <v>6815</v>
      </c>
    </row>
    <row r="374" spans="1:5">
      <c r="A374">
        <v>39208</v>
      </c>
      <c r="B374" t="s">
        <v>1496</v>
      </c>
      <c r="C374" t="s">
        <v>477</v>
      </c>
      <c r="D374" t="s">
        <v>478</v>
      </c>
      <c r="E374" s="258" t="s">
        <v>7595</v>
      </c>
    </row>
    <row r="375" spans="1:5">
      <c r="A375">
        <v>39210</v>
      </c>
      <c r="B375" t="s">
        <v>1497</v>
      </c>
      <c r="C375" t="s">
        <v>477</v>
      </c>
      <c r="D375" t="s">
        <v>478</v>
      </c>
      <c r="E375" s="258" t="s">
        <v>806</v>
      </c>
    </row>
    <row r="376" spans="1:5">
      <c r="A376">
        <v>39214</v>
      </c>
      <c r="B376" t="s">
        <v>1498</v>
      </c>
      <c r="C376" t="s">
        <v>477</v>
      </c>
      <c r="D376" t="s">
        <v>478</v>
      </c>
      <c r="E376" s="258" t="s">
        <v>851</v>
      </c>
    </row>
    <row r="377" spans="1:5">
      <c r="A377">
        <v>39213</v>
      </c>
      <c r="B377" t="s">
        <v>1499</v>
      </c>
      <c r="C377" t="s">
        <v>477</v>
      </c>
      <c r="D377" t="s">
        <v>478</v>
      </c>
      <c r="E377" s="258" t="s">
        <v>974</v>
      </c>
    </row>
    <row r="378" spans="1:5">
      <c r="A378">
        <v>39209</v>
      </c>
      <c r="B378" t="s">
        <v>1500</v>
      </c>
      <c r="C378" t="s">
        <v>477</v>
      </c>
      <c r="D378" t="s">
        <v>478</v>
      </c>
      <c r="E378" s="258" t="s">
        <v>7596</v>
      </c>
    </row>
    <row r="379" spans="1:5">
      <c r="A379">
        <v>39207</v>
      </c>
      <c r="B379" t="s">
        <v>1501</v>
      </c>
      <c r="C379" t="s">
        <v>477</v>
      </c>
      <c r="D379" t="s">
        <v>478</v>
      </c>
      <c r="E379" s="258" t="s">
        <v>806</v>
      </c>
    </row>
    <row r="380" spans="1:5">
      <c r="A380">
        <v>39215</v>
      </c>
      <c r="B380" t="s">
        <v>1502</v>
      </c>
      <c r="C380" t="s">
        <v>477</v>
      </c>
      <c r="D380" t="s">
        <v>478</v>
      </c>
      <c r="E380" s="258" t="s">
        <v>6689</v>
      </c>
    </row>
    <row r="381" spans="1:5">
      <c r="A381">
        <v>39216</v>
      </c>
      <c r="B381" t="s">
        <v>1503</v>
      </c>
      <c r="C381" t="s">
        <v>477</v>
      </c>
      <c r="D381" t="s">
        <v>478</v>
      </c>
      <c r="E381" s="258" t="s">
        <v>7496</v>
      </c>
    </row>
    <row r="382" spans="1:5">
      <c r="A382">
        <v>11267</v>
      </c>
      <c r="B382" t="s">
        <v>1504</v>
      </c>
      <c r="C382" t="s">
        <v>477</v>
      </c>
      <c r="D382" t="s">
        <v>480</v>
      </c>
      <c r="E382" s="258" t="s">
        <v>7597</v>
      </c>
    </row>
    <row r="383" spans="1:5">
      <c r="A383">
        <v>379</v>
      </c>
      <c r="B383" t="s">
        <v>1505</v>
      </c>
      <c r="C383" t="s">
        <v>477</v>
      </c>
      <c r="D383" t="s">
        <v>480</v>
      </c>
      <c r="E383" s="258" t="s">
        <v>7597</v>
      </c>
    </row>
    <row r="384" spans="1:5">
      <c r="A384">
        <v>510</v>
      </c>
      <c r="B384" t="s">
        <v>1506</v>
      </c>
      <c r="C384" t="s">
        <v>485</v>
      </c>
      <c r="D384" t="s">
        <v>478</v>
      </c>
      <c r="E384" s="258" t="s">
        <v>7598</v>
      </c>
    </row>
    <row r="385" spans="1:5">
      <c r="A385">
        <v>516</v>
      </c>
      <c r="B385" t="s">
        <v>1507</v>
      </c>
      <c r="C385" t="s">
        <v>485</v>
      </c>
      <c r="D385" t="s">
        <v>478</v>
      </c>
      <c r="E385" s="258" t="s">
        <v>7599</v>
      </c>
    </row>
    <row r="386" spans="1:5">
      <c r="A386">
        <v>509</v>
      </c>
      <c r="B386" t="s">
        <v>1508</v>
      </c>
      <c r="C386" t="s">
        <v>485</v>
      </c>
      <c r="D386" t="s">
        <v>478</v>
      </c>
      <c r="E386" s="258" t="s">
        <v>7600</v>
      </c>
    </row>
    <row r="387" spans="1:5">
      <c r="A387">
        <v>40331</v>
      </c>
      <c r="B387" t="s">
        <v>1509</v>
      </c>
      <c r="C387" t="s">
        <v>481</v>
      </c>
      <c r="D387" t="s">
        <v>478</v>
      </c>
      <c r="E387" s="258" t="s">
        <v>7601</v>
      </c>
    </row>
    <row r="388" spans="1:5">
      <c r="A388">
        <v>40930</v>
      </c>
      <c r="B388" t="s">
        <v>1510</v>
      </c>
      <c r="C388" t="s">
        <v>487</v>
      </c>
      <c r="D388" t="s">
        <v>478</v>
      </c>
      <c r="E388" s="258" t="s">
        <v>7602</v>
      </c>
    </row>
    <row r="389" spans="1:5">
      <c r="A389">
        <v>11761</v>
      </c>
      <c r="B389" t="s">
        <v>1511</v>
      </c>
      <c r="C389" t="s">
        <v>477</v>
      </c>
      <c r="D389" t="s">
        <v>478</v>
      </c>
      <c r="E389" s="258" t="s">
        <v>7603</v>
      </c>
    </row>
    <row r="390" spans="1:5">
      <c r="A390">
        <v>377</v>
      </c>
      <c r="B390" t="s">
        <v>1512</v>
      </c>
      <c r="C390" t="s">
        <v>477</v>
      </c>
      <c r="D390" t="s">
        <v>483</v>
      </c>
      <c r="E390" s="258" t="s">
        <v>7604</v>
      </c>
    </row>
    <row r="391" spans="1:5">
      <c r="A391">
        <v>7588</v>
      </c>
      <c r="B391" t="s">
        <v>1513</v>
      </c>
      <c r="C391" t="s">
        <v>477</v>
      </c>
      <c r="D391" t="s">
        <v>483</v>
      </c>
      <c r="E391" s="258" t="s">
        <v>7605</v>
      </c>
    </row>
    <row r="392" spans="1:5">
      <c r="A392">
        <v>34392</v>
      </c>
      <c r="B392" t="s">
        <v>6865</v>
      </c>
      <c r="C392" t="s">
        <v>481</v>
      </c>
      <c r="D392" t="s">
        <v>478</v>
      </c>
      <c r="E392" s="258" t="s">
        <v>7457</v>
      </c>
    </row>
    <row r="393" spans="1:5">
      <c r="A393">
        <v>40908</v>
      </c>
      <c r="B393" t="s">
        <v>1514</v>
      </c>
      <c r="C393" t="s">
        <v>487</v>
      </c>
      <c r="D393" t="s">
        <v>478</v>
      </c>
      <c r="E393" s="258" t="s">
        <v>7458</v>
      </c>
    </row>
    <row r="394" spans="1:5">
      <c r="A394">
        <v>34551</v>
      </c>
      <c r="B394" t="s">
        <v>1515</v>
      </c>
      <c r="C394" t="s">
        <v>481</v>
      </c>
      <c r="D394" t="s">
        <v>478</v>
      </c>
      <c r="E394" s="258" t="s">
        <v>7140</v>
      </c>
    </row>
    <row r="395" spans="1:5">
      <c r="A395">
        <v>41078</v>
      </c>
      <c r="B395" t="s">
        <v>1516</v>
      </c>
      <c r="C395" t="s">
        <v>487</v>
      </c>
      <c r="D395" t="s">
        <v>478</v>
      </c>
      <c r="E395" s="258" t="s">
        <v>7456</v>
      </c>
    </row>
    <row r="396" spans="1:5">
      <c r="A396">
        <v>246</v>
      </c>
      <c r="B396" t="s">
        <v>6422</v>
      </c>
      <c r="C396" t="s">
        <v>481</v>
      </c>
      <c r="D396" t="s">
        <v>478</v>
      </c>
      <c r="E396" s="258" t="s">
        <v>7457</v>
      </c>
    </row>
    <row r="397" spans="1:5">
      <c r="A397">
        <v>40927</v>
      </c>
      <c r="B397" t="s">
        <v>1517</v>
      </c>
      <c r="C397" t="s">
        <v>487</v>
      </c>
      <c r="D397" t="s">
        <v>478</v>
      </c>
      <c r="E397" s="258" t="s">
        <v>7458</v>
      </c>
    </row>
    <row r="398" spans="1:5">
      <c r="A398">
        <v>2350</v>
      </c>
      <c r="B398" t="s">
        <v>6866</v>
      </c>
      <c r="C398" t="s">
        <v>481</v>
      </c>
      <c r="D398" t="s">
        <v>478</v>
      </c>
      <c r="E398" s="258" t="s">
        <v>7187</v>
      </c>
    </row>
    <row r="399" spans="1:5">
      <c r="A399">
        <v>40812</v>
      </c>
      <c r="B399" t="s">
        <v>1518</v>
      </c>
      <c r="C399" t="s">
        <v>487</v>
      </c>
      <c r="D399" t="s">
        <v>478</v>
      </c>
      <c r="E399" s="258" t="s">
        <v>7606</v>
      </c>
    </row>
    <row r="400" spans="1:5">
      <c r="A400">
        <v>245</v>
      </c>
      <c r="B400" t="s">
        <v>6868</v>
      </c>
      <c r="C400" t="s">
        <v>481</v>
      </c>
      <c r="D400" t="s">
        <v>478</v>
      </c>
      <c r="E400" s="258" t="s">
        <v>7607</v>
      </c>
    </row>
    <row r="401" spans="1:5">
      <c r="A401">
        <v>41090</v>
      </c>
      <c r="B401" t="s">
        <v>1519</v>
      </c>
      <c r="C401" t="s">
        <v>487</v>
      </c>
      <c r="D401" t="s">
        <v>478</v>
      </c>
      <c r="E401" s="258" t="s">
        <v>7608</v>
      </c>
    </row>
    <row r="402" spans="1:5">
      <c r="A402">
        <v>251</v>
      </c>
      <c r="B402" t="s">
        <v>1520</v>
      </c>
      <c r="C402" t="s">
        <v>481</v>
      </c>
      <c r="D402" t="s">
        <v>478</v>
      </c>
      <c r="E402" s="258" t="s">
        <v>7609</v>
      </c>
    </row>
    <row r="403" spans="1:5">
      <c r="A403">
        <v>40975</v>
      </c>
      <c r="B403" t="s">
        <v>1521</v>
      </c>
      <c r="C403" t="s">
        <v>487</v>
      </c>
      <c r="D403" t="s">
        <v>478</v>
      </c>
      <c r="E403" s="258" t="s">
        <v>7610</v>
      </c>
    </row>
    <row r="404" spans="1:5">
      <c r="A404">
        <v>6127</v>
      </c>
      <c r="B404" t="s">
        <v>1522</v>
      </c>
      <c r="C404" t="s">
        <v>481</v>
      </c>
      <c r="D404" t="s">
        <v>478</v>
      </c>
      <c r="E404" s="258" t="s">
        <v>7140</v>
      </c>
    </row>
    <row r="405" spans="1:5">
      <c r="A405">
        <v>41072</v>
      </c>
      <c r="B405" t="s">
        <v>1523</v>
      </c>
      <c r="C405" t="s">
        <v>487</v>
      </c>
      <c r="D405" t="s">
        <v>478</v>
      </c>
      <c r="E405" s="258" t="s">
        <v>7456</v>
      </c>
    </row>
    <row r="406" spans="1:5">
      <c r="A406">
        <v>6121</v>
      </c>
      <c r="B406" t="s">
        <v>1524</v>
      </c>
      <c r="C406" t="s">
        <v>481</v>
      </c>
      <c r="D406" t="s">
        <v>478</v>
      </c>
      <c r="E406" s="258" t="s">
        <v>7391</v>
      </c>
    </row>
    <row r="407" spans="1:5">
      <c r="A407">
        <v>41071</v>
      </c>
      <c r="B407" t="s">
        <v>1525</v>
      </c>
      <c r="C407" t="s">
        <v>487</v>
      </c>
      <c r="D407" t="s">
        <v>478</v>
      </c>
      <c r="E407" s="258" t="s">
        <v>7611</v>
      </c>
    </row>
    <row r="408" spans="1:5">
      <c r="A408">
        <v>244</v>
      </c>
      <c r="B408" t="s">
        <v>6870</v>
      </c>
      <c r="C408" t="s">
        <v>481</v>
      </c>
      <c r="D408" t="s">
        <v>478</v>
      </c>
      <c r="E408" s="258" t="s">
        <v>6947</v>
      </c>
    </row>
    <row r="409" spans="1:5">
      <c r="A409">
        <v>41093</v>
      </c>
      <c r="B409" t="s">
        <v>1526</v>
      </c>
      <c r="C409" t="s">
        <v>487</v>
      </c>
      <c r="D409" t="s">
        <v>478</v>
      </c>
      <c r="E409" s="258" t="s">
        <v>7612</v>
      </c>
    </row>
    <row r="410" spans="1:5">
      <c r="A410">
        <v>532</v>
      </c>
      <c r="B410" t="s">
        <v>1527</v>
      </c>
      <c r="C410" t="s">
        <v>481</v>
      </c>
      <c r="D410" t="s">
        <v>478</v>
      </c>
      <c r="E410" s="258" t="s">
        <v>7306</v>
      </c>
    </row>
    <row r="411" spans="1:5">
      <c r="A411">
        <v>40931</v>
      </c>
      <c r="B411" t="s">
        <v>1528</v>
      </c>
      <c r="C411" t="s">
        <v>487</v>
      </c>
      <c r="D411" t="s">
        <v>478</v>
      </c>
      <c r="E411" s="258" t="s">
        <v>7613</v>
      </c>
    </row>
    <row r="412" spans="1:5">
      <c r="A412">
        <v>36150</v>
      </c>
      <c r="B412" t="s">
        <v>1529</v>
      </c>
      <c r="C412" t="s">
        <v>477</v>
      </c>
      <c r="D412" t="s">
        <v>478</v>
      </c>
      <c r="E412" s="258" t="s">
        <v>6835</v>
      </c>
    </row>
    <row r="413" spans="1:5">
      <c r="A413">
        <v>4760</v>
      </c>
      <c r="B413" t="s">
        <v>1530</v>
      </c>
      <c r="C413" t="s">
        <v>481</v>
      </c>
      <c r="D413" t="s">
        <v>478</v>
      </c>
      <c r="E413" s="258" t="s">
        <v>7466</v>
      </c>
    </row>
    <row r="414" spans="1:5">
      <c r="A414">
        <v>41069</v>
      </c>
      <c r="B414" t="s">
        <v>1531</v>
      </c>
      <c r="C414" t="s">
        <v>487</v>
      </c>
      <c r="D414" t="s">
        <v>478</v>
      </c>
      <c r="E414" s="258" t="s">
        <v>7467</v>
      </c>
    </row>
    <row r="415" spans="1:5">
      <c r="A415">
        <v>10422</v>
      </c>
      <c r="B415" t="s">
        <v>1532</v>
      </c>
      <c r="C415" t="s">
        <v>477</v>
      </c>
      <c r="D415" t="s">
        <v>478</v>
      </c>
      <c r="E415" s="258" t="s">
        <v>7614</v>
      </c>
    </row>
    <row r="416" spans="1:5">
      <c r="A416">
        <v>44019</v>
      </c>
      <c r="B416" t="s">
        <v>1533</v>
      </c>
      <c r="C416" t="s">
        <v>477</v>
      </c>
      <c r="D416" t="s">
        <v>478</v>
      </c>
      <c r="E416" s="258" t="s">
        <v>7615</v>
      </c>
    </row>
    <row r="417" spans="1:5">
      <c r="A417">
        <v>36520</v>
      </c>
      <c r="B417" t="s">
        <v>1534</v>
      </c>
      <c r="C417" t="s">
        <v>477</v>
      </c>
      <c r="D417" t="s">
        <v>478</v>
      </c>
      <c r="E417" s="258" t="s">
        <v>7616</v>
      </c>
    </row>
    <row r="418" spans="1:5">
      <c r="A418">
        <v>42319</v>
      </c>
      <c r="B418" t="s">
        <v>1535</v>
      </c>
      <c r="C418" t="s">
        <v>477</v>
      </c>
      <c r="D418" t="s">
        <v>478</v>
      </c>
      <c r="E418" s="258" t="s">
        <v>7617</v>
      </c>
    </row>
    <row r="419" spans="1:5">
      <c r="A419">
        <v>10420</v>
      </c>
      <c r="B419" t="s">
        <v>1536</v>
      </c>
      <c r="C419" t="s">
        <v>477</v>
      </c>
      <c r="D419" t="s">
        <v>483</v>
      </c>
      <c r="E419" s="258" t="s">
        <v>7618</v>
      </c>
    </row>
    <row r="420" spans="1:5">
      <c r="A420">
        <v>10421</v>
      </c>
      <c r="B420" t="s">
        <v>1537</v>
      </c>
      <c r="C420" t="s">
        <v>477</v>
      </c>
      <c r="D420" t="s">
        <v>478</v>
      </c>
      <c r="E420" s="258" t="s">
        <v>7619</v>
      </c>
    </row>
    <row r="421" spans="1:5">
      <c r="A421">
        <v>11786</v>
      </c>
      <c r="B421" t="s">
        <v>1538</v>
      </c>
      <c r="C421" t="s">
        <v>477</v>
      </c>
      <c r="D421" t="s">
        <v>478</v>
      </c>
      <c r="E421" s="258" t="s">
        <v>7620</v>
      </c>
    </row>
    <row r="422" spans="1:5">
      <c r="A422">
        <v>10</v>
      </c>
      <c r="B422" t="s">
        <v>1539</v>
      </c>
      <c r="C422" t="s">
        <v>477</v>
      </c>
      <c r="D422" t="s">
        <v>478</v>
      </c>
      <c r="E422" s="258" t="s">
        <v>7621</v>
      </c>
    </row>
    <row r="423" spans="1:5">
      <c r="A423">
        <v>4815</v>
      </c>
      <c r="B423" t="s">
        <v>1540</v>
      </c>
      <c r="C423" t="s">
        <v>477</v>
      </c>
      <c r="D423" t="s">
        <v>478</v>
      </c>
      <c r="E423" s="258" t="s">
        <v>1024</v>
      </c>
    </row>
    <row r="424" spans="1:5">
      <c r="A424">
        <v>541</v>
      </c>
      <c r="B424" t="s">
        <v>1541</v>
      </c>
      <c r="C424" t="s">
        <v>477</v>
      </c>
      <c r="D424" t="s">
        <v>483</v>
      </c>
      <c r="E424" s="258" t="s">
        <v>7622</v>
      </c>
    </row>
    <row r="425" spans="1:5">
      <c r="A425">
        <v>542</v>
      </c>
      <c r="B425" t="s">
        <v>1542</v>
      </c>
      <c r="C425" t="s">
        <v>477</v>
      </c>
      <c r="D425" t="s">
        <v>478</v>
      </c>
      <c r="E425" s="258" t="s">
        <v>7623</v>
      </c>
    </row>
    <row r="426" spans="1:5">
      <c r="A426">
        <v>540</v>
      </c>
      <c r="B426" t="s">
        <v>1543</v>
      </c>
      <c r="C426" t="s">
        <v>477</v>
      </c>
      <c r="D426" t="s">
        <v>478</v>
      </c>
      <c r="E426" s="258" t="s">
        <v>7624</v>
      </c>
    </row>
    <row r="427" spans="1:5">
      <c r="A427">
        <v>38364</v>
      </c>
      <c r="B427" t="s">
        <v>1544</v>
      </c>
      <c r="C427" t="s">
        <v>477</v>
      </c>
      <c r="D427" t="s">
        <v>478</v>
      </c>
      <c r="E427" s="258" t="s">
        <v>7625</v>
      </c>
    </row>
    <row r="428" spans="1:5">
      <c r="A428">
        <v>11692</v>
      </c>
      <c r="B428" t="s">
        <v>1545</v>
      </c>
      <c r="C428" t="s">
        <v>479</v>
      </c>
      <c r="D428" t="s">
        <v>478</v>
      </c>
      <c r="E428" s="258" t="s">
        <v>7626</v>
      </c>
    </row>
    <row r="429" spans="1:5">
      <c r="A429">
        <v>1746</v>
      </c>
      <c r="B429" t="s">
        <v>1546</v>
      </c>
      <c r="C429" t="s">
        <v>477</v>
      </c>
      <c r="D429" t="s">
        <v>483</v>
      </c>
      <c r="E429" s="258" t="s">
        <v>7627</v>
      </c>
    </row>
    <row r="430" spans="1:5">
      <c r="A430">
        <v>1748</v>
      </c>
      <c r="B430" t="s">
        <v>1547</v>
      </c>
      <c r="C430" t="s">
        <v>477</v>
      </c>
      <c r="D430" t="s">
        <v>478</v>
      </c>
      <c r="E430" s="258" t="s">
        <v>7628</v>
      </c>
    </row>
    <row r="431" spans="1:5">
      <c r="A431">
        <v>1749</v>
      </c>
      <c r="B431" t="s">
        <v>1548</v>
      </c>
      <c r="C431" t="s">
        <v>477</v>
      </c>
      <c r="D431" t="s">
        <v>478</v>
      </c>
      <c r="E431" s="258" t="s">
        <v>7629</v>
      </c>
    </row>
    <row r="432" spans="1:5">
      <c r="A432">
        <v>37412</v>
      </c>
      <c r="B432" t="s">
        <v>1549</v>
      </c>
      <c r="C432" t="s">
        <v>477</v>
      </c>
      <c r="D432" t="s">
        <v>478</v>
      </c>
      <c r="E432" s="258" t="s">
        <v>7630</v>
      </c>
    </row>
    <row r="433" spans="1:5">
      <c r="A433">
        <v>1745</v>
      </c>
      <c r="B433" t="s">
        <v>1550</v>
      </c>
      <c r="C433" t="s">
        <v>477</v>
      </c>
      <c r="D433" t="s">
        <v>478</v>
      </c>
      <c r="E433" s="258" t="s">
        <v>7631</v>
      </c>
    </row>
    <row r="434" spans="1:5">
      <c r="A434">
        <v>1750</v>
      </c>
      <c r="B434" t="s">
        <v>1551</v>
      </c>
      <c r="C434" t="s">
        <v>477</v>
      </c>
      <c r="D434" t="s">
        <v>478</v>
      </c>
      <c r="E434" s="258" t="s">
        <v>7632</v>
      </c>
    </row>
    <row r="435" spans="1:5">
      <c r="A435">
        <v>11687</v>
      </c>
      <c r="B435" t="s">
        <v>1552</v>
      </c>
      <c r="C435" t="s">
        <v>484</v>
      </c>
      <c r="D435" t="s">
        <v>478</v>
      </c>
      <c r="E435" s="258" t="s">
        <v>7633</v>
      </c>
    </row>
    <row r="436" spans="1:5">
      <c r="A436">
        <v>11689</v>
      </c>
      <c r="B436" t="s">
        <v>1553</v>
      </c>
      <c r="C436" t="s">
        <v>484</v>
      </c>
      <c r="D436" t="s">
        <v>478</v>
      </c>
      <c r="E436" s="258" t="s">
        <v>7634</v>
      </c>
    </row>
    <row r="437" spans="1:5">
      <c r="A437">
        <v>11693</v>
      </c>
      <c r="B437" t="s">
        <v>1554</v>
      </c>
      <c r="C437" t="s">
        <v>479</v>
      </c>
      <c r="D437" t="s">
        <v>478</v>
      </c>
      <c r="E437" s="258" t="s">
        <v>7635</v>
      </c>
    </row>
    <row r="438" spans="1:5">
      <c r="A438">
        <v>36215</v>
      </c>
      <c r="B438" t="s">
        <v>1555</v>
      </c>
      <c r="C438" t="s">
        <v>477</v>
      </c>
      <c r="D438" t="s">
        <v>478</v>
      </c>
      <c r="E438" s="258" t="s">
        <v>838</v>
      </c>
    </row>
    <row r="439" spans="1:5">
      <c r="A439">
        <v>42439</v>
      </c>
      <c r="B439" t="s">
        <v>1556</v>
      </c>
      <c r="C439" t="s">
        <v>477</v>
      </c>
      <c r="D439" t="s">
        <v>480</v>
      </c>
      <c r="E439" s="258" t="s">
        <v>7636</v>
      </c>
    </row>
    <row r="440" spans="1:5">
      <c r="A440">
        <v>38381</v>
      </c>
      <c r="B440" t="s">
        <v>1557</v>
      </c>
      <c r="C440" t="s">
        <v>477</v>
      </c>
      <c r="D440" t="s">
        <v>478</v>
      </c>
      <c r="E440" s="258" t="s">
        <v>7637</v>
      </c>
    </row>
    <row r="441" spans="1:5">
      <c r="A441">
        <v>39621</v>
      </c>
      <c r="B441" t="s">
        <v>1558</v>
      </c>
      <c r="C441" t="s">
        <v>488</v>
      </c>
      <c r="D441" t="s">
        <v>478</v>
      </c>
      <c r="E441" s="258" t="s">
        <v>7638</v>
      </c>
    </row>
    <row r="442" spans="1:5">
      <c r="A442">
        <v>39624</v>
      </c>
      <c r="B442" t="s">
        <v>1559</v>
      </c>
      <c r="C442" t="s">
        <v>488</v>
      </c>
      <c r="D442" t="s">
        <v>478</v>
      </c>
      <c r="E442" s="258" t="s">
        <v>7639</v>
      </c>
    </row>
    <row r="443" spans="1:5">
      <c r="A443">
        <v>39615</v>
      </c>
      <c r="B443" t="s">
        <v>1560</v>
      </c>
      <c r="C443" t="s">
        <v>477</v>
      </c>
      <c r="D443" t="s">
        <v>478</v>
      </c>
      <c r="E443" s="258" t="s">
        <v>7640</v>
      </c>
    </row>
    <row r="444" spans="1:5">
      <c r="A444">
        <v>39620</v>
      </c>
      <c r="B444" t="s">
        <v>1561</v>
      </c>
      <c r="C444" t="s">
        <v>477</v>
      </c>
      <c r="D444" t="s">
        <v>478</v>
      </c>
      <c r="E444" s="258" t="s">
        <v>7641</v>
      </c>
    </row>
    <row r="445" spans="1:5">
      <c r="A445">
        <v>39623</v>
      </c>
      <c r="B445" t="s">
        <v>1562</v>
      </c>
      <c r="C445" t="s">
        <v>477</v>
      </c>
      <c r="D445" t="s">
        <v>478</v>
      </c>
      <c r="E445" s="258" t="s">
        <v>7642</v>
      </c>
    </row>
    <row r="446" spans="1:5">
      <c r="A446">
        <v>36207</v>
      </c>
      <c r="B446" t="s">
        <v>1563</v>
      </c>
      <c r="C446" t="s">
        <v>477</v>
      </c>
      <c r="D446" t="s">
        <v>478</v>
      </c>
      <c r="E446" s="258" t="s">
        <v>839</v>
      </c>
    </row>
    <row r="447" spans="1:5">
      <c r="A447">
        <v>36209</v>
      </c>
      <c r="B447" t="s">
        <v>1564</v>
      </c>
      <c r="C447" t="s">
        <v>477</v>
      </c>
      <c r="D447" t="s">
        <v>478</v>
      </c>
      <c r="E447" s="258" t="s">
        <v>840</v>
      </c>
    </row>
    <row r="448" spans="1:5">
      <c r="A448">
        <v>36210</v>
      </c>
      <c r="B448" t="s">
        <v>1565</v>
      </c>
      <c r="C448" t="s">
        <v>477</v>
      </c>
      <c r="D448" t="s">
        <v>478</v>
      </c>
      <c r="E448" s="258" t="s">
        <v>841</v>
      </c>
    </row>
    <row r="449" spans="1:5">
      <c r="A449">
        <v>36204</v>
      </c>
      <c r="B449" t="s">
        <v>1566</v>
      </c>
      <c r="C449" t="s">
        <v>477</v>
      </c>
      <c r="D449" t="s">
        <v>478</v>
      </c>
      <c r="E449" s="258" t="s">
        <v>842</v>
      </c>
    </row>
    <row r="450" spans="1:5">
      <c r="A450">
        <v>36205</v>
      </c>
      <c r="B450" t="s">
        <v>1567</v>
      </c>
      <c r="C450" t="s">
        <v>477</v>
      </c>
      <c r="D450" t="s">
        <v>478</v>
      </c>
      <c r="E450" s="258" t="s">
        <v>843</v>
      </c>
    </row>
    <row r="451" spans="1:5">
      <c r="A451">
        <v>36081</v>
      </c>
      <c r="B451" t="s">
        <v>1568</v>
      </c>
      <c r="C451" t="s">
        <v>477</v>
      </c>
      <c r="D451" t="s">
        <v>483</v>
      </c>
      <c r="E451" s="258" t="s">
        <v>844</v>
      </c>
    </row>
    <row r="452" spans="1:5">
      <c r="A452">
        <v>36206</v>
      </c>
      <c r="B452" t="s">
        <v>1569</v>
      </c>
      <c r="C452" t="s">
        <v>477</v>
      </c>
      <c r="D452" t="s">
        <v>478</v>
      </c>
      <c r="E452" s="258" t="s">
        <v>845</v>
      </c>
    </row>
    <row r="453" spans="1:5">
      <c r="A453">
        <v>36218</v>
      </c>
      <c r="B453" t="s">
        <v>1570</v>
      </c>
      <c r="C453" t="s">
        <v>477</v>
      </c>
      <c r="D453" t="s">
        <v>480</v>
      </c>
      <c r="E453" s="258" t="s">
        <v>846</v>
      </c>
    </row>
    <row r="454" spans="1:5">
      <c r="A454">
        <v>36220</v>
      </c>
      <c r="B454" t="s">
        <v>1571</v>
      </c>
      <c r="C454" t="s">
        <v>477</v>
      </c>
      <c r="D454" t="s">
        <v>480</v>
      </c>
      <c r="E454" s="258" t="s">
        <v>847</v>
      </c>
    </row>
    <row r="455" spans="1:5">
      <c r="A455">
        <v>36080</v>
      </c>
      <c r="B455" t="s">
        <v>1572</v>
      </c>
      <c r="C455" t="s">
        <v>477</v>
      </c>
      <c r="D455" t="s">
        <v>480</v>
      </c>
      <c r="E455" s="258" t="s">
        <v>848</v>
      </c>
    </row>
    <row r="456" spans="1:5">
      <c r="A456">
        <v>36223</v>
      </c>
      <c r="B456" t="s">
        <v>1573</v>
      </c>
      <c r="C456" t="s">
        <v>477</v>
      </c>
      <c r="D456" t="s">
        <v>480</v>
      </c>
      <c r="E456" s="258" t="s">
        <v>849</v>
      </c>
    </row>
    <row r="457" spans="1:5">
      <c r="A457">
        <v>546</v>
      </c>
      <c r="B457" t="s">
        <v>1574</v>
      </c>
      <c r="C457" t="s">
        <v>485</v>
      </c>
      <c r="D457" t="s">
        <v>483</v>
      </c>
      <c r="E457" s="258" t="s">
        <v>7053</v>
      </c>
    </row>
    <row r="458" spans="1:5">
      <c r="A458">
        <v>566</v>
      </c>
      <c r="B458" t="s">
        <v>1575</v>
      </c>
      <c r="C458" t="s">
        <v>484</v>
      </c>
      <c r="D458" t="s">
        <v>478</v>
      </c>
      <c r="E458" s="258" t="s">
        <v>7643</v>
      </c>
    </row>
    <row r="459" spans="1:5">
      <c r="A459">
        <v>565</v>
      </c>
      <c r="B459" t="s">
        <v>1576</v>
      </c>
      <c r="C459" t="s">
        <v>484</v>
      </c>
      <c r="D459" t="s">
        <v>478</v>
      </c>
      <c r="E459" s="258" t="s">
        <v>6795</v>
      </c>
    </row>
    <row r="460" spans="1:5">
      <c r="A460">
        <v>555</v>
      </c>
      <c r="B460" t="s">
        <v>1577</v>
      </c>
      <c r="C460" t="s">
        <v>484</v>
      </c>
      <c r="D460" t="s">
        <v>478</v>
      </c>
      <c r="E460" s="258" t="s">
        <v>7644</v>
      </c>
    </row>
    <row r="461" spans="1:5">
      <c r="A461">
        <v>557</v>
      </c>
      <c r="B461" t="s">
        <v>1578</v>
      </c>
      <c r="C461" t="s">
        <v>484</v>
      </c>
      <c r="D461" t="s">
        <v>478</v>
      </c>
      <c r="E461" s="258" t="s">
        <v>7645</v>
      </c>
    </row>
    <row r="462" spans="1:5">
      <c r="A462">
        <v>552</v>
      </c>
      <c r="B462" t="s">
        <v>1579</v>
      </c>
      <c r="C462" t="s">
        <v>484</v>
      </c>
      <c r="D462" t="s">
        <v>478</v>
      </c>
      <c r="E462" s="258" t="s">
        <v>7028</v>
      </c>
    </row>
    <row r="463" spans="1:5">
      <c r="A463">
        <v>563</v>
      </c>
      <c r="B463" t="s">
        <v>1580</v>
      </c>
      <c r="C463" t="s">
        <v>484</v>
      </c>
      <c r="D463" t="s">
        <v>478</v>
      </c>
      <c r="E463" s="258" t="s">
        <v>7646</v>
      </c>
    </row>
    <row r="464" spans="1:5">
      <c r="A464">
        <v>549</v>
      </c>
      <c r="B464" t="s">
        <v>1581</v>
      </c>
      <c r="C464" t="s">
        <v>484</v>
      </c>
      <c r="D464" t="s">
        <v>478</v>
      </c>
      <c r="E464" s="258" t="s">
        <v>7647</v>
      </c>
    </row>
    <row r="465" spans="1:5">
      <c r="A465">
        <v>551</v>
      </c>
      <c r="B465" t="s">
        <v>1582</v>
      </c>
      <c r="C465" t="s">
        <v>484</v>
      </c>
      <c r="D465" t="s">
        <v>478</v>
      </c>
      <c r="E465" s="258" t="s">
        <v>7648</v>
      </c>
    </row>
    <row r="466" spans="1:5">
      <c r="A466">
        <v>559</v>
      </c>
      <c r="B466" t="s">
        <v>1583</v>
      </c>
      <c r="C466" t="s">
        <v>484</v>
      </c>
      <c r="D466" t="s">
        <v>478</v>
      </c>
      <c r="E466" s="258" t="s">
        <v>7091</v>
      </c>
    </row>
    <row r="467" spans="1:5">
      <c r="A467">
        <v>560</v>
      </c>
      <c r="B467" t="s">
        <v>1584</v>
      </c>
      <c r="C467" t="s">
        <v>484</v>
      </c>
      <c r="D467" t="s">
        <v>478</v>
      </c>
      <c r="E467" s="258" t="s">
        <v>6898</v>
      </c>
    </row>
    <row r="468" spans="1:5">
      <c r="A468">
        <v>547</v>
      </c>
      <c r="B468" t="s">
        <v>1585</v>
      </c>
      <c r="C468" t="s">
        <v>484</v>
      </c>
      <c r="D468" t="s">
        <v>478</v>
      </c>
      <c r="E468" s="258" t="s">
        <v>7649</v>
      </c>
    </row>
    <row r="469" spans="1:5">
      <c r="A469">
        <v>38127</v>
      </c>
      <c r="B469" t="s">
        <v>1586</v>
      </c>
      <c r="C469" t="s">
        <v>477</v>
      </c>
      <c r="D469" t="s">
        <v>478</v>
      </c>
      <c r="E469" s="258" t="s">
        <v>7650</v>
      </c>
    </row>
    <row r="470" spans="1:5">
      <c r="A470">
        <v>38060</v>
      </c>
      <c r="B470" t="s">
        <v>1587</v>
      </c>
      <c r="C470" t="s">
        <v>477</v>
      </c>
      <c r="D470" t="s">
        <v>480</v>
      </c>
      <c r="E470" s="258" t="s">
        <v>2164</v>
      </c>
    </row>
    <row r="471" spans="1:5">
      <c r="A471">
        <v>10956</v>
      </c>
      <c r="B471" t="s">
        <v>1588</v>
      </c>
      <c r="C471" t="s">
        <v>477</v>
      </c>
      <c r="D471" t="s">
        <v>480</v>
      </c>
      <c r="E471" s="258" t="s">
        <v>2694</v>
      </c>
    </row>
    <row r="472" spans="1:5">
      <c r="A472">
        <v>39380</v>
      </c>
      <c r="B472" t="s">
        <v>1589</v>
      </c>
      <c r="C472" t="s">
        <v>477</v>
      </c>
      <c r="D472" t="s">
        <v>480</v>
      </c>
      <c r="E472" s="258" t="s">
        <v>7651</v>
      </c>
    </row>
    <row r="473" spans="1:5">
      <c r="A473">
        <v>44172</v>
      </c>
      <c r="B473" t="s">
        <v>7652</v>
      </c>
      <c r="C473" t="s">
        <v>477</v>
      </c>
      <c r="D473" t="s">
        <v>480</v>
      </c>
      <c r="E473" s="258" t="s">
        <v>6503</v>
      </c>
    </row>
    <row r="474" spans="1:5">
      <c r="A474">
        <v>37597</v>
      </c>
      <c r="B474" t="s">
        <v>1590</v>
      </c>
      <c r="C474" t="s">
        <v>477</v>
      </c>
      <c r="D474" t="s">
        <v>480</v>
      </c>
      <c r="E474" s="258" t="s">
        <v>7653</v>
      </c>
    </row>
    <row r="475" spans="1:5">
      <c r="A475">
        <v>183</v>
      </c>
      <c r="B475" t="s">
        <v>1591</v>
      </c>
      <c r="C475" t="s">
        <v>489</v>
      </c>
      <c r="D475" t="s">
        <v>483</v>
      </c>
      <c r="E475" s="258" t="s">
        <v>1051</v>
      </c>
    </row>
    <row r="476" spans="1:5">
      <c r="A476">
        <v>184</v>
      </c>
      <c r="B476" t="s">
        <v>1592</v>
      </c>
      <c r="C476" t="s">
        <v>489</v>
      </c>
      <c r="D476" t="s">
        <v>478</v>
      </c>
      <c r="E476" s="258" t="s">
        <v>7654</v>
      </c>
    </row>
    <row r="477" spans="1:5">
      <c r="A477">
        <v>181</v>
      </c>
      <c r="B477" t="s">
        <v>1593</v>
      </c>
      <c r="C477" t="s">
        <v>489</v>
      </c>
      <c r="D477" t="s">
        <v>478</v>
      </c>
      <c r="E477" s="258" t="s">
        <v>7655</v>
      </c>
    </row>
    <row r="478" spans="1:5">
      <c r="A478">
        <v>20001</v>
      </c>
      <c r="B478" t="s">
        <v>1594</v>
      </c>
      <c r="C478" t="s">
        <v>489</v>
      </c>
      <c r="D478" t="s">
        <v>478</v>
      </c>
      <c r="E478" s="258" t="s">
        <v>7656</v>
      </c>
    </row>
    <row r="479" spans="1:5">
      <c r="A479">
        <v>39837</v>
      </c>
      <c r="B479" t="s">
        <v>1595</v>
      </c>
      <c r="C479" t="s">
        <v>489</v>
      </c>
      <c r="D479" t="s">
        <v>478</v>
      </c>
      <c r="E479" s="258" t="s">
        <v>7657</v>
      </c>
    </row>
    <row r="480" spans="1:5">
      <c r="A480">
        <v>43366</v>
      </c>
      <c r="B480" t="s">
        <v>1596</v>
      </c>
      <c r="C480" t="s">
        <v>485</v>
      </c>
      <c r="D480" t="s">
        <v>478</v>
      </c>
      <c r="E480" s="258" t="s">
        <v>1610</v>
      </c>
    </row>
    <row r="481" spans="1:5">
      <c r="A481">
        <v>10535</v>
      </c>
      <c r="B481" t="s">
        <v>1597</v>
      </c>
      <c r="C481" t="s">
        <v>477</v>
      </c>
      <c r="D481" t="s">
        <v>483</v>
      </c>
      <c r="E481" s="258" t="s">
        <v>7658</v>
      </c>
    </row>
    <row r="482" spans="1:5">
      <c r="A482">
        <v>10537</v>
      </c>
      <c r="B482" t="s">
        <v>1598</v>
      </c>
      <c r="C482" t="s">
        <v>477</v>
      </c>
      <c r="D482" t="s">
        <v>478</v>
      </c>
      <c r="E482" s="258" t="s">
        <v>7659</v>
      </c>
    </row>
    <row r="483" spans="1:5">
      <c r="A483">
        <v>13891</v>
      </c>
      <c r="B483" t="s">
        <v>1599</v>
      </c>
      <c r="C483" t="s">
        <v>477</v>
      </c>
      <c r="D483" t="s">
        <v>478</v>
      </c>
      <c r="E483" s="258" t="s">
        <v>7660</v>
      </c>
    </row>
    <row r="484" spans="1:5">
      <c r="A484">
        <v>44492</v>
      </c>
      <c r="B484" t="s">
        <v>1600</v>
      </c>
      <c r="C484" t="s">
        <v>477</v>
      </c>
      <c r="D484" t="s">
        <v>478</v>
      </c>
      <c r="E484" s="258" t="s">
        <v>7661</v>
      </c>
    </row>
    <row r="485" spans="1:5">
      <c r="A485">
        <v>36396</v>
      </c>
      <c r="B485" t="s">
        <v>1601</v>
      </c>
      <c r="C485" t="s">
        <v>477</v>
      </c>
      <c r="D485" t="s">
        <v>478</v>
      </c>
      <c r="E485" s="258" t="s">
        <v>7662</v>
      </c>
    </row>
    <row r="486" spans="1:5">
      <c r="A486">
        <v>36397</v>
      </c>
      <c r="B486" t="s">
        <v>1602</v>
      </c>
      <c r="C486" t="s">
        <v>477</v>
      </c>
      <c r="D486" t="s">
        <v>478</v>
      </c>
      <c r="E486" s="258" t="s">
        <v>7663</v>
      </c>
    </row>
    <row r="487" spans="1:5">
      <c r="A487">
        <v>36398</v>
      </c>
      <c r="B487" t="s">
        <v>1603</v>
      </c>
      <c r="C487" t="s">
        <v>477</v>
      </c>
      <c r="D487" t="s">
        <v>478</v>
      </c>
      <c r="E487" s="258" t="s">
        <v>7664</v>
      </c>
    </row>
    <row r="488" spans="1:5">
      <c r="A488">
        <v>647</v>
      </c>
      <c r="B488" t="s">
        <v>1604</v>
      </c>
      <c r="C488" t="s">
        <v>481</v>
      </c>
      <c r="D488" t="s">
        <v>478</v>
      </c>
      <c r="E488" s="258" t="s">
        <v>6956</v>
      </c>
    </row>
    <row r="489" spans="1:5">
      <c r="A489">
        <v>40920</v>
      </c>
      <c r="B489" t="s">
        <v>1605</v>
      </c>
      <c r="C489" t="s">
        <v>487</v>
      </c>
      <c r="D489" t="s">
        <v>478</v>
      </c>
      <c r="E489" s="258" t="s">
        <v>7665</v>
      </c>
    </row>
    <row r="490" spans="1:5">
      <c r="A490">
        <v>715</v>
      </c>
      <c r="B490" t="s">
        <v>1606</v>
      </c>
      <c r="C490" t="s">
        <v>477</v>
      </c>
      <c r="D490" t="s">
        <v>480</v>
      </c>
      <c r="E490" s="258" t="s">
        <v>7666</v>
      </c>
    </row>
    <row r="491" spans="1:5">
      <c r="A491">
        <v>716</v>
      </c>
      <c r="B491" t="s">
        <v>1607</v>
      </c>
      <c r="C491" t="s">
        <v>477</v>
      </c>
      <c r="D491" t="s">
        <v>480</v>
      </c>
      <c r="E491" s="258" t="s">
        <v>7667</v>
      </c>
    </row>
    <row r="492" spans="1:5">
      <c r="A492">
        <v>38783</v>
      </c>
      <c r="B492" t="s">
        <v>1608</v>
      </c>
      <c r="C492" t="s">
        <v>477</v>
      </c>
      <c r="D492" t="s">
        <v>478</v>
      </c>
      <c r="E492" s="258" t="s">
        <v>7216</v>
      </c>
    </row>
    <row r="493" spans="1:5">
      <c r="A493">
        <v>37593</v>
      </c>
      <c r="B493" t="s">
        <v>1609</v>
      </c>
      <c r="C493" t="s">
        <v>477</v>
      </c>
      <c r="D493" t="s">
        <v>478</v>
      </c>
      <c r="E493" s="258" t="s">
        <v>817</v>
      </c>
    </row>
    <row r="494" spans="1:5">
      <c r="A494">
        <v>37594</v>
      </c>
      <c r="B494" t="s">
        <v>1611</v>
      </c>
      <c r="C494" t="s">
        <v>477</v>
      </c>
      <c r="D494" t="s">
        <v>478</v>
      </c>
      <c r="E494" s="258" t="s">
        <v>6480</v>
      </c>
    </row>
    <row r="495" spans="1:5">
      <c r="A495">
        <v>37592</v>
      </c>
      <c r="B495" t="s">
        <v>1612</v>
      </c>
      <c r="C495" t="s">
        <v>477</v>
      </c>
      <c r="D495" t="s">
        <v>478</v>
      </c>
      <c r="E495" s="258" t="s">
        <v>799</v>
      </c>
    </row>
    <row r="496" spans="1:5">
      <c r="A496">
        <v>7270</v>
      </c>
      <c r="B496" t="s">
        <v>1613</v>
      </c>
      <c r="C496" t="s">
        <v>477</v>
      </c>
      <c r="D496" t="s">
        <v>478</v>
      </c>
      <c r="E496" s="258" t="s">
        <v>806</v>
      </c>
    </row>
    <row r="497" spans="1:5">
      <c r="A497">
        <v>7267</v>
      </c>
      <c r="B497" t="s">
        <v>1614</v>
      </c>
      <c r="C497" t="s">
        <v>477</v>
      </c>
      <c r="D497" t="s">
        <v>478</v>
      </c>
      <c r="E497" s="258" t="s">
        <v>6454</v>
      </c>
    </row>
    <row r="498" spans="1:5">
      <c r="A498">
        <v>7271</v>
      </c>
      <c r="B498" t="s">
        <v>1615</v>
      </c>
      <c r="C498" t="s">
        <v>477</v>
      </c>
      <c r="D498" t="s">
        <v>483</v>
      </c>
      <c r="E498" s="258" t="s">
        <v>7668</v>
      </c>
    </row>
    <row r="499" spans="1:5">
      <c r="A499">
        <v>7268</v>
      </c>
      <c r="B499" t="s">
        <v>1616</v>
      </c>
      <c r="C499" t="s">
        <v>477</v>
      </c>
      <c r="D499" t="s">
        <v>478</v>
      </c>
      <c r="E499" s="258" t="s">
        <v>931</v>
      </c>
    </row>
    <row r="500" spans="1:5">
      <c r="A500">
        <v>34556</v>
      </c>
      <c r="B500" t="s">
        <v>1617</v>
      </c>
      <c r="C500" t="s">
        <v>477</v>
      </c>
      <c r="D500" t="s">
        <v>478</v>
      </c>
      <c r="E500" s="258" t="s">
        <v>6850</v>
      </c>
    </row>
    <row r="501" spans="1:5">
      <c r="A501">
        <v>37873</v>
      </c>
      <c r="B501" t="s">
        <v>1618</v>
      </c>
      <c r="C501" t="s">
        <v>477</v>
      </c>
      <c r="D501" t="s">
        <v>478</v>
      </c>
      <c r="E501" s="258" t="s">
        <v>7669</v>
      </c>
    </row>
    <row r="502" spans="1:5">
      <c r="A502">
        <v>34564</v>
      </c>
      <c r="B502" t="s">
        <v>1619</v>
      </c>
      <c r="C502" t="s">
        <v>477</v>
      </c>
      <c r="D502" t="s">
        <v>478</v>
      </c>
      <c r="E502" s="258" t="s">
        <v>6426</v>
      </c>
    </row>
    <row r="503" spans="1:5">
      <c r="A503">
        <v>34565</v>
      </c>
      <c r="B503" t="s">
        <v>1620</v>
      </c>
      <c r="C503" t="s">
        <v>477</v>
      </c>
      <c r="D503" t="s">
        <v>478</v>
      </c>
      <c r="E503" s="258" t="s">
        <v>7089</v>
      </c>
    </row>
    <row r="504" spans="1:5">
      <c r="A504">
        <v>38590</v>
      </c>
      <c r="B504" t="s">
        <v>1621</v>
      </c>
      <c r="C504" t="s">
        <v>477</v>
      </c>
      <c r="D504" t="s">
        <v>478</v>
      </c>
      <c r="E504" s="258" t="s">
        <v>7670</v>
      </c>
    </row>
    <row r="505" spans="1:5">
      <c r="A505">
        <v>34566</v>
      </c>
      <c r="B505" t="s">
        <v>1622</v>
      </c>
      <c r="C505" t="s">
        <v>477</v>
      </c>
      <c r="D505" t="s">
        <v>478</v>
      </c>
      <c r="E505" s="258" t="s">
        <v>6598</v>
      </c>
    </row>
    <row r="506" spans="1:5">
      <c r="A506">
        <v>34567</v>
      </c>
      <c r="B506" t="s">
        <v>1623</v>
      </c>
      <c r="C506" t="s">
        <v>477</v>
      </c>
      <c r="D506" t="s">
        <v>478</v>
      </c>
      <c r="E506" s="258" t="s">
        <v>6874</v>
      </c>
    </row>
    <row r="507" spans="1:5">
      <c r="A507">
        <v>38591</v>
      </c>
      <c r="B507" t="s">
        <v>1624</v>
      </c>
      <c r="C507" t="s">
        <v>477</v>
      </c>
      <c r="D507" t="s">
        <v>478</v>
      </c>
      <c r="E507" s="258" t="s">
        <v>7671</v>
      </c>
    </row>
    <row r="508" spans="1:5">
      <c r="A508">
        <v>34568</v>
      </c>
      <c r="B508" t="s">
        <v>1625</v>
      </c>
      <c r="C508" t="s">
        <v>477</v>
      </c>
      <c r="D508" t="s">
        <v>478</v>
      </c>
      <c r="E508" s="258" t="s">
        <v>7205</v>
      </c>
    </row>
    <row r="509" spans="1:5">
      <c r="A509">
        <v>34569</v>
      </c>
      <c r="B509" t="s">
        <v>1626</v>
      </c>
      <c r="C509" t="s">
        <v>477</v>
      </c>
      <c r="D509" t="s">
        <v>478</v>
      </c>
      <c r="E509" s="258" t="s">
        <v>7089</v>
      </c>
    </row>
    <row r="510" spans="1:5">
      <c r="A510">
        <v>34570</v>
      </c>
      <c r="B510" t="s">
        <v>1627</v>
      </c>
      <c r="C510" t="s">
        <v>477</v>
      </c>
      <c r="D510" t="s">
        <v>478</v>
      </c>
      <c r="E510" s="258" t="s">
        <v>7344</v>
      </c>
    </row>
    <row r="511" spans="1:5">
      <c r="A511">
        <v>25070</v>
      </c>
      <c r="B511" t="s">
        <v>1629</v>
      </c>
      <c r="C511" t="s">
        <v>477</v>
      </c>
      <c r="D511" t="s">
        <v>478</v>
      </c>
      <c r="E511" s="258" t="s">
        <v>6849</v>
      </c>
    </row>
    <row r="512" spans="1:5">
      <c r="A512">
        <v>34571</v>
      </c>
      <c r="B512" t="s">
        <v>1630</v>
      </c>
      <c r="C512" t="s">
        <v>477</v>
      </c>
      <c r="D512" t="s">
        <v>478</v>
      </c>
      <c r="E512" s="258" t="s">
        <v>6760</v>
      </c>
    </row>
    <row r="513" spans="1:5">
      <c r="A513">
        <v>34573</v>
      </c>
      <c r="B513" t="s">
        <v>1631</v>
      </c>
      <c r="C513" t="s">
        <v>477</v>
      </c>
      <c r="D513" t="s">
        <v>478</v>
      </c>
      <c r="E513" s="258" t="s">
        <v>7672</v>
      </c>
    </row>
    <row r="514" spans="1:5">
      <c r="A514">
        <v>37107</v>
      </c>
      <c r="B514" t="s">
        <v>1632</v>
      </c>
      <c r="C514" t="s">
        <v>477</v>
      </c>
      <c r="D514" t="s">
        <v>478</v>
      </c>
      <c r="E514" s="258" t="s">
        <v>6884</v>
      </c>
    </row>
    <row r="515" spans="1:5">
      <c r="A515">
        <v>34576</v>
      </c>
      <c r="B515" t="s">
        <v>1634</v>
      </c>
      <c r="C515" t="s">
        <v>477</v>
      </c>
      <c r="D515" t="s">
        <v>478</v>
      </c>
      <c r="E515" s="258" t="s">
        <v>7673</v>
      </c>
    </row>
    <row r="516" spans="1:5">
      <c r="A516">
        <v>34577</v>
      </c>
      <c r="B516" t="s">
        <v>1635</v>
      </c>
      <c r="C516" t="s">
        <v>477</v>
      </c>
      <c r="D516" t="s">
        <v>478</v>
      </c>
      <c r="E516" s="258" t="s">
        <v>7674</v>
      </c>
    </row>
    <row r="517" spans="1:5">
      <c r="A517">
        <v>34578</v>
      </c>
      <c r="B517" t="s">
        <v>1636</v>
      </c>
      <c r="C517" t="s">
        <v>477</v>
      </c>
      <c r="D517" t="s">
        <v>478</v>
      </c>
      <c r="E517" s="258" t="s">
        <v>1003</v>
      </c>
    </row>
    <row r="518" spans="1:5">
      <c r="A518">
        <v>34579</v>
      </c>
      <c r="B518" t="s">
        <v>1637</v>
      </c>
      <c r="C518" t="s">
        <v>477</v>
      </c>
      <c r="D518" t="s">
        <v>478</v>
      </c>
      <c r="E518" s="258" t="s">
        <v>7675</v>
      </c>
    </row>
    <row r="519" spans="1:5">
      <c r="A519">
        <v>25067</v>
      </c>
      <c r="B519" t="s">
        <v>1638</v>
      </c>
      <c r="C519" t="s">
        <v>477</v>
      </c>
      <c r="D519" t="s">
        <v>478</v>
      </c>
      <c r="E519" s="258" t="s">
        <v>6938</v>
      </c>
    </row>
    <row r="520" spans="1:5">
      <c r="A520">
        <v>34580</v>
      </c>
      <c r="B520" t="s">
        <v>1639</v>
      </c>
      <c r="C520" t="s">
        <v>477</v>
      </c>
      <c r="D520" t="s">
        <v>478</v>
      </c>
      <c r="E520" s="258" t="s">
        <v>7676</v>
      </c>
    </row>
    <row r="521" spans="1:5">
      <c r="A521">
        <v>25071</v>
      </c>
      <c r="B521" t="s">
        <v>1640</v>
      </c>
      <c r="C521" t="s">
        <v>477</v>
      </c>
      <c r="D521" t="s">
        <v>478</v>
      </c>
      <c r="E521" s="258" t="s">
        <v>7677</v>
      </c>
    </row>
    <row r="522" spans="1:5">
      <c r="A522">
        <v>44171</v>
      </c>
      <c r="B522" t="s">
        <v>7678</v>
      </c>
      <c r="C522" t="s">
        <v>477</v>
      </c>
      <c r="D522" t="s">
        <v>480</v>
      </c>
      <c r="E522" s="258" t="s">
        <v>7679</v>
      </c>
    </row>
    <row r="523" spans="1:5">
      <c r="A523">
        <v>38395</v>
      </c>
      <c r="B523" t="s">
        <v>1641</v>
      </c>
      <c r="C523" t="s">
        <v>477</v>
      </c>
      <c r="D523" t="s">
        <v>478</v>
      </c>
      <c r="E523" s="258" t="s">
        <v>6761</v>
      </c>
    </row>
    <row r="524" spans="1:5">
      <c r="A524">
        <v>34583</v>
      </c>
      <c r="B524" t="s">
        <v>1642</v>
      </c>
      <c r="C524" t="s">
        <v>479</v>
      </c>
      <c r="D524" t="s">
        <v>478</v>
      </c>
      <c r="E524" s="258" t="s">
        <v>7680</v>
      </c>
    </row>
    <row r="525" spans="1:5">
      <c r="A525">
        <v>34584</v>
      </c>
      <c r="B525" t="s">
        <v>1643</v>
      </c>
      <c r="C525" t="s">
        <v>479</v>
      </c>
      <c r="D525" t="s">
        <v>478</v>
      </c>
      <c r="E525" s="258" t="s">
        <v>7681</v>
      </c>
    </row>
    <row r="526" spans="1:5">
      <c r="A526">
        <v>709</v>
      </c>
      <c r="B526" t="s">
        <v>1644</v>
      </c>
      <c r="C526" t="s">
        <v>479</v>
      </c>
      <c r="D526" t="s">
        <v>480</v>
      </c>
      <c r="E526" s="258" t="s">
        <v>1645</v>
      </c>
    </row>
    <row r="527" spans="1:5">
      <c r="A527">
        <v>34599</v>
      </c>
      <c r="B527" t="s">
        <v>1646</v>
      </c>
      <c r="C527" t="s">
        <v>477</v>
      </c>
      <c r="D527" t="s">
        <v>478</v>
      </c>
      <c r="E527" s="258" t="s">
        <v>6498</v>
      </c>
    </row>
    <row r="528" spans="1:5">
      <c r="A528">
        <v>34592</v>
      </c>
      <c r="B528" t="s">
        <v>1647</v>
      </c>
      <c r="C528" t="s">
        <v>477</v>
      </c>
      <c r="D528" t="s">
        <v>478</v>
      </c>
      <c r="E528" s="258" t="s">
        <v>1039</v>
      </c>
    </row>
    <row r="529" spans="1:5">
      <c r="A529">
        <v>37103</v>
      </c>
      <c r="B529" t="s">
        <v>1648</v>
      </c>
      <c r="C529" t="s">
        <v>477</v>
      </c>
      <c r="D529" t="s">
        <v>478</v>
      </c>
      <c r="E529" s="258" t="s">
        <v>6852</v>
      </c>
    </row>
    <row r="530" spans="1:5">
      <c r="A530">
        <v>34555</v>
      </c>
      <c r="B530" t="s">
        <v>1649</v>
      </c>
      <c r="C530" t="s">
        <v>477</v>
      </c>
      <c r="D530" t="s">
        <v>478</v>
      </c>
      <c r="E530" s="258" t="s">
        <v>7682</v>
      </c>
    </row>
    <row r="531" spans="1:5">
      <c r="A531">
        <v>674</v>
      </c>
      <c r="B531" t="s">
        <v>1650</v>
      </c>
      <c r="C531" t="s">
        <v>479</v>
      </c>
      <c r="D531" t="s">
        <v>480</v>
      </c>
      <c r="E531" s="258" t="s">
        <v>7683</v>
      </c>
    </row>
    <row r="532" spans="1:5">
      <c r="A532">
        <v>34600</v>
      </c>
      <c r="B532" t="s">
        <v>1651</v>
      </c>
      <c r="C532" t="s">
        <v>479</v>
      </c>
      <c r="D532" t="s">
        <v>480</v>
      </c>
      <c r="E532" s="258" t="s">
        <v>7684</v>
      </c>
    </row>
    <row r="533" spans="1:5">
      <c r="A533">
        <v>652</v>
      </c>
      <c r="B533" t="s">
        <v>1652</v>
      </c>
      <c r="C533" t="s">
        <v>479</v>
      </c>
      <c r="D533" t="s">
        <v>480</v>
      </c>
      <c r="E533" s="258" t="s">
        <v>7685</v>
      </c>
    </row>
    <row r="534" spans="1:5">
      <c r="A534">
        <v>651</v>
      </c>
      <c r="B534" t="s">
        <v>1653</v>
      </c>
      <c r="C534" t="s">
        <v>477</v>
      </c>
      <c r="D534" t="s">
        <v>478</v>
      </c>
      <c r="E534" s="258" t="s">
        <v>794</v>
      </c>
    </row>
    <row r="535" spans="1:5">
      <c r="A535">
        <v>654</v>
      </c>
      <c r="B535" t="s">
        <v>1655</v>
      </c>
      <c r="C535" t="s">
        <v>477</v>
      </c>
      <c r="D535" t="s">
        <v>478</v>
      </c>
      <c r="E535" s="258" t="s">
        <v>6850</v>
      </c>
    </row>
    <row r="536" spans="1:5">
      <c r="A536">
        <v>650</v>
      </c>
      <c r="B536" t="s">
        <v>1656</v>
      </c>
      <c r="C536" t="s">
        <v>477</v>
      </c>
      <c r="D536" t="s">
        <v>483</v>
      </c>
      <c r="E536" s="258" t="s">
        <v>976</v>
      </c>
    </row>
    <row r="537" spans="1:5">
      <c r="A537">
        <v>718</v>
      </c>
      <c r="B537" t="s">
        <v>1657</v>
      </c>
      <c r="C537" t="s">
        <v>477</v>
      </c>
      <c r="D537" t="s">
        <v>480</v>
      </c>
      <c r="E537" s="258" t="s">
        <v>7686</v>
      </c>
    </row>
    <row r="538" spans="1:5">
      <c r="A538">
        <v>11981</v>
      </c>
      <c r="B538" t="s">
        <v>1658</v>
      </c>
      <c r="C538" t="s">
        <v>477</v>
      </c>
      <c r="D538" t="s">
        <v>480</v>
      </c>
      <c r="E538" s="258" t="s">
        <v>7019</v>
      </c>
    </row>
    <row r="539" spans="1:5">
      <c r="A539">
        <v>34586</v>
      </c>
      <c r="B539" t="s">
        <v>1659</v>
      </c>
      <c r="C539" t="s">
        <v>477</v>
      </c>
      <c r="D539" t="s">
        <v>478</v>
      </c>
      <c r="E539" s="258" t="s">
        <v>6586</v>
      </c>
    </row>
    <row r="540" spans="1:5">
      <c r="A540">
        <v>38603</v>
      </c>
      <c r="B540" t="s">
        <v>1660</v>
      </c>
      <c r="C540" t="s">
        <v>477</v>
      </c>
      <c r="D540" t="s">
        <v>478</v>
      </c>
      <c r="E540" s="258" t="s">
        <v>1664</v>
      </c>
    </row>
    <row r="541" spans="1:5">
      <c r="A541">
        <v>34588</v>
      </c>
      <c r="B541" t="s">
        <v>1662</v>
      </c>
      <c r="C541" t="s">
        <v>477</v>
      </c>
      <c r="D541" t="s">
        <v>478</v>
      </c>
      <c r="E541" s="258" t="s">
        <v>7687</v>
      </c>
    </row>
    <row r="542" spans="1:5">
      <c r="A542">
        <v>34590</v>
      </c>
      <c r="B542" t="s">
        <v>1663</v>
      </c>
      <c r="C542" t="s">
        <v>477</v>
      </c>
      <c r="D542" t="s">
        <v>478</v>
      </c>
      <c r="E542" s="258" t="s">
        <v>962</v>
      </c>
    </row>
    <row r="543" spans="1:5">
      <c r="A543">
        <v>34591</v>
      </c>
      <c r="B543" t="s">
        <v>1665</v>
      </c>
      <c r="C543" t="s">
        <v>477</v>
      </c>
      <c r="D543" t="s">
        <v>478</v>
      </c>
      <c r="E543" s="258" t="s">
        <v>7688</v>
      </c>
    </row>
    <row r="544" spans="1:5">
      <c r="A544">
        <v>41372</v>
      </c>
      <c r="B544" t="s">
        <v>1666</v>
      </c>
      <c r="C544" t="s">
        <v>479</v>
      </c>
      <c r="D544" t="s">
        <v>480</v>
      </c>
      <c r="E544" s="258" t="s">
        <v>7689</v>
      </c>
    </row>
    <row r="545" spans="1:5">
      <c r="A545">
        <v>41371</v>
      </c>
      <c r="B545" t="s">
        <v>1667</v>
      </c>
      <c r="C545" t="s">
        <v>479</v>
      </c>
      <c r="D545" t="s">
        <v>480</v>
      </c>
      <c r="E545" s="258" t="s">
        <v>7690</v>
      </c>
    </row>
    <row r="546" spans="1:5">
      <c r="A546">
        <v>40517</v>
      </c>
      <c r="B546" t="s">
        <v>1668</v>
      </c>
      <c r="C546" t="s">
        <v>479</v>
      </c>
      <c r="D546" t="s">
        <v>478</v>
      </c>
      <c r="E546" s="258" t="s">
        <v>7605</v>
      </c>
    </row>
    <row r="547" spans="1:5">
      <c r="A547">
        <v>40515</v>
      </c>
      <c r="B547" t="s">
        <v>1669</v>
      </c>
      <c r="C547" t="s">
        <v>479</v>
      </c>
      <c r="D547" t="s">
        <v>478</v>
      </c>
      <c r="E547" s="258" t="s">
        <v>7691</v>
      </c>
    </row>
    <row r="548" spans="1:5">
      <c r="A548">
        <v>40529</v>
      </c>
      <c r="B548" t="s">
        <v>1670</v>
      </c>
      <c r="C548" t="s">
        <v>479</v>
      </c>
      <c r="D548" t="s">
        <v>478</v>
      </c>
      <c r="E548" s="258" t="s">
        <v>7692</v>
      </c>
    </row>
    <row r="549" spans="1:5">
      <c r="A549">
        <v>36170</v>
      </c>
      <c r="B549" t="s">
        <v>1671</v>
      </c>
      <c r="C549" t="s">
        <v>479</v>
      </c>
      <c r="D549" t="s">
        <v>483</v>
      </c>
      <c r="E549" s="258" t="s">
        <v>7693</v>
      </c>
    </row>
    <row r="550" spans="1:5">
      <c r="A550">
        <v>40524</v>
      </c>
      <c r="B550" t="s">
        <v>1672</v>
      </c>
      <c r="C550" t="s">
        <v>479</v>
      </c>
      <c r="D550" t="s">
        <v>478</v>
      </c>
      <c r="E550" s="258" t="s">
        <v>7694</v>
      </c>
    </row>
    <row r="551" spans="1:5">
      <c r="A551">
        <v>36156</v>
      </c>
      <c r="B551" t="s">
        <v>1673</v>
      </c>
      <c r="C551" t="s">
        <v>479</v>
      </c>
      <c r="D551" t="s">
        <v>478</v>
      </c>
      <c r="E551" s="258" t="s">
        <v>7283</v>
      </c>
    </row>
    <row r="552" spans="1:5">
      <c r="A552">
        <v>36155</v>
      </c>
      <c r="B552" t="s">
        <v>1674</v>
      </c>
      <c r="C552" t="s">
        <v>479</v>
      </c>
      <c r="D552" t="s">
        <v>478</v>
      </c>
      <c r="E552" s="258" t="s">
        <v>7695</v>
      </c>
    </row>
    <row r="553" spans="1:5">
      <c r="A553">
        <v>36154</v>
      </c>
      <c r="B553" t="s">
        <v>1675</v>
      </c>
      <c r="C553" t="s">
        <v>479</v>
      </c>
      <c r="D553" t="s">
        <v>478</v>
      </c>
      <c r="E553" s="258" t="s">
        <v>7696</v>
      </c>
    </row>
    <row r="554" spans="1:5">
      <c r="A554">
        <v>695</v>
      </c>
      <c r="B554" t="s">
        <v>1676</v>
      </c>
      <c r="C554" t="s">
        <v>479</v>
      </c>
      <c r="D554" t="s">
        <v>478</v>
      </c>
      <c r="E554" s="258" t="s">
        <v>7697</v>
      </c>
    </row>
    <row r="555" spans="1:5">
      <c r="A555">
        <v>679</v>
      </c>
      <c r="B555" t="s">
        <v>1677</v>
      </c>
      <c r="C555" t="s">
        <v>479</v>
      </c>
      <c r="D555" t="s">
        <v>478</v>
      </c>
      <c r="E555" s="258" t="s">
        <v>7692</v>
      </c>
    </row>
    <row r="556" spans="1:5">
      <c r="A556">
        <v>711</v>
      </c>
      <c r="B556" t="s">
        <v>1678</v>
      </c>
      <c r="C556" t="s">
        <v>479</v>
      </c>
      <c r="D556" t="s">
        <v>478</v>
      </c>
      <c r="E556" s="258" t="s">
        <v>7698</v>
      </c>
    </row>
    <row r="557" spans="1:5">
      <c r="A557">
        <v>712</v>
      </c>
      <c r="B557" t="s">
        <v>1680</v>
      </c>
      <c r="C557" t="s">
        <v>479</v>
      </c>
      <c r="D557" t="s">
        <v>478</v>
      </c>
      <c r="E557" s="258" t="s">
        <v>7699</v>
      </c>
    </row>
    <row r="558" spans="1:5">
      <c r="A558">
        <v>12614</v>
      </c>
      <c r="B558" t="s">
        <v>1681</v>
      </c>
      <c r="C558" t="s">
        <v>477</v>
      </c>
      <c r="D558" t="s">
        <v>480</v>
      </c>
      <c r="E558" s="258" t="s">
        <v>7700</v>
      </c>
    </row>
    <row r="559" spans="1:5">
      <c r="A559">
        <v>6140</v>
      </c>
      <c r="B559" t="s">
        <v>1682</v>
      </c>
      <c r="C559" t="s">
        <v>477</v>
      </c>
      <c r="D559" t="s">
        <v>478</v>
      </c>
      <c r="E559" s="258" t="s">
        <v>6425</v>
      </c>
    </row>
    <row r="560" spans="1:5">
      <c r="A560">
        <v>38399</v>
      </c>
      <c r="B560" t="s">
        <v>1683</v>
      </c>
      <c r="C560" t="s">
        <v>477</v>
      </c>
      <c r="D560" t="s">
        <v>478</v>
      </c>
      <c r="E560" s="258" t="s">
        <v>7701</v>
      </c>
    </row>
    <row r="561" spans="1:5">
      <c r="A561">
        <v>735</v>
      </c>
      <c r="B561" t="s">
        <v>1684</v>
      </c>
      <c r="C561" t="s">
        <v>477</v>
      </c>
      <c r="D561" t="s">
        <v>478</v>
      </c>
      <c r="E561" s="258" t="s">
        <v>7702</v>
      </c>
    </row>
    <row r="562" spans="1:5">
      <c r="A562">
        <v>736</v>
      </c>
      <c r="B562" t="s">
        <v>1685</v>
      </c>
      <c r="C562" t="s">
        <v>477</v>
      </c>
      <c r="D562" t="s">
        <v>478</v>
      </c>
      <c r="E562" s="258" t="s">
        <v>7703</v>
      </c>
    </row>
    <row r="563" spans="1:5">
      <c r="A563">
        <v>729</v>
      </c>
      <c r="B563" t="s">
        <v>1686</v>
      </c>
      <c r="C563" t="s">
        <v>477</v>
      </c>
      <c r="D563" t="s">
        <v>483</v>
      </c>
      <c r="E563" s="258" t="s">
        <v>7704</v>
      </c>
    </row>
    <row r="564" spans="1:5">
      <c r="A564">
        <v>39925</v>
      </c>
      <c r="B564" t="s">
        <v>1687</v>
      </c>
      <c r="C564" t="s">
        <v>477</v>
      </c>
      <c r="D564" t="s">
        <v>478</v>
      </c>
      <c r="E564" s="258" t="s">
        <v>7705</v>
      </c>
    </row>
    <row r="565" spans="1:5">
      <c r="A565">
        <v>731</v>
      </c>
      <c r="B565" t="s">
        <v>1688</v>
      </c>
      <c r="C565" t="s">
        <v>477</v>
      </c>
      <c r="D565" t="s">
        <v>478</v>
      </c>
      <c r="E565" s="258" t="s">
        <v>7706</v>
      </c>
    </row>
    <row r="566" spans="1:5">
      <c r="A566">
        <v>10575</v>
      </c>
      <c r="B566" t="s">
        <v>1689</v>
      </c>
      <c r="C566" t="s">
        <v>477</v>
      </c>
      <c r="D566" t="s">
        <v>478</v>
      </c>
      <c r="E566" s="258" t="s">
        <v>7707</v>
      </c>
    </row>
    <row r="567" spans="1:5">
      <c r="A567">
        <v>733</v>
      </c>
      <c r="B567" t="s">
        <v>1690</v>
      </c>
      <c r="C567" t="s">
        <v>477</v>
      </c>
      <c r="D567" t="s">
        <v>478</v>
      </c>
      <c r="E567" s="258" t="s">
        <v>7708</v>
      </c>
    </row>
    <row r="568" spans="1:5">
      <c r="A568">
        <v>732</v>
      </c>
      <c r="B568" t="s">
        <v>1691</v>
      </c>
      <c r="C568" t="s">
        <v>477</v>
      </c>
      <c r="D568" t="s">
        <v>478</v>
      </c>
      <c r="E568" s="258" t="s">
        <v>7709</v>
      </c>
    </row>
    <row r="569" spans="1:5">
      <c r="A569">
        <v>737</v>
      </c>
      <c r="B569" t="s">
        <v>1692</v>
      </c>
      <c r="C569" t="s">
        <v>477</v>
      </c>
      <c r="D569" t="s">
        <v>478</v>
      </c>
      <c r="E569" s="258" t="s">
        <v>7710</v>
      </c>
    </row>
    <row r="570" spans="1:5">
      <c r="A570">
        <v>738</v>
      </c>
      <c r="B570" t="s">
        <v>1693</v>
      </c>
      <c r="C570" t="s">
        <v>477</v>
      </c>
      <c r="D570" t="s">
        <v>478</v>
      </c>
      <c r="E570" s="258" t="s">
        <v>7711</v>
      </c>
    </row>
    <row r="571" spans="1:5">
      <c r="A571">
        <v>740</v>
      </c>
      <c r="B571" t="s">
        <v>1694</v>
      </c>
      <c r="C571" t="s">
        <v>477</v>
      </c>
      <c r="D571" t="s">
        <v>478</v>
      </c>
      <c r="E571" s="258" t="s">
        <v>7712</v>
      </c>
    </row>
    <row r="572" spans="1:5">
      <c r="A572">
        <v>734</v>
      </c>
      <c r="B572" t="s">
        <v>1695</v>
      </c>
      <c r="C572" t="s">
        <v>477</v>
      </c>
      <c r="D572" t="s">
        <v>478</v>
      </c>
      <c r="E572" s="258" t="s">
        <v>7713</v>
      </c>
    </row>
    <row r="573" spans="1:5">
      <c r="A573">
        <v>39008</v>
      </c>
      <c r="B573" t="s">
        <v>1696</v>
      </c>
      <c r="C573" t="s">
        <v>477</v>
      </c>
      <c r="D573" t="s">
        <v>478</v>
      </c>
      <c r="E573" s="258" t="s">
        <v>7714</v>
      </c>
    </row>
    <row r="574" spans="1:5">
      <c r="A574">
        <v>39009</v>
      </c>
      <c r="B574" t="s">
        <v>1697</v>
      </c>
      <c r="C574" t="s">
        <v>477</v>
      </c>
      <c r="D574" t="s">
        <v>478</v>
      </c>
      <c r="E574" s="258" t="s">
        <v>7715</v>
      </c>
    </row>
    <row r="575" spans="1:5">
      <c r="A575">
        <v>10587</v>
      </c>
      <c r="B575" t="s">
        <v>1698</v>
      </c>
      <c r="C575" t="s">
        <v>477</v>
      </c>
      <c r="D575" t="s">
        <v>478</v>
      </c>
      <c r="E575" s="258" t="s">
        <v>7716</v>
      </c>
    </row>
    <row r="576" spans="1:5">
      <c r="A576">
        <v>759</v>
      </c>
      <c r="B576" t="s">
        <v>1699</v>
      </c>
      <c r="C576" t="s">
        <v>477</v>
      </c>
      <c r="D576" t="s">
        <v>478</v>
      </c>
      <c r="E576" s="258" t="s">
        <v>7717</v>
      </c>
    </row>
    <row r="577" spans="1:5">
      <c r="A577">
        <v>761</v>
      </c>
      <c r="B577" t="s">
        <v>1700</v>
      </c>
      <c r="C577" t="s">
        <v>477</v>
      </c>
      <c r="D577" t="s">
        <v>478</v>
      </c>
      <c r="E577" s="258" t="s">
        <v>7718</v>
      </c>
    </row>
    <row r="578" spans="1:5">
      <c r="A578">
        <v>750</v>
      </c>
      <c r="B578" t="s">
        <v>1701</v>
      </c>
      <c r="C578" t="s">
        <v>477</v>
      </c>
      <c r="D578" t="s">
        <v>478</v>
      </c>
      <c r="E578" s="258" t="s">
        <v>7719</v>
      </c>
    </row>
    <row r="579" spans="1:5">
      <c r="A579">
        <v>755</v>
      </c>
      <c r="B579" t="s">
        <v>1702</v>
      </c>
      <c r="C579" t="s">
        <v>477</v>
      </c>
      <c r="D579" t="s">
        <v>478</v>
      </c>
      <c r="E579" s="258" t="s">
        <v>7720</v>
      </c>
    </row>
    <row r="580" spans="1:5">
      <c r="A580">
        <v>749</v>
      </c>
      <c r="B580" t="s">
        <v>1703</v>
      </c>
      <c r="C580" t="s">
        <v>477</v>
      </c>
      <c r="D580" t="s">
        <v>478</v>
      </c>
      <c r="E580" s="258" t="s">
        <v>7721</v>
      </c>
    </row>
    <row r="581" spans="1:5">
      <c r="A581">
        <v>756</v>
      </c>
      <c r="B581" t="s">
        <v>1704</v>
      </c>
      <c r="C581" t="s">
        <v>477</v>
      </c>
      <c r="D581" t="s">
        <v>478</v>
      </c>
      <c r="E581" s="258" t="s">
        <v>7722</v>
      </c>
    </row>
    <row r="582" spans="1:5">
      <c r="A582">
        <v>757</v>
      </c>
      <c r="B582" t="s">
        <v>1705</v>
      </c>
      <c r="C582" t="s">
        <v>477</v>
      </c>
      <c r="D582" t="s">
        <v>478</v>
      </c>
      <c r="E582" s="258" t="s">
        <v>7723</v>
      </c>
    </row>
    <row r="583" spans="1:5">
      <c r="A583">
        <v>10588</v>
      </c>
      <c r="B583" t="s">
        <v>1706</v>
      </c>
      <c r="C583" t="s">
        <v>477</v>
      </c>
      <c r="D583" t="s">
        <v>478</v>
      </c>
      <c r="E583" s="258" t="s">
        <v>7724</v>
      </c>
    </row>
    <row r="584" spans="1:5">
      <c r="A584">
        <v>10592</v>
      </c>
      <c r="B584" t="s">
        <v>1707</v>
      </c>
      <c r="C584" t="s">
        <v>477</v>
      </c>
      <c r="D584" t="s">
        <v>483</v>
      </c>
      <c r="E584" s="258" t="s">
        <v>7725</v>
      </c>
    </row>
    <row r="585" spans="1:5">
      <c r="A585">
        <v>10589</v>
      </c>
      <c r="B585" t="s">
        <v>1708</v>
      </c>
      <c r="C585" t="s">
        <v>477</v>
      </c>
      <c r="D585" t="s">
        <v>478</v>
      </c>
      <c r="E585" s="258" t="s">
        <v>7726</v>
      </c>
    </row>
    <row r="586" spans="1:5">
      <c r="A586">
        <v>760</v>
      </c>
      <c r="B586" t="s">
        <v>1709</v>
      </c>
      <c r="C586" t="s">
        <v>477</v>
      </c>
      <c r="D586" t="s">
        <v>478</v>
      </c>
      <c r="E586" s="258" t="s">
        <v>7727</v>
      </c>
    </row>
    <row r="587" spans="1:5">
      <c r="A587">
        <v>751</v>
      </c>
      <c r="B587" t="s">
        <v>1710</v>
      </c>
      <c r="C587" t="s">
        <v>477</v>
      </c>
      <c r="D587" t="s">
        <v>478</v>
      </c>
      <c r="E587" s="258" t="s">
        <v>7728</v>
      </c>
    </row>
    <row r="588" spans="1:5">
      <c r="A588">
        <v>754</v>
      </c>
      <c r="B588" t="s">
        <v>1711</v>
      </c>
      <c r="C588" t="s">
        <v>477</v>
      </c>
      <c r="D588" t="s">
        <v>478</v>
      </c>
      <c r="E588" s="258" t="s">
        <v>7729</v>
      </c>
    </row>
    <row r="589" spans="1:5">
      <c r="A589">
        <v>44489</v>
      </c>
      <c r="B589" t="s">
        <v>1712</v>
      </c>
      <c r="C589" t="s">
        <v>477</v>
      </c>
      <c r="D589" t="s">
        <v>478</v>
      </c>
      <c r="E589" s="258" t="s">
        <v>7730</v>
      </c>
    </row>
    <row r="590" spans="1:5">
      <c r="A590">
        <v>39917</v>
      </c>
      <c r="B590" t="s">
        <v>1713</v>
      </c>
      <c r="C590" t="s">
        <v>477</v>
      </c>
      <c r="D590" t="s">
        <v>478</v>
      </c>
      <c r="E590" s="258" t="s">
        <v>7731</v>
      </c>
    </row>
    <row r="591" spans="1:5">
      <c r="A591">
        <v>38167</v>
      </c>
      <c r="B591" t="s">
        <v>1714</v>
      </c>
      <c r="C591" t="s">
        <v>488</v>
      </c>
      <c r="D591" t="s">
        <v>478</v>
      </c>
      <c r="E591" s="258" t="s">
        <v>7732</v>
      </c>
    </row>
    <row r="592" spans="1:5">
      <c r="A592">
        <v>36145</v>
      </c>
      <c r="B592" t="s">
        <v>1715</v>
      </c>
      <c r="C592" t="s">
        <v>488</v>
      </c>
      <c r="D592" t="s">
        <v>478</v>
      </c>
      <c r="E592" s="258" t="s">
        <v>7733</v>
      </c>
    </row>
    <row r="593" spans="1:5">
      <c r="A593">
        <v>12893</v>
      </c>
      <c r="B593" t="s">
        <v>1716</v>
      </c>
      <c r="C593" t="s">
        <v>488</v>
      </c>
      <c r="D593" t="s">
        <v>478</v>
      </c>
      <c r="E593" s="258" t="s">
        <v>7734</v>
      </c>
    </row>
    <row r="594" spans="1:5">
      <c r="A594">
        <v>11685</v>
      </c>
      <c r="B594" t="s">
        <v>1717</v>
      </c>
      <c r="C594" t="s">
        <v>477</v>
      </c>
      <c r="D594" t="s">
        <v>478</v>
      </c>
      <c r="E594" s="258" t="s">
        <v>1718</v>
      </c>
    </row>
    <row r="595" spans="1:5">
      <c r="A595">
        <v>11680</v>
      </c>
      <c r="B595" t="s">
        <v>1719</v>
      </c>
      <c r="C595" t="s">
        <v>477</v>
      </c>
      <c r="D595" t="s">
        <v>478</v>
      </c>
      <c r="E595" s="258" t="s">
        <v>6933</v>
      </c>
    </row>
    <row r="596" spans="1:5">
      <c r="A596">
        <v>11679</v>
      </c>
      <c r="B596" t="s">
        <v>1720</v>
      </c>
      <c r="C596" t="s">
        <v>477</v>
      </c>
      <c r="D596" t="s">
        <v>478</v>
      </c>
      <c r="E596" s="258" t="s">
        <v>7735</v>
      </c>
    </row>
    <row r="597" spans="1:5">
      <c r="A597">
        <v>2512</v>
      </c>
      <c r="B597" t="s">
        <v>1721</v>
      </c>
      <c r="C597" t="s">
        <v>477</v>
      </c>
      <c r="D597" t="s">
        <v>480</v>
      </c>
      <c r="E597" s="258" t="s">
        <v>7736</v>
      </c>
    </row>
    <row r="598" spans="1:5">
      <c r="A598">
        <v>4374</v>
      </c>
      <c r="B598" t="s">
        <v>1722</v>
      </c>
      <c r="C598" t="s">
        <v>477</v>
      </c>
      <c r="D598" t="s">
        <v>478</v>
      </c>
      <c r="E598" s="258" t="s">
        <v>1723</v>
      </c>
    </row>
    <row r="599" spans="1:5">
      <c r="A599">
        <v>7568</v>
      </c>
      <c r="B599" t="s">
        <v>1724</v>
      </c>
      <c r="C599" t="s">
        <v>477</v>
      </c>
      <c r="D599" t="s">
        <v>478</v>
      </c>
      <c r="E599" s="258" t="s">
        <v>7737</v>
      </c>
    </row>
    <row r="600" spans="1:5">
      <c r="A600">
        <v>7584</v>
      </c>
      <c r="B600" t="s">
        <v>1725</v>
      </c>
      <c r="C600" t="s">
        <v>477</v>
      </c>
      <c r="D600" t="s">
        <v>478</v>
      </c>
      <c r="E600" s="258" t="s">
        <v>1135</v>
      </c>
    </row>
    <row r="601" spans="1:5">
      <c r="A601">
        <v>11945</v>
      </c>
      <c r="B601" t="s">
        <v>1726</v>
      </c>
      <c r="C601" t="s">
        <v>477</v>
      </c>
      <c r="D601" t="s">
        <v>478</v>
      </c>
      <c r="E601" s="258" t="s">
        <v>792</v>
      </c>
    </row>
    <row r="602" spans="1:5">
      <c r="A602">
        <v>11946</v>
      </c>
      <c r="B602" t="s">
        <v>1727</v>
      </c>
      <c r="C602" t="s">
        <v>477</v>
      </c>
      <c r="D602" t="s">
        <v>478</v>
      </c>
      <c r="E602" s="258" t="s">
        <v>858</v>
      </c>
    </row>
    <row r="603" spans="1:5">
      <c r="A603">
        <v>4375</v>
      </c>
      <c r="B603" t="s">
        <v>1728</v>
      </c>
      <c r="C603" t="s">
        <v>477</v>
      </c>
      <c r="D603" t="s">
        <v>483</v>
      </c>
      <c r="E603" s="258" t="s">
        <v>7738</v>
      </c>
    </row>
    <row r="604" spans="1:5">
      <c r="A604">
        <v>11950</v>
      </c>
      <c r="B604" t="s">
        <v>1729</v>
      </c>
      <c r="C604" t="s">
        <v>477</v>
      </c>
      <c r="D604" t="s">
        <v>478</v>
      </c>
      <c r="E604" s="258" t="s">
        <v>7739</v>
      </c>
    </row>
    <row r="605" spans="1:5">
      <c r="A605">
        <v>4376</v>
      </c>
      <c r="B605" t="s">
        <v>1730</v>
      </c>
      <c r="C605" t="s">
        <v>477</v>
      </c>
      <c r="D605" t="s">
        <v>478</v>
      </c>
      <c r="E605" s="258" t="s">
        <v>1133</v>
      </c>
    </row>
    <row r="606" spans="1:5">
      <c r="A606">
        <v>7583</v>
      </c>
      <c r="B606" t="s">
        <v>1731</v>
      </c>
      <c r="C606" t="s">
        <v>477</v>
      </c>
      <c r="D606" t="s">
        <v>478</v>
      </c>
      <c r="E606" s="258" t="s">
        <v>856</v>
      </c>
    </row>
    <row r="607" spans="1:5">
      <c r="A607">
        <v>4350</v>
      </c>
      <c r="B607" t="s">
        <v>1732</v>
      </c>
      <c r="C607" t="s">
        <v>477</v>
      </c>
      <c r="D607" t="s">
        <v>478</v>
      </c>
      <c r="E607" s="258" t="s">
        <v>7573</v>
      </c>
    </row>
    <row r="608" spans="1:5">
      <c r="A608">
        <v>39886</v>
      </c>
      <c r="B608" t="s">
        <v>1733</v>
      </c>
      <c r="C608" t="s">
        <v>477</v>
      </c>
      <c r="D608" t="s">
        <v>480</v>
      </c>
      <c r="E608" s="258" t="s">
        <v>7740</v>
      </c>
    </row>
    <row r="609" spans="1:5">
      <c r="A609">
        <v>39887</v>
      </c>
      <c r="B609" t="s">
        <v>1734</v>
      </c>
      <c r="C609" t="s">
        <v>477</v>
      </c>
      <c r="D609" t="s">
        <v>480</v>
      </c>
      <c r="E609" s="258" t="s">
        <v>6647</v>
      </c>
    </row>
    <row r="610" spans="1:5">
      <c r="A610">
        <v>39888</v>
      </c>
      <c r="B610" t="s">
        <v>1735</v>
      </c>
      <c r="C610" t="s">
        <v>477</v>
      </c>
      <c r="D610" t="s">
        <v>480</v>
      </c>
      <c r="E610" s="258" t="s">
        <v>7741</v>
      </c>
    </row>
    <row r="611" spans="1:5">
      <c r="A611">
        <v>39890</v>
      </c>
      <c r="B611" t="s">
        <v>1736</v>
      </c>
      <c r="C611" t="s">
        <v>477</v>
      </c>
      <c r="D611" t="s">
        <v>480</v>
      </c>
      <c r="E611" s="258" t="s">
        <v>7742</v>
      </c>
    </row>
    <row r="612" spans="1:5">
      <c r="A612">
        <v>39891</v>
      </c>
      <c r="B612" t="s">
        <v>1737</v>
      </c>
      <c r="C612" t="s">
        <v>477</v>
      </c>
      <c r="D612" t="s">
        <v>480</v>
      </c>
      <c r="E612" s="258" t="s">
        <v>6610</v>
      </c>
    </row>
    <row r="613" spans="1:5">
      <c r="A613">
        <v>39892</v>
      </c>
      <c r="B613" t="s">
        <v>1738</v>
      </c>
      <c r="C613" t="s">
        <v>477</v>
      </c>
      <c r="D613" t="s">
        <v>480</v>
      </c>
      <c r="E613" s="258" t="s">
        <v>7743</v>
      </c>
    </row>
    <row r="614" spans="1:5">
      <c r="A614">
        <v>790</v>
      </c>
      <c r="B614" t="s">
        <v>1739</v>
      </c>
      <c r="C614" t="s">
        <v>477</v>
      </c>
      <c r="D614" t="s">
        <v>480</v>
      </c>
      <c r="E614" s="258" t="s">
        <v>7744</v>
      </c>
    </row>
    <row r="615" spans="1:5">
      <c r="A615">
        <v>766</v>
      </c>
      <c r="B615" t="s">
        <v>1740</v>
      </c>
      <c r="C615" t="s">
        <v>477</v>
      </c>
      <c r="D615" t="s">
        <v>480</v>
      </c>
      <c r="E615" s="258" t="s">
        <v>7744</v>
      </c>
    </row>
    <row r="616" spans="1:5">
      <c r="A616">
        <v>791</v>
      </c>
      <c r="B616" t="s">
        <v>1741</v>
      </c>
      <c r="C616" t="s">
        <v>477</v>
      </c>
      <c r="D616" t="s">
        <v>480</v>
      </c>
      <c r="E616" s="258" t="s">
        <v>7744</v>
      </c>
    </row>
    <row r="617" spans="1:5">
      <c r="A617">
        <v>767</v>
      </c>
      <c r="B617" t="s">
        <v>1742</v>
      </c>
      <c r="C617" t="s">
        <v>477</v>
      </c>
      <c r="D617" t="s">
        <v>480</v>
      </c>
      <c r="E617" s="258" t="s">
        <v>7744</v>
      </c>
    </row>
    <row r="618" spans="1:5">
      <c r="A618">
        <v>768</v>
      </c>
      <c r="B618" t="s">
        <v>1743</v>
      </c>
      <c r="C618" t="s">
        <v>477</v>
      </c>
      <c r="D618" t="s">
        <v>480</v>
      </c>
      <c r="E618" s="258" t="s">
        <v>7745</v>
      </c>
    </row>
    <row r="619" spans="1:5">
      <c r="A619">
        <v>789</v>
      </c>
      <c r="B619" t="s">
        <v>1744</v>
      </c>
      <c r="C619" t="s">
        <v>477</v>
      </c>
      <c r="D619" t="s">
        <v>480</v>
      </c>
      <c r="E619" s="258" t="s">
        <v>7746</v>
      </c>
    </row>
    <row r="620" spans="1:5">
      <c r="A620">
        <v>769</v>
      </c>
      <c r="B620" t="s">
        <v>1745</v>
      </c>
      <c r="C620" t="s">
        <v>477</v>
      </c>
      <c r="D620" t="s">
        <v>480</v>
      </c>
      <c r="E620" s="258" t="s">
        <v>7745</v>
      </c>
    </row>
    <row r="621" spans="1:5">
      <c r="A621">
        <v>770</v>
      </c>
      <c r="B621" t="s">
        <v>1746</v>
      </c>
      <c r="C621" t="s">
        <v>477</v>
      </c>
      <c r="D621" t="s">
        <v>480</v>
      </c>
      <c r="E621" s="258" t="s">
        <v>7271</v>
      </c>
    </row>
    <row r="622" spans="1:5">
      <c r="A622">
        <v>12394</v>
      </c>
      <c r="B622" t="s">
        <v>1747</v>
      </c>
      <c r="C622" t="s">
        <v>477</v>
      </c>
      <c r="D622" t="s">
        <v>480</v>
      </c>
      <c r="E622" s="258" t="s">
        <v>7271</v>
      </c>
    </row>
    <row r="623" spans="1:5">
      <c r="A623">
        <v>764</v>
      </c>
      <c r="B623" t="s">
        <v>1748</v>
      </c>
      <c r="C623" t="s">
        <v>477</v>
      </c>
      <c r="D623" t="s">
        <v>480</v>
      </c>
      <c r="E623" s="258" t="s">
        <v>6470</v>
      </c>
    </row>
    <row r="624" spans="1:5">
      <c r="A624">
        <v>765</v>
      </c>
      <c r="B624" t="s">
        <v>1749</v>
      </c>
      <c r="C624" t="s">
        <v>477</v>
      </c>
      <c r="D624" t="s">
        <v>480</v>
      </c>
      <c r="E624" s="258" t="s">
        <v>6470</v>
      </c>
    </row>
    <row r="625" spans="1:5">
      <c r="A625">
        <v>787</v>
      </c>
      <c r="B625" t="s">
        <v>1750</v>
      </c>
      <c r="C625" t="s">
        <v>477</v>
      </c>
      <c r="D625" t="s">
        <v>480</v>
      </c>
      <c r="E625" s="258" t="s">
        <v>7747</v>
      </c>
    </row>
    <row r="626" spans="1:5">
      <c r="A626">
        <v>774</v>
      </c>
      <c r="B626" t="s">
        <v>1751</v>
      </c>
      <c r="C626" t="s">
        <v>477</v>
      </c>
      <c r="D626" t="s">
        <v>480</v>
      </c>
      <c r="E626" s="258" t="s">
        <v>7747</v>
      </c>
    </row>
    <row r="627" spans="1:5">
      <c r="A627">
        <v>773</v>
      </c>
      <c r="B627" t="s">
        <v>1752</v>
      </c>
      <c r="C627" t="s">
        <v>477</v>
      </c>
      <c r="D627" t="s">
        <v>480</v>
      </c>
      <c r="E627" s="258" t="s">
        <v>7747</v>
      </c>
    </row>
    <row r="628" spans="1:5">
      <c r="A628">
        <v>775</v>
      </c>
      <c r="B628" t="s">
        <v>1753</v>
      </c>
      <c r="C628" t="s">
        <v>477</v>
      </c>
      <c r="D628" t="s">
        <v>480</v>
      </c>
      <c r="E628" s="258" t="s">
        <v>7747</v>
      </c>
    </row>
    <row r="629" spans="1:5">
      <c r="A629">
        <v>788</v>
      </c>
      <c r="B629" t="s">
        <v>1754</v>
      </c>
      <c r="C629" t="s">
        <v>477</v>
      </c>
      <c r="D629" t="s">
        <v>480</v>
      </c>
      <c r="E629" s="258" t="s">
        <v>7748</v>
      </c>
    </row>
    <row r="630" spans="1:5">
      <c r="A630">
        <v>772</v>
      </c>
      <c r="B630" t="s">
        <v>1755</v>
      </c>
      <c r="C630" t="s">
        <v>477</v>
      </c>
      <c r="D630" t="s">
        <v>480</v>
      </c>
      <c r="E630" s="258" t="s">
        <v>7748</v>
      </c>
    </row>
    <row r="631" spans="1:5">
      <c r="A631">
        <v>771</v>
      </c>
      <c r="B631" t="s">
        <v>1756</v>
      </c>
      <c r="C631" t="s">
        <v>477</v>
      </c>
      <c r="D631" t="s">
        <v>480</v>
      </c>
      <c r="E631" s="258" t="s">
        <v>7748</v>
      </c>
    </row>
    <row r="632" spans="1:5">
      <c r="A632">
        <v>779</v>
      </c>
      <c r="B632" t="s">
        <v>1757</v>
      </c>
      <c r="C632" t="s">
        <v>477</v>
      </c>
      <c r="D632" t="s">
        <v>480</v>
      </c>
      <c r="E632" s="258" t="s">
        <v>7749</v>
      </c>
    </row>
    <row r="633" spans="1:5">
      <c r="A633">
        <v>776</v>
      </c>
      <c r="B633" t="s">
        <v>1758</v>
      </c>
      <c r="C633" t="s">
        <v>477</v>
      </c>
      <c r="D633" t="s">
        <v>480</v>
      </c>
      <c r="E633" s="258" t="s">
        <v>7750</v>
      </c>
    </row>
    <row r="634" spans="1:5">
      <c r="A634">
        <v>777</v>
      </c>
      <c r="B634" t="s">
        <v>1759</v>
      </c>
      <c r="C634" t="s">
        <v>477</v>
      </c>
      <c r="D634" t="s">
        <v>480</v>
      </c>
      <c r="E634" s="258" t="s">
        <v>7751</v>
      </c>
    </row>
    <row r="635" spans="1:5">
      <c r="A635">
        <v>780</v>
      </c>
      <c r="B635" t="s">
        <v>1760</v>
      </c>
      <c r="C635" t="s">
        <v>477</v>
      </c>
      <c r="D635" t="s">
        <v>480</v>
      </c>
      <c r="E635" s="258" t="s">
        <v>7752</v>
      </c>
    </row>
    <row r="636" spans="1:5">
      <c r="A636">
        <v>778</v>
      </c>
      <c r="B636" t="s">
        <v>1761</v>
      </c>
      <c r="C636" t="s">
        <v>477</v>
      </c>
      <c r="D636" t="s">
        <v>480</v>
      </c>
      <c r="E636" s="258" t="s">
        <v>7750</v>
      </c>
    </row>
    <row r="637" spans="1:5">
      <c r="A637">
        <v>781</v>
      </c>
      <c r="B637" t="s">
        <v>1762</v>
      </c>
      <c r="C637" t="s">
        <v>477</v>
      </c>
      <c r="D637" t="s">
        <v>480</v>
      </c>
      <c r="E637" s="258" t="s">
        <v>7753</v>
      </c>
    </row>
    <row r="638" spans="1:5">
      <c r="A638">
        <v>786</v>
      </c>
      <c r="B638" t="s">
        <v>1763</v>
      </c>
      <c r="C638" t="s">
        <v>477</v>
      </c>
      <c r="D638" t="s">
        <v>480</v>
      </c>
      <c r="E638" s="258" t="s">
        <v>7753</v>
      </c>
    </row>
    <row r="639" spans="1:5">
      <c r="A639">
        <v>782</v>
      </c>
      <c r="B639" t="s">
        <v>1764</v>
      </c>
      <c r="C639" t="s">
        <v>477</v>
      </c>
      <c r="D639" t="s">
        <v>480</v>
      </c>
      <c r="E639" s="258" t="s">
        <v>7753</v>
      </c>
    </row>
    <row r="640" spans="1:5">
      <c r="A640">
        <v>783</v>
      </c>
      <c r="B640" t="s">
        <v>1765</v>
      </c>
      <c r="C640" t="s">
        <v>477</v>
      </c>
      <c r="D640" t="s">
        <v>480</v>
      </c>
      <c r="E640" s="258" t="s">
        <v>7754</v>
      </c>
    </row>
    <row r="641" spans="1:5">
      <c r="A641">
        <v>785</v>
      </c>
      <c r="B641" t="s">
        <v>1766</v>
      </c>
      <c r="C641" t="s">
        <v>477</v>
      </c>
      <c r="D641" t="s">
        <v>480</v>
      </c>
      <c r="E641" s="258" t="s">
        <v>7755</v>
      </c>
    </row>
    <row r="642" spans="1:5">
      <c r="A642">
        <v>784</v>
      </c>
      <c r="B642" t="s">
        <v>1767</v>
      </c>
      <c r="C642" t="s">
        <v>477</v>
      </c>
      <c r="D642" t="s">
        <v>480</v>
      </c>
      <c r="E642" s="258" t="s">
        <v>7756</v>
      </c>
    </row>
    <row r="643" spans="1:5">
      <c r="A643">
        <v>831</v>
      </c>
      <c r="B643" t="s">
        <v>1768</v>
      </c>
      <c r="C643" t="s">
        <v>477</v>
      </c>
      <c r="D643" t="s">
        <v>478</v>
      </c>
      <c r="E643" s="258" t="s">
        <v>7325</v>
      </c>
    </row>
    <row r="644" spans="1:5">
      <c r="A644">
        <v>828</v>
      </c>
      <c r="B644" t="s">
        <v>1769</v>
      </c>
      <c r="C644" t="s">
        <v>477</v>
      </c>
      <c r="D644" t="s">
        <v>478</v>
      </c>
      <c r="E644" s="258" t="s">
        <v>7757</v>
      </c>
    </row>
    <row r="645" spans="1:5">
      <c r="A645">
        <v>829</v>
      </c>
      <c r="B645" t="s">
        <v>1770</v>
      </c>
      <c r="C645" t="s">
        <v>477</v>
      </c>
      <c r="D645" t="s">
        <v>478</v>
      </c>
      <c r="E645" s="258" t="s">
        <v>940</v>
      </c>
    </row>
    <row r="646" spans="1:5">
      <c r="A646">
        <v>812</v>
      </c>
      <c r="B646" t="s">
        <v>1771</v>
      </c>
      <c r="C646" t="s">
        <v>477</v>
      </c>
      <c r="D646" t="s">
        <v>478</v>
      </c>
      <c r="E646" s="258" t="s">
        <v>7687</v>
      </c>
    </row>
    <row r="647" spans="1:5">
      <c r="A647">
        <v>819</v>
      </c>
      <c r="B647" t="s">
        <v>1772</v>
      </c>
      <c r="C647" t="s">
        <v>477</v>
      </c>
      <c r="D647" t="s">
        <v>478</v>
      </c>
      <c r="E647" s="258" t="s">
        <v>7018</v>
      </c>
    </row>
    <row r="648" spans="1:5">
      <c r="A648">
        <v>818</v>
      </c>
      <c r="B648" t="s">
        <v>1773</v>
      </c>
      <c r="C648" t="s">
        <v>477</v>
      </c>
      <c r="D648" t="s">
        <v>478</v>
      </c>
      <c r="E648" s="258" t="s">
        <v>7758</v>
      </c>
    </row>
    <row r="649" spans="1:5">
      <c r="A649">
        <v>823</v>
      </c>
      <c r="B649" t="s">
        <v>1774</v>
      </c>
      <c r="C649" t="s">
        <v>477</v>
      </c>
      <c r="D649" t="s">
        <v>478</v>
      </c>
      <c r="E649" s="258" t="s">
        <v>7759</v>
      </c>
    </row>
    <row r="650" spans="1:5">
      <c r="A650">
        <v>830</v>
      </c>
      <c r="B650" t="s">
        <v>1775</v>
      </c>
      <c r="C650" t="s">
        <v>477</v>
      </c>
      <c r="D650" t="s">
        <v>478</v>
      </c>
      <c r="E650" s="258" t="s">
        <v>6544</v>
      </c>
    </row>
    <row r="651" spans="1:5">
      <c r="A651">
        <v>826</v>
      </c>
      <c r="B651" t="s">
        <v>1776</v>
      </c>
      <c r="C651" t="s">
        <v>477</v>
      </c>
      <c r="D651" t="s">
        <v>478</v>
      </c>
      <c r="E651" s="258" t="s">
        <v>7760</v>
      </c>
    </row>
    <row r="652" spans="1:5">
      <c r="A652">
        <v>827</v>
      </c>
      <c r="B652" t="s">
        <v>1777</v>
      </c>
      <c r="C652" t="s">
        <v>477</v>
      </c>
      <c r="D652" t="s">
        <v>478</v>
      </c>
      <c r="E652" s="258" t="s">
        <v>6860</v>
      </c>
    </row>
    <row r="653" spans="1:5">
      <c r="A653">
        <v>832</v>
      </c>
      <c r="B653" t="s">
        <v>1778</v>
      </c>
      <c r="C653" t="s">
        <v>477</v>
      </c>
      <c r="D653" t="s">
        <v>478</v>
      </c>
      <c r="E653" s="258" t="s">
        <v>7073</v>
      </c>
    </row>
    <row r="654" spans="1:5">
      <c r="A654">
        <v>833</v>
      </c>
      <c r="B654" t="s">
        <v>1779</v>
      </c>
      <c r="C654" t="s">
        <v>477</v>
      </c>
      <c r="D654" t="s">
        <v>478</v>
      </c>
      <c r="E654" s="258" t="s">
        <v>7761</v>
      </c>
    </row>
    <row r="655" spans="1:5">
      <c r="A655">
        <v>834</v>
      </c>
      <c r="B655" t="s">
        <v>1780</v>
      </c>
      <c r="C655" t="s">
        <v>477</v>
      </c>
      <c r="D655" t="s">
        <v>478</v>
      </c>
      <c r="E655" s="258" t="s">
        <v>6718</v>
      </c>
    </row>
    <row r="656" spans="1:5">
      <c r="A656">
        <v>825</v>
      </c>
      <c r="B656" t="s">
        <v>1781</v>
      </c>
      <c r="C656" t="s">
        <v>477</v>
      </c>
      <c r="D656" t="s">
        <v>478</v>
      </c>
      <c r="E656" s="258" t="s">
        <v>874</v>
      </c>
    </row>
    <row r="657" spans="1:5">
      <c r="A657">
        <v>813</v>
      </c>
      <c r="B657" t="s">
        <v>1782</v>
      </c>
      <c r="C657" t="s">
        <v>477</v>
      </c>
      <c r="D657" t="s">
        <v>478</v>
      </c>
      <c r="E657" s="258" t="s">
        <v>7762</v>
      </c>
    </row>
    <row r="658" spans="1:5">
      <c r="A658">
        <v>820</v>
      </c>
      <c r="B658" t="s">
        <v>1783</v>
      </c>
      <c r="C658" t="s">
        <v>477</v>
      </c>
      <c r="D658" t="s">
        <v>478</v>
      </c>
      <c r="E658" s="258" t="s">
        <v>978</v>
      </c>
    </row>
    <row r="659" spans="1:5">
      <c r="A659">
        <v>816</v>
      </c>
      <c r="B659" t="s">
        <v>1784</v>
      </c>
      <c r="C659" t="s">
        <v>477</v>
      </c>
      <c r="D659" t="s">
        <v>478</v>
      </c>
      <c r="E659" s="258" t="s">
        <v>2019</v>
      </c>
    </row>
    <row r="660" spans="1:5">
      <c r="A660">
        <v>814</v>
      </c>
      <c r="B660" t="s">
        <v>1785</v>
      </c>
      <c r="C660" t="s">
        <v>477</v>
      </c>
      <c r="D660" t="s">
        <v>478</v>
      </c>
      <c r="E660" s="258" t="s">
        <v>7047</v>
      </c>
    </row>
    <row r="661" spans="1:5">
      <c r="A661">
        <v>815</v>
      </c>
      <c r="B661" t="s">
        <v>1786</v>
      </c>
      <c r="C661" t="s">
        <v>477</v>
      </c>
      <c r="D661" t="s">
        <v>478</v>
      </c>
      <c r="E661" s="258" t="s">
        <v>7132</v>
      </c>
    </row>
    <row r="662" spans="1:5">
      <c r="A662">
        <v>822</v>
      </c>
      <c r="B662" t="s">
        <v>1787</v>
      </c>
      <c r="C662" t="s">
        <v>477</v>
      </c>
      <c r="D662" t="s">
        <v>478</v>
      </c>
      <c r="E662" s="258" t="s">
        <v>7763</v>
      </c>
    </row>
    <row r="663" spans="1:5">
      <c r="A663">
        <v>821</v>
      </c>
      <c r="B663" t="s">
        <v>1788</v>
      </c>
      <c r="C663" t="s">
        <v>477</v>
      </c>
      <c r="D663" t="s">
        <v>478</v>
      </c>
      <c r="E663" s="258" t="s">
        <v>7764</v>
      </c>
    </row>
    <row r="664" spans="1:5">
      <c r="A664">
        <v>817</v>
      </c>
      <c r="B664" t="s">
        <v>1789</v>
      </c>
      <c r="C664" t="s">
        <v>477</v>
      </c>
      <c r="D664" t="s">
        <v>478</v>
      </c>
      <c r="E664" s="258" t="s">
        <v>6972</v>
      </c>
    </row>
    <row r="665" spans="1:5">
      <c r="A665">
        <v>20086</v>
      </c>
      <c r="B665" t="s">
        <v>1790</v>
      </c>
      <c r="C665" t="s">
        <v>477</v>
      </c>
      <c r="D665" t="s">
        <v>478</v>
      </c>
      <c r="E665" s="258" t="s">
        <v>976</v>
      </c>
    </row>
    <row r="666" spans="1:5">
      <c r="A666">
        <v>39191</v>
      </c>
      <c r="B666" t="s">
        <v>1791</v>
      </c>
      <c r="C666" t="s">
        <v>477</v>
      </c>
      <c r="D666" t="s">
        <v>478</v>
      </c>
      <c r="E666" s="258" t="s">
        <v>7765</v>
      </c>
    </row>
    <row r="667" spans="1:5">
      <c r="A667">
        <v>39190</v>
      </c>
      <c r="B667" t="s">
        <v>1792</v>
      </c>
      <c r="C667" t="s">
        <v>477</v>
      </c>
      <c r="D667" t="s">
        <v>478</v>
      </c>
      <c r="E667" s="258" t="s">
        <v>7387</v>
      </c>
    </row>
    <row r="668" spans="1:5">
      <c r="A668">
        <v>39189</v>
      </c>
      <c r="B668" t="s">
        <v>1793</v>
      </c>
      <c r="C668" t="s">
        <v>477</v>
      </c>
      <c r="D668" t="s">
        <v>478</v>
      </c>
      <c r="E668" s="258" t="s">
        <v>7766</v>
      </c>
    </row>
    <row r="669" spans="1:5">
      <c r="A669">
        <v>39186</v>
      </c>
      <c r="B669" t="s">
        <v>1794</v>
      </c>
      <c r="C669" t="s">
        <v>477</v>
      </c>
      <c r="D669" t="s">
        <v>478</v>
      </c>
      <c r="E669" s="258" t="s">
        <v>1012</v>
      </c>
    </row>
    <row r="670" spans="1:5">
      <c r="A670">
        <v>39188</v>
      </c>
      <c r="B670" t="s">
        <v>1795</v>
      </c>
      <c r="C670" t="s">
        <v>477</v>
      </c>
      <c r="D670" t="s">
        <v>478</v>
      </c>
      <c r="E670" s="258" t="s">
        <v>6572</v>
      </c>
    </row>
    <row r="671" spans="1:5">
      <c r="A671">
        <v>39187</v>
      </c>
      <c r="B671" t="s">
        <v>1796</v>
      </c>
      <c r="C671" t="s">
        <v>477</v>
      </c>
      <c r="D671" t="s">
        <v>478</v>
      </c>
      <c r="E671" s="258" t="s">
        <v>6590</v>
      </c>
    </row>
    <row r="672" spans="1:5">
      <c r="A672">
        <v>39184</v>
      </c>
      <c r="B672" t="s">
        <v>1798</v>
      </c>
      <c r="C672" t="s">
        <v>477</v>
      </c>
      <c r="D672" t="s">
        <v>478</v>
      </c>
      <c r="E672" s="258" t="s">
        <v>6689</v>
      </c>
    </row>
    <row r="673" spans="1:5">
      <c r="A673">
        <v>39185</v>
      </c>
      <c r="B673" t="s">
        <v>1799</v>
      </c>
      <c r="C673" t="s">
        <v>477</v>
      </c>
      <c r="D673" t="s">
        <v>478</v>
      </c>
      <c r="E673" s="258" t="s">
        <v>7767</v>
      </c>
    </row>
    <row r="674" spans="1:5">
      <c r="A674">
        <v>39198</v>
      </c>
      <c r="B674" t="s">
        <v>1800</v>
      </c>
      <c r="C674" t="s">
        <v>477</v>
      </c>
      <c r="D674" t="s">
        <v>478</v>
      </c>
      <c r="E674" s="258" t="s">
        <v>7696</v>
      </c>
    </row>
    <row r="675" spans="1:5">
      <c r="A675">
        <v>39197</v>
      </c>
      <c r="B675" t="s">
        <v>1801</v>
      </c>
      <c r="C675" t="s">
        <v>477</v>
      </c>
      <c r="D675" t="s">
        <v>478</v>
      </c>
      <c r="E675" s="258" t="s">
        <v>7119</v>
      </c>
    </row>
    <row r="676" spans="1:5">
      <c r="A676">
        <v>39196</v>
      </c>
      <c r="B676" t="s">
        <v>1802</v>
      </c>
      <c r="C676" t="s">
        <v>477</v>
      </c>
      <c r="D676" t="s">
        <v>478</v>
      </c>
      <c r="E676" s="258" t="s">
        <v>7768</v>
      </c>
    </row>
    <row r="677" spans="1:5">
      <c r="A677">
        <v>39199</v>
      </c>
      <c r="B677" t="s">
        <v>1803</v>
      </c>
      <c r="C677" t="s">
        <v>477</v>
      </c>
      <c r="D677" t="s">
        <v>478</v>
      </c>
      <c r="E677" s="258" t="s">
        <v>7769</v>
      </c>
    </row>
    <row r="678" spans="1:5">
      <c r="A678">
        <v>39195</v>
      </c>
      <c r="B678" t="s">
        <v>1804</v>
      </c>
      <c r="C678" t="s">
        <v>477</v>
      </c>
      <c r="D678" t="s">
        <v>478</v>
      </c>
      <c r="E678" s="258" t="s">
        <v>7097</v>
      </c>
    </row>
    <row r="679" spans="1:5">
      <c r="A679">
        <v>39194</v>
      </c>
      <c r="B679" t="s">
        <v>1805</v>
      </c>
      <c r="C679" t="s">
        <v>477</v>
      </c>
      <c r="D679" t="s">
        <v>478</v>
      </c>
      <c r="E679" s="258" t="s">
        <v>1048</v>
      </c>
    </row>
    <row r="680" spans="1:5">
      <c r="A680">
        <v>39193</v>
      </c>
      <c r="B680" t="s">
        <v>1806</v>
      </c>
      <c r="C680" t="s">
        <v>477</v>
      </c>
      <c r="D680" t="s">
        <v>478</v>
      </c>
      <c r="E680" s="258" t="s">
        <v>7770</v>
      </c>
    </row>
    <row r="681" spans="1:5">
      <c r="A681">
        <v>39192</v>
      </c>
      <c r="B681" t="s">
        <v>1807</v>
      </c>
      <c r="C681" t="s">
        <v>477</v>
      </c>
      <c r="D681" t="s">
        <v>478</v>
      </c>
      <c r="E681" s="258" t="s">
        <v>7771</v>
      </c>
    </row>
    <row r="682" spans="1:5">
      <c r="A682">
        <v>39920</v>
      </c>
      <c r="B682" t="s">
        <v>1808</v>
      </c>
      <c r="C682" t="s">
        <v>477</v>
      </c>
      <c r="D682" t="s">
        <v>478</v>
      </c>
      <c r="E682" s="258" t="s">
        <v>6938</v>
      </c>
    </row>
    <row r="683" spans="1:5">
      <c r="A683">
        <v>39201</v>
      </c>
      <c r="B683" t="s">
        <v>1809</v>
      </c>
      <c r="C683" t="s">
        <v>477</v>
      </c>
      <c r="D683" t="s">
        <v>478</v>
      </c>
      <c r="E683" s="258" t="s">
        <v>7772</v>
      </c>
    </row>
    <row r="684" spans="1:5">
      <c r="A684">
        <v>39200</v>
      </c>
      <c r="B684" t="s">
        <v>1810</v>
      </c>
      <c r="C684" t="s">
        <v>477</v>
      </c>
      <c r="D684" t="s">
        <v>478</v>
      </c>
      <c r="E684" s="258" t="s">
        <v>7773</v>
      </c>
    </row>
    <row r="685" spans="1:5">
      <c r="A685">
        <v>39203</v>
      </c>
      <c r="B685" t="s">
        <v>1811</v>
      </c>
      <c r="C685" t="s">
        <v>477</v>
      </c>
      <c r="D685" t="s">
        <v>478</v>
      </c>
      <c r="E685" s="258" t="s">
        <v>7774</v>
      </c>
    </row>
    <row r="686" spans="1:5">
      <c r="A686">
        <v>39202</v>
      </c>
      <c r="B686" t="s">
        <v>1812</v>
      </c>
      <c r="C686" t="s">
        <v>477</v>
      </c>
      <c r="D686" t="s">
        <v>478</v>
      </c>
      <c r="E686" s="258" t="s">
        <v>7081</v>
      </c>
    </row>
    <row r="687" spans="1:5">
      <c r="A687">
        <v>39205</v>
      </c>
      <c r="B687" t="s">
        <v>1813</v>
      </c>
      <c r="C687" t="s">
        <v>477</v>
      </c>
      <c r="D687" t="s">
        <v>478</v>
      </c>
      <c r="E687" s="258" t="s">
        <v>7247</v>
      </c>
    </row>
    <row r="688" spans="1:5">
      <c r="A688">
        <v>39204</v>
      </c>
      <c r="B688" t="s">
        <v>1814</v>
      </c>
      <c r="C688" t="s">
        <v>477</v>
      </c>
      <c r="D688" t="s">
        <v>478</v>
      </c>
      <c r="E688" s="258" t="s">
        <v>7775</v>
      </c>
    </row>
    <row r="689" spans="1:5">
      <c r="A689">
        <v>39206</v>
      </c>
      <c r="B689" t="s">
        <v>1815</v>
      </c>
      <c r="C689" t="s">
        <v>477</v>
      </c>
      <c r="D689" t="s">
        <v>478</v>
      </c>
      <c r="E689" s="258" t="s">
        <v>7776</v>
      </c>
    </row>
    <row r="690" spans="1:5">
      <c r="A690">
        <v>797</v>
      </c>
      <c r="B690" t="s">
        <v>1816</v>
      </c>
      <c r="C690" t="s">
        <v>477</v>
      </c>
      <c r="D690" t="s">
        <v>478</v>
      </c>
      <c r="E690" s="258" t="s">
        <v>7777</v>
      </c>
    </row>
    <row r="691" spans="1:5">
      <c r="A691">
        <v>798</v>
      </c>
      <c r="B691" t="s">
        <v>1817</v>
      </c>
      <c r="C691" t="s">
        <v>477</v>
      </c>
      <c r="D691" t="s">
        <v>478</v>
      </c>
      <c r="E691" s="258" t="s">
        <v>6631</v>
      </c>
    </row>
    <row r="692" spans="1:5">
      <c r="A692">
        <v>796</v>
      </c>
      <c r="B692" t="s">
        <v>1818</v>
      </c>
      <c r="C692" t="s">
        <v>477</v>
      </c>
      <c r="D692" t="s">
        <v>478</v>
      </c>
      <c r="E692" s="258" t="s">
        <v>7778</v>
      </c>
    </row>
    <row r="693" spans="1:5">
      <c r="A693">
        <v>799</v>
      </c>
      <c r="B693" t="s">
        <v>1819</v>
      </c>
      <c r="C693" t="s">
        <v>477</v>
      </c>
      <c r="D693" t="s">
        <v>478</v>
      </c>
      <c r="E693" s="258" t="s">
        <v>1633</v>
      </c>
    </row>
    <row r="694" spans="1:5">
      <c r="A694">
        <v>792</v>
      </c>
      <c r="B694" t="s">
        <v>1820</v>
      </c>
      <c r="C694" t="s">
        <v>477</v>
      </c>
      <c r="D694" t="s">
        <v>478</v>
      </c>
      <c r="E694" s="258" t="s">
        <v>7779</v>
      </c>
    </row>
    <row r="695" spans="1:5">
      <c r="A695">
        <v>804</v>
      </c>
      <c r="B695" t="s">
        <v>1821</v>
      </c>
      <c r="C695" t="s">
        <v>477</v>
      </c>
      <c r="D695" t="s">
        <v>478</v>
      </c>
      <c r="E695" s="258" t="s">
        <v>7780</v>
      </c>
    </row>
    <row r="696" spans="1:5">
      <c r="A696">
        <v>793</v>
      </c>
      <c r="B696" t="s">
        <v>1822</v>
      </c>
      <c r="C696" t="s">
        <v>477</v>
      </c>
      <c r="D696" t="s">
        <v>478</v>
      </c>
      <c r="E696" s="258" t="s">
        <v>6974</v>
      </c>
    </row>
    <row r="697" spans="1:5">
      <c r="A697">
        <v>801</v>
      </c>
      <c r="B697" t="s">
        <v>1823</v>
      </c>
      <c r="C697" t="s">
        <v>477</v>
      </c>
      <c r="D697" t="s">
        <v>478</v>
      </c>
      <c r="E697" s="258" t="s">
        <v>7781</v>
      </c>
    </row>
    <row r="698" spans="1:5">
      <c r="A698">
        <v>794</v>
      </c>
      <c r="B698" t="s">
        <v>1824</v>
      </c>
      <c r="C698" t="s">
        <v>477</v>
      </c>
      <c r="D698" t="s">
        <v>478</v>
      </c>
      <c r="E698" s="258" t="s">
        <v>7782</v>
      </c>
    </row>
    <row r="699" spans="1:5">
      <c r="A699">
        <v>802</v>
      </c>
      <c r="B699" t="s">
        <v>1825</v>
      </c>
      <c r="C699" t="s">
        <v>477</v>
      </c>
      <c r="D699" t="s">
        <v>478</v>
      </c>
      <c r="E699" s="258" t="s">
        <v>6688</v>
      </c>
    </row>
    <row r="700" spans="1:5">
      <c r="A700">
        <v>803</v>
      </c>
      <c r="B700" t="s">
        <v>1826</v>
      </c>
      <c r="C700" t="s">
        <v>477</v>
      </c>
      <c r="D700" t="s">
        <v>478</v>
      </c>
      <c r="E700" s="258" t="s">
        <v>7783</v>
      </c>
    </row>
    <row r="701" spans="1:5">
      <c r="A701">
        <v>38001</v>
      </c>
      <c r="B701" t="s">
        <v>1827</v>
      </c>
      <c r="C701" t="s">
        <v>477</v>
      </c>
      <c r="D701" t="s">
        <v>480</v>
      </c>
      <c r="E701" s="258" t="s">
        <v>857</v>
      </c>
    </row>
    <row r="702" spans="1:5">
      <c r="A702">
        <v>38002</v>
      </c>
      <c r="B702" t="s">
        <v>1828</v>
      </c>
      <c r="C702" t="s">
        <v>477</v>
      </c>
      <c r="D702" t="s">
        <v>480</v>
      </c>
      <c r="E702" s="258" t="s">
        <v>1992</v>
      </c>
    </row>
    <row r="703" spans="1:5">
      <c r="A703">
        <v>38003</v>
      </c>
      <c r="B703" t="s">
        <v>1829</v>
      </c>
      <c r="C703" t="s">
        <v>477</v>
      </c>
      <c r="D703" t="s">
        <v>480</v>
      </c>
      <c r="E703" s="258" t="s">
        <v>6436</v>
      </c>
    </row>
    <row r="704" spans="1:5">
      <c r="A704">
        <v>38004</v>
      </c>
      <c r="B704" t="s">
        <v>1830</v>
      </c>
      <c r="C704" t="s">
        <v>477</v>
      </c>
      <c r="D704" t="s">
        <v>480</v>
      </c>
      <c r="E704" s="258" t="s">
        <v>1865</v>
      </c>
    </row>
    <row r="705" spans="1:5">
      <c r="A705">
        <v>36327</v>
      </c>
      <c r="B705" t="s">
        <v>1831</v>
      </c>
      <c r="C705" t="s">
        <v>477</v>
      </c>
      <c r="D705" t="s">
        <v>478</v>
      </c>
      <c r="E705" s="258" t="s">
        <v>1007</v>
      </c>
    </row>
    <row r="706" spans="1:5">
      <c r="A706">
        <v>38992</v>
      </c>
      <c r="B706" t="s">
        <v>1832</v>
      </c>
      <c r="C706" t="s">
        <v>477</v>
      </c>
      <c r="D706" t="s">
        <v>478</v>
      </c>
      <c r="E706" s="258" t="s">
        <v>6529</v>
      </c>
    </row>
    <row r="707" spans="1:5">
      <c r="A707">
        <v>38993</v>
      </c>
      <c r="B707" t="s">
        <v>1833</v>
      </c>
      <c r="C707" t="s">
        <v>477</v>
      </c>
      <c r="D707" t="s">
        <v>478</v>
      </c>
      <c r="E707" s="258" t="s">
        <v>7784</v>
      </c>
    </row>
    <row r="708" spans="1:5">
      <c r="A708">
        <v>38418</v>
      </c>
      <c r="B708" t="s">
        <v>1834</v>
      </c>
      <c r="C708" t="s">
        <v>477</v>
      </c>
      <c r="D708" t="s">
        <v>478</v>
      </c>
      <c r="E708" s="258" t="s">
        <v>7785</v>
      </c>
    </row>
    <row r="709" spans="1:5">
      <c r="A709">
        <v>39178</v>
      </c>
      <c r="B709" t="s">
        <v>1835</v>
      </c>
      <c r="C709" t="s">
        <v>477</v>
      </c>
      <c r="D709" t="s">
        <v>478</v>
      </c>
      <c r="E709" s="258" t="s">
        <v>6971</v>
      </c>
    </row>
    <row r="710" spans="1:5">
      <c r="A710">
        <v>39177</v>
      </c>
      <c r="B710" t="s">
        <v>1836</v>
      </c>
      <c r="C710" t="s">
        <v>477</v>
      </c>
      <c r="D710" t="s">
        <v>478</v>
      </c>
      <c r="E710" s="258" t="s">
        <v>894</v>
      </c>
    </row>
    <row r="711" spans="1:5">
      <c r="A711">
        <v>39174</v>
      </c>
      <c r="B711" t="s">
        <v>1837</v>
      </c>
      <c r="C711" t="s">
        <v>477</v>
      </c>
      <c r="D711" t="s">
        <v>478</v>
      </c>
      <c r="E711" s="258" t="s">
        <v>829</v>
      </c>
    </row>
    <row r="712" spans="1:5">
      <c r="A712">
        <v>39176</v>
      </c>
      <c r="B712" t="s">
        <v>1838</v>
      </c>
      <c r="C712" t="s">
        <v>477</v>
      </c>
      <c r="D712" t="s">
        <v>478</v>
      </c>
      <c r="E712" s="258" t="s">
        <v>7786</v>
      </c>
    </row>
    <row r="713" spans="1:5">
      <c r="A713">
        <v>39180</v>
      </c>
      <c r="B713" t="s">
        <v>1839</v>
      </c>
      <c r="C713" t="s">
        <v>477</v>
      </c>
      <c r="D713" t="s">
        <v>478</v>
      </c>
      <c r="E713" s="258" t="s">
        <v>7471</v>
      </c>
    </row>
    <row r="714" spans="1:5">
      <c r="A714">
        <v>39179</v>
      </c>
      <c r="B714" t="s">
        <v>1840</v>
      </c>
      <c r="C714" t="s">
        <v>477</v>
      </c>
      <c r="D714" t="s">
        <v>478</v>
      </c>
      <c r="E714" s="258" t="s">
        <v>793</v>
      </c>
    </row>
    <row r="715" spans="1:5">
      <c r="A715">
        <v>39175</v>
      </c>
      <c r="B715" t="s">
        <v>1841</v>
      </c>
      <c r="C715" t="s">
        <v>477</v>
      </c>
      <c r="D715" t="s">
        <v>478</v>
      </c>
      <c r="E715" s="258" t="s">
        <v>981</v>
      </c>
    </row>
    <row r="716" spans="1:5">
      <c r="A716">
        <v>39217</v>
      </c>
      <c r="B716" t="s">
        <v>1842</v>
      </c>
      <c r="C716" t="s">
        <v>477</v>
      </c>
      <c r="D716" t="s">
        <v>478</v>
      </c>
      <c r="E716" s="258" t="s">
        <v>6863</v>
      </c>
    </row>
    <row r="717" spans="1:5">
      <c r="A717">
        <v>39181</v>
      </c>
      <c r="B717" t="s">
        <v>1843</v>
      </c>
      <c r="C717" t="s">
        <v>477</v>
      </c>
      <c r="D717" t="s">
        <v>478</v>
      </c>
      <c r="E717" s="258" t="s">
        <v>7787</v>
      </c>
    </row>
    <row r="718" spans="1:5">
      <c r="A718">
        <v>39182</v>
      </c>
      <c r="B718" t="s">
        <v>1844</v>
      </c>
      <c r="C718" t="s">
        <v>477</v>
      </c>
      <c r="D718" t="s">
        <v>478</v>
      </c>
      <c r="E718" s="258" t="s">
        <v>7788</v>
      </c>
    </row>
    <row r="719" spans="1:5">
      <c r="A719">
        <v>12616</v>
      </c>
      <c r="B719" t="s">
        <v>1845</v>
      </c>
      <c r="C719" t="s">
        <v>477</v>
      </c>
      <c r="D719" t="s">
        <v>480</v>
      </c>
      <c r="E719" s="258" t="s">
        <v>7789</v>
      </c>
    </row>
    <row r="720" spans="1:5">
      <c r="A720">
        <v>1049</v>
      </c>
      <c r="B720" t="s">
        <v>1847</v>
      </c>
      <c r="C720" t="s">
        <v>477</v>
      </c>
      <c r="D720" t="s">
        <v>478</v>
      </c>
      <c r="E720" s="258" t="s">
        <v>6708</v>
      </c>
    </row>
    <row r="721" spans="1:5">
      <c r="A721">
        <v>1099</v>
      </c>
      <c r="B721" t="s">
        <v>1848</v>
      </c>
      <c r="C721" t="s">
        <v>477</v>
      </c>
      <c r="D721" t="s">
        <v>478</v>
      </c>
      <c r="E721" s="258" t="s">
        <v>6712</v>
      </c>
    </row>
    <row r="722" spans="1:5">
      <c r="A722">
        <v>39678</v>
      </c>
      <c r="B722" t="s">
        <v>1849</v>
      </c>
      <c r="C722" t="s">
        <v>477</v>
      </c>
      <c r="D722" t="s">
        <v>478</v>
      </c>
      <c r="E722" s="258" t="s">
        <v>1661</v>
      </c>
    </row>
    <row r="723" spans="1:5">
      <c r="A723">
        <v>1050</v>
      </c>
      <c r="B723" t="s">
        <v>1850</v>
      </c>
      <c r="C723" t="s">
        <v>477</v>
      </c>
      <c r="D723" t="s">
        <v>478</v>
      </c>
      <c r="E723" s="258" t="s">
        <v>7790</v>
      </c>
    </row>
    <row r="724" spans="1:5">
      <c r="A724">
        <v>1101</v>
      </c>
      <c r="B724" t="s">
        <v>1851</v>
      </c>
      <c r="C724" t="s">
        <v>477</v>
      </c>
      <c r="D724" t="s">
        <v>478</v>
      </c>
      <c r="E724" s="258" t="s">
        <v>6579</v>
      </c>
    </row>
    <row r="725" spans="1:5">
      <c r="A725">
        <v>1100</v>
      </c>
      <c r="B725" t="s">
        <v>1852</v>
      </c>
      <c r="C725" t="s">
        <v>477</v>
      </c>
      <c r="D725" t="s">
        <v>478</v>
      </c>
      <c r="E725" s="258" t="s">
        <v>2417</v>
      </c>
    </row>
    <row r="726" spans="1:5">
      <c r="A726">
        <v>39679</v>
      </c>
      <c r="B726" t="s">
        <v>1853</v>
      </c>
      <c r="C726" t="s">
        <v>477</v>
      </c>
      <c r="D726" t="s">
        <v>478</v>
      </c>
      <c r="E726" s="258" t="s">
        <v>7791</v>
      </c>
    </row>
    <row r="727" spans="1:5">
      <c r="A727">
        <v>1098</v>
      </c>
      <c r="B727" t="s">
        <v>1854</v>
      </c>
      <c r="C727" t="s">
        <v>477</v>
      </c>
      <c r="D727" t="s">
        <v>478</v>
      </c>
      <c r="E727" s="258" t="s">
        <v>4402</v>
      </c>
    </row>
    <row r="728" spans="1:5">
      <c r="A728">
        <v>1102</v>
      </c>
      <c r="B728" t="s">
        <v>1855</v>
      </c>
      <c r="C728" t="s">
        <v>477</v>
      </c>
      <c r="D728" t="s">
        <v>478</v>
      </c>
      <c r="E728" s="258" t="s">
        <v>7792</v>
      </c>
    </row>
    <row r="729" spans="1:5">
      <c r="A729">
        <v>1051</v>
      </c>
      <c r="B729" t="s">
        <v>1856</v>
      </c>
      <c r="C729" t="s">
        <v>477</v>
      </c>
      <c r="D729" t="s">
        <v>478</v>
      </c>
      <c r="E729" s="258" t="s">
        <v>7793</v>
      </c>
    </row>
    <row r="730" spans="1:5">
      <c r="A730">
        <v>37399</v>
      </c>
      <c r="B730" t="s">
        <v>1857</v>
      </c>
      <c r="C730" t="s">
        <v>477</v>
      </c>
      <c r="D730" t="s">
        <v>478</v>
      </c>
      <c r="E730" s="258" t="s">
        <v>6614</v>
      </c>
    </row>
    <row r="731" spans="1:5">
      <c r="A731">
        <v>41955</v>
      </c>
      <c r="B731" t="s">
        <v>1858</v>
      </c>
      <c r="C731" t="s">
        <v>485</v>
      </c>
      <c r="D731" t="s">
        <v>478</v>
      </c>
      <c r="E731" s="258" t="s">
        <v>7794</v>
      </c>
    </row>
    <row r="732" spans="1:5">
      <c r="A732">
        <v>41953</v>
      </c>
      <c r="B732" t="s">
        <v>1859</v>
      </c>
      <c r="C732" t="s">
        <v>485</v>
      </c>
      <c r="D732" t="s">
        <v>478</v>
      </c>
      <c r="E732" s="258" t="s">
        <v>7795</v>
      </c>
    </row>
    <row r="733" spans="1:5">
      <c r="A733">
        <v>41954</v>
      </c>
      <c r="B733" t="s">
        <v>1860</v>
      </c>
      <c r="C733" t="s">
        <v>485</v>
      </c>
      <c r="D733" t="s">
        <v>478</v>
      </c>
      <c r="E733" s="258" t="s">
        <v>7796</v>
      </c>
    </row>
    <row r="734" spans="1:5">
      <c r="A734">
        <v>25004</v>
      </c>
      <c r="B734" t="s">
        <v>1861</v>
      </c>
      <c r="C734" t="s">
        <v>485</v>
      </c>
      <c r="D734" t="s">
        <v>480</v>
      </c>
      <c r="E734" s="258" t="s">
        <v>7797</v>
      </c>
    </row>
    <row r="735" spans="1:5">
      <c r="A735">
        <v>25002</v>
      </c>
      <c r="B735" t="s">
        <v>1862</v>
      </c>
      <c r="C735" t="s">
        <v>485</v>
      </c>
      <c r="D735" t="s">
        <v>480</v>
      </c>
      <c r="E735" s="258" t="s">
        <v>6856</v>
      </c>
    </row>
    <row r="736" spans="1:5">
      <c r="A736">
        <v>37409</v>
      </c>
      <c r="B736" t="s">
        <v>1863</v>
      </c>
      <c r="C736" t="s">
        <v>485</v>
      </c>
      <c r="D736" t="s">
        <v>480</v>
      </c>
      <c r="E736" s="258" t="s">
        <v>6521</v>
      </c>
    </row>
    <row r="737" spans="1:5">
      <c r="A737">
        <v>841</v>
      </c>
      <c r="B737" t="s">
        <v>1864</v>
      </c>
      <c r="C737" t="s">
        <v>485</v>
      </c>
      <c r="D737" t="s">
        <v>480</v>
      </c>
      <c r="E737" s="258" t="s">
        <v>7798</v>
      </c>
    </row>
    <row r="738" spans="1:5">
      <c r="A738">
        <v>25005</v>
      </c>
      <c r="B738" t="s">
        <v>1866</v>
      </c>
      <c r="C738" t="s">
        <v>485</v>
      </c>
      <c r="D738" t="s">
        <v>480</v>
      </c>
      <c r="E738" s="258" t="s">
        <v>7799</v>
      </c>
    </row>
    <row r="739" spans="1:5">
      <c r="A739">
        <v>25003</v>
      </c>
      <c r="B739" t="s">
        <v>1867</v>
      </c>
      <c r="C739" t="s">
        <v>485</v>
      </c>
      <c r="D739" t="s">
        <v>480</v>
      </c>
      <c r="E739" s="258" t="s">
        <v>6779</v>
      </c>
    </row>
    <row r="740" spans="1:5">
      <c r="A740">
        <v>37410</v>
      </c>
      <c r="B740" t="s">
        <v>1868</v>
      </c>
      <c r="C740" t="s">
        <v>485</v>
      </c>
      <c r="D740" t="s">
        <v>480</v>
      </c>
      <c r="E740" s="258" t="s">
        <v>7799</v>
      </c>
    </row>
    <row r="741" spans="1:5">
      <c r="A741">
        <v>842</v>
      </c>
      <c r="B741" t="s">
        <v>1869</v>
      </c>
      <c r="C741" t="s">
        <v>485</v>
      </c>
      <c r="D741" t="s">
        <v>480</v>
      </c>
      <c r="E741" s="258" t="s">
        <v>7800</v>
      </c>
    </row>
    <row r="742" spans="1:5">
      <c r="A742">
        <v>862</v>
      </c>
      <c r="B742" t="s">
        <v>1870</v>
      </c>
      <c r="C742" t="s">
        <v>484</v>
      </c>
      <c r="D742" t="s">
        <v>478</v>
      </c>
      <c r="E742" s="258" t="s">
        <v>7801</v>
      </c>
    </row>
    <row r="743" spans="1:5">
      <c r="A743">
        <v>866</v>
      </c>
      <c r="B743" t="s">
        <v>1871</v>
      </c>
      <c r="C743" t="s">
        <v>484</v>
      </c>
      <c r="D743" t="s">
        <v>478</v>
      </c>
      <c r="E743" s="258" t="s">
        <v>7802</v>
      </c>
    </row>
    <row r="744" spans="1:5">
      <c r="A744">
        <v>892</v>
      </c>
      <c r="B744" t="s">
        <v>1872</v>
      </c>
      <c r="C744" t="s">
        <v>484</v>
      </c>
      <c r="D744" t="s">
        <v>478</v>
      </c>
      <c r="E744" s="258" t="s">
        <v>7803</v>
      </c>
    </row>
    <row r="745" spans="1:5">
      <c r="A745">
        <v>857</v>
      </c>
      <c r="B745" t="s">
        <v>1873</v>
      </c>
      <c r="C745" t="s">
        <v>484</v>
      </c>
      <c r="D745" t="s">
        <v>483</v>
      </c>
      <c r="E745" s="258" t="s">
        <v>7804</v>
      </c>
    </row>
    <row r="746" spans="1:5">
      <c r="A746">
        <v>37404</v>
      </c>
      <c r="B746" t="s">
        <v>1875</v>
      </c>
      <c r="C746" t="s">
        <v>484</v>
      </c>
      <c r="D746" t="s">
        <v>478</v>
      </c>
      <c r="E746" s="258" t="s">
        <v>7805</v>
      </c>
    </row>
    <row r="747" spans="1:5">
      <c r="A747">
        <v>868</v>
      </c>
      <c r="B747" t="s">
        <v>1876</v>
      </c>
      <c r="C747" t="s">
        <v>484</v>
      </c>
      <c r="D747" t="s">
        <v>478</v>
      </c>
      <c r="E747" s="258" t="s">
        <v>6420</v>
      </c>
    </row>
    <row r="748" spans="1:5">
      <c r="A748">
        <v>870</v>
      </c>
      <c r="B748" t="s">
        <v>1877</v>
      </c>
      <c r="C748" t="s">
        <v>484</v>
      </c>
      <c r="D748" t="s">
        <v>478</v>
      </c>
      <c r="E748" s="258" t="s">
        <v>7806</v>
      </c>
    </row>
    <row r="749" spans="1:5">
      <c r="A749">
        <v>863</v>
      </c>
      <c r="B749" t="s">
        <v>1878</v>
      </c>
      <c r="C749" t="s">
        <v>484</v>
      </c>
      <c r="D749" t="s">
        <v>478</v>
      </c>
      <c r="E749" s="258" t="s">
        <v>7807</v>
      </c>
    </row>
    <row r="750" spans="1:5">
      <c r="A750">
        <v>867</v>
      </c>
      <c r="B750" t="s">
        <v>1879</v>
      </c>
      <c r="C750" t="s">
        <v>484</v>
      </c>
      <c r="D750" t="s">
        <v>478</v>
      </c>
      <c r="E750" s="258" t="s">
        <v>7808</v>
      </c>
    </row>
    <row r="751" spans="1:5">
      <c r="A751">
        <v>891</v>
      </c>
      <c r="B751" t="s">
        <v>1880</v>
      </c>
      <c r="C751" t="s">
        <v>484</v>
      </c>
      <c r="D751" t="s">
        <v>478</v>
      </c>
      <c r="E751" s="258" t="s">
        <v>7809</v>
      </c>
    </row>
    <row r="752" spans="1:5">
      <c r="A752">
        <v>864</v>
      </c>
      <c r="B752" t="s">
        <v>1881</v>
      </c>
      <c r="C752" t="s">
        <v>484</v>
      </c>
      <c r="D752" t="s">
        <v>478</v>
      </c>
      <c r="E752" s="258" t="s">
        <v>7810</v>
      </c>
    </row>
    <row r="753" spans="1:5">
      <c r="A753">
        <v>865</v>
      </c>
      <c r="B753" t="s">
        <v>1882</v>
      </c>
      <c r="C753" t="s">
        <v>484</v>
      </c>
      <c r="D753" t="s">
        <v>478</v>
      </c>
      <c r="E753" s="258" t="s">
        <v>7811</v>
      </c>
    </row>
    <row r="754" spans="1:5">
      <c r="A754">
        <v>1006</v>
      </c>
      <c r="B754" t="s">
        <v>1883</v>
      </c>
      <c r="C754" t="s">
        <v>484</v>
      </c>
      <c r="D754" t="s">
        <v>478</v>
      </c>
      <c r="E754" s="258" t="s">
        <v>7812</v>
      </c>
    </row>
    <row r="755" spans="1:5">
      <c r="A755">
        <v>948</v>
      </c>
      <c r="B755" t="s">
        <v>1884</v>
      </c>
      <c r="C755" t="s">
        <v>484</v>
      </c>
      <c r="D755" t="s">
        <v>478</v>
      </c>
      <c r="E755" s="258" t="s">
        <v>7813</v>
      </c>
    </row>
    <row r="756" spans="1:5">
      <c r="A756">
        <v>947</v>
      </c>
      <c r="B756" t="s">
        <v>1885</v>
      </c>
      <c r="C756" t="s">
        <v>484</v>
      </c>
      <c r="D756" t="s">
        <v>478</v>
      </c>
      <c r="E756" s="258" t="s">
        <v>7814</v>
      </c>
    </row>
    <row r="757" spans="1:5">
      <c r="A757">
        <v>911</v>
      </c>
      <c r="B757" t="s">
        <v>1886</v>
      </c>
      <c r="C757" t="s">
        <v>484</v>
      </c>
      <c r="D757" t="s">
        <v>478</v>
      </c>
      <c r="E757" s="258" t="s">
        <v>7815</v>
      </c>
    </row>
    <row r="758" spans="1:5">
      <c r="A758">
        <v>925</v>
      </c>
      <c r="B758" t="s">
        <v>1887</v>
      </c>
      <c r="C758" t="s">
        <v>484</v>
      </c>
      <c r="D758" t="s">
        <v>478</v>
      </c>
      <c r="E758" s="258" t="s">
        <v>7816</v>
      </c>
    </row>
    <row r="759" spans="1:5">
      <c r="A759">
        <v>954</v>
      </c>
      <c r="B759" t="s">
        <v>1888</v>
      </c>
      <c r="C759" t="s">
        <v>484</v>
      </c>
      <c r="D759" t="s">
        <v>478</v>
      </c>
      <c r="E759" s="258" t="s">
        <v>7817</v>
      </c>
    </row>
    <row r="760" spans="1:5">
      <c r="A760">
        <v>901</v>
      </c>
      <c r="B760" t="s">
        <v>1889</v>
      </c>
      <c r="C760" t="s">
        <v>484</v>
      </c>
      <c r="D760" t="s">
        <v>478</v>
      </c>
      <c r="E760" s="258" t="s">
        <v>7818</v>
      </c>
    </row>
    <row r="761" spans="1:5">
      <c r="A761">
        <v>926</v>
      </c>
      <c r="B761" t="s">
        <v>1890</v>
      </c>
      <c r="C761" t="s">
        <v>484</v>
      </c>
      <c r="D761" t="s">
        <v>478</v>
      </c>
      <c r="E761" s="258" t="s">
        <v>7819</v>
      </c>
    </row>
    <row r="762" spans="1:5">
      <c r="A762">
        <v>912</v>
      </c>
      <c r="B762" t="s">
        <v>1891</v>
      </c>
      <c r="C762" t="s">
        <v>484</v>
      </c>
      <c r="D762" t="s">
        <v>478</v>
      </c>
      <c r="E762" s="258" t="s">
        <v>7820</v>
      </c>
    </row>
    <row r="763" spans="1:5">
      <c r="A763">
        <v>955</v>
      </c>
      <c r="B763" t="s">
        <v>1892</v>
      </c>
      <c r="C763" t="s">
        <v>484</v>
      </c>
      <c r="D763" t="s">
        <v>478</v>
      </c>
      <c r="E763" s="258" t="s">
        <v>7821</v>
      </c>
    </row>
    <row r="764" spans="1:5">
      <c r="A764">
        <v>946</v>
      </c>
      <c r="B764" t="s">
        <v>1893</v>
      </c>
      <c r="C764" t="s">
        <v>484</v>
      </c>
      <c r="D764" t="s">
        <v>478</v>
      </c>
      <c r="E764" s="258" t="s">
        <v>7822</v>
      </c>
    </row>
    <row r="765" spans="1:5">
      <c r="A765">
        <v>953</v>
      </c>
      <c r="B765" t="s">
        <v>1894</v>
      </c>
      <c r="C765" t="s">
        <v>484</v>
      </c>
      <c r="D765" t="s">
        <v>478</v>
      </c>
      <c r="E765" s="258" t="s">
        <v>7823</v>
      </c>
    </row>
    <row r="766" spans="1:5">
      <c r="A766">
        <v>902</v>
      </c>
      <c r="B766" t="s">
        <v>1895</v>
      </c>
      <c r="C766" t="s">
        <v>484</v>
      </c>
      <c r="D766" t="s">
        <v>478</v>
      </c>
      <c r="E766" s="258" t="s">
        <v>7824</v>
      </c>
    </row>
    <row r="767" spans="1:5">
      <c r="A767">
        <v>927</v>
      </c>
      <c r="B767" t="s">
        <v>1896</v>
      </c>
      <c r="C767" t="s">
        <v>484</v>
      </c>
      <c r="D767" t="s">
        <v>478</v>
      </c>
      <c r="E767" s="258" t="s">
        <v>7825</v>
      </c>
    </row>
    <row r="768" spans="1:5">
      <c r="A768">
        <v>913</v>
      </c>
      <c r="B768" t="s">
        <v>1897</v>
      </c>
      <c r="C768" t="s">
        <v>484</v>
      </c>
      <c r="D768" t="s">
        <v>478</v>
      </c>
      <c r="E768" s="258" t="s">
        <v>7329</v>
      </c>
    </row>
    <row r="769" spans="1:5">
      <c r="A769">
        <v>903</v>
      </c>
      <c r="B769" t="s">
        <v>1898</v>
      </c>
      <c r="C769" t="s">
        <v>484</v>
      </c>
      <c r="D769" t="s">
        <v>478</v>
      </c>
      <c r="E769" s="258" t="s">
        <v>7826</v>
      </c>
    </row>
    <row r="770" spans="1:5">
      <c r="A770">
        <v>945</v>
      </c>
      <c r="B770" t="s">
        <v>1899</v>
      </c>
      <c r="C770" t="s">
        <v>484</v>
      </c>
      <c r="D770" t="s">
        <v>478</v>
      </c>
      <c r="E770" s="258" t="s">
        <v>7827</v>
      </c>
    </row>
    <row r="771" spans="1:5">
      <c r="A771">
        <v>914</v>
      </c>
      <c r="B771" t="s">
        <v>1900</v>
      </c>
      <c r="C771" t="s">
        <v>484</v>
      </c>
      <c r="D771" t="s">
        <v>478</v>
      </c>
      <c r="E771" s="258" t="s">
        <v>7828</v>
      </c>
    </row>
    <row r="772" spans="1:5">
      <c r="A772">
        <v>993</v>
      </c>
      <c r="B772" t="s">
        <v>1901</v>
      </c>
      <c r="C772" t="s">
        <v>484</v>
      </c>
      <c r="D772" t="s">
        <v>478</v>
      </c>
      <c r="E772" s="258" t="s">
        <v>962</v>
      </c>
    </row>
    <row r="773" spans="1:5">
      <c r="A773">
        <v>1020</v>
      </c>
      <c r="B773" t="s">
        <v>1902</v>
      </c>
      <c r="C773" t="s">
        <v>484</v>
      </c>
      <c r="D773" t="s">
        <v>478</v>
      </c>
      <c r="E773" s="258" t="s">
        <v>7829</v>
      </c>
    </row>
    <row r="774" spans="1:5">
      <c r="A774">
        <v>1017</v>
      </c>
      <c r="B774" t="s">
        <v>1903</v>
      </c>
      <c r="C774" t="s">
        <v>484</v>
      </c>
      <c r="D774" t="s">
        <v>478</v>
      </c>
      <c r="E774" s="258" t="s">
        <v>7830</v>
      </c>
    </row>
    <row r="775" spans="1:5">
      <c r="A775">
        <v>999</v>
      </c>
      <c r="B775" t="s">
        <v>1904</v>
      </c>
      <c r="C775" t="s">
        <v>484</v>
      </c>
      <c r="D775" t="s">
        <v>478</v>
      </c>
      <c r="E775" s="258" t="s">
        <v>7831</v>
      </c>
    </row>
    <row r="776" spans="1:5">
      <c r="A776">
        <v>995</v>
      </c>
      <c r="B776" t="s">
        <v>1905</v>
      </c>
      <c r="C776" t="s">
        <v>484</v>
      </c>
      <c r="D776" t="s">
        <v>478</v>
      </c>
      <c r="E776" s="258" t="s">
        <v>7832</v>
      </c>
    </row>
    <row r="777" spans="1:5">
      <c r="A777">
        <v>1000</v>
      </c>
      <c r="B777" t="s">
        <v>1906</v>
      </c>
      <c r="C777" t="s">
        <v>484</v>
      </c>
      <c r="D777" t="s">
        <v>478</v>
      </c>
      <c r="E777" s="258" t="s">
        <v>7833</v>
      </c>
    </row>
    <row r="778" spans="1:5">
      <c r="A778">
        <v>1022</v>
      </c>
      <c r="B778" t="s">
        <v>1907</v>
      </c>
      <c r="C778" t="s">
        <v>484</v>
      </c>
      <c r="D778" t="s">
        <v>478</v>
      </c>
      <c r="E778" s="258" t="s">
        <v>6513</v>
      </c>
    </row>
    <row r="779" spans="1:5">
      <c r="A779">
        <v>1015</v>
      </c>
      <c r="B779" t="s">
        <v>1908</v>
      </c>
      <c r="C779" t="s">
        <v>484</v>
      </c>
      <c r="D779" t="s">
        <v>478</v>
      </c>
      <c r="E779" s="258" t="s">
        <v>7834</v>
      </c>
    </row>
    <row r="780" spans="1:5">
      <c r="A780">
        <v>996</v>
      </c>
      <c r="B780" t="s">
        <v>1909</v>
      </c>
      <c r="C780" t="s">
        <v>484</v>
      </c>
      <c r="D780" t="s">
        <v>478</v>
      </c>
      <c r="E780" s="258" t="s">
        <v>7835</v>
      </c>
    </row>
    <row r="781" spans="1:5">
      <c r="A781">
        <v>1001</v>
      </c>
      <c r="B781" t="s">
        <v>1910</v>
      </c>
      <c r="C781" t="s">
        <v>484</v>
      </c>
      <c r="D781" t="s">
        <v>478</v>
      </c>
      <c r="E781" s="258" t="s">
        <v>7836</v>
      </c>
    </row>
    <row r="782" spans="1:5">
      <c r="A782">
        <v>1019</v>
      </c>
      <c r="B782" t="s">
        <v>1911</v>
      </c>
      <c r="C782" t="s">
        <v>484</v>
      </c>
      <c r="D782" t="s">
        <v>478</v>
      </c>
      <c r="E782" s="258" t="s">
        <v>7837</v>
      </c>
    </row>
    <row r="783" spans="1:5">
      <c r="A783">
        <v>1021</v>
      </c>
      <c r="B783" t="s">
        <v>1912</v>
      </c>
      <c r="C783" t="s">
        <v>484</v>
      </c>
      <c r="D783" t="s">
        <v>478</v>
      </c>
      <c r="E783" s="258" t="s">
        <v>1041</v>
      </c>
    </row>
    <row r="784" spans="1:5">
      <c r="A784">
        <v>39249</v>
      </c>
      <c r="B784" t="s">
        <v>1913</v>
      </c>
      <c r="C784" t="s">
        <v>484</v>
      </c>
      <c r="D784" t="s">
        <v>478</v>
      </c>
      <c r="E784" s="258" t="s">
        <v>7838</v>
      </c>
    </row>
    <row r="785" spans="1:5">
      <c r="A785">
        <v>1018</v>
      </c>
      <c r="B785" t="s">
        <v>1914</v>
      </c>
      <c r="C785" t="s">
        <v>484</v>
      </c>
      <c r="D785" t="s">
        <v>478</v>
      </c>
      <c r="E785" s="258" t="s">
        <v>7839</v>
      </c>
    </row>
    <row r="786" spans="1:5">
      <c r="A786">
        <v>39250</v>
      </c>
      <c r="B786" t="s">
        <v>1915</v>
      </c>
      <c r="C786" t="s">
        <v>484</v>
      </c>
      <c r="D786" t="s">
        <v>478</v>
      </c>
      <c r="E786" s="258" t="s">
        <v>7840</v>
      </c>
    </row>
    <row r="787" spans="1:5">
      <c r="A787">
        <v>994</v>
      </c>
      <c r="B787" t="s">
        <v>1916</v>
      </c>
      <c r="C787" t="s">
        <v>484</v>
      </c>
      <c r="D787" t="s">
        <v>478</v>
      </c>
      <c r="E787" s="258" t="s">
        <v>7841</v>
      </c>
    </row>
    <row r="788" spans="1:5">
      <c r="A788">
        <v>977</v>
      </c>
      <c r="B788" t="s">
        <v>1917</v>
      </c>
      <c r="C788" t="s">
        <v>484</v>
      </c>
      <c r="D788" t="s">
        <v>478</v>
      </c>
      <c r="E788" s="258" t="s">
        <v>7842</v>
      </c>
    </row>
    <row r="789" spans="1:5">
      <c r="A789">
        <v>998</v>
      </c>
      <c r="B789" t="s">
        <v>1918</v>
      </c>
      <c r="C789" t="s">
        <v>484</v>
      </c>
      <c r="D789" t="s">
        <v>478</v>
      </c>
      <c r="E789" s="258" t="s">
        <v>7843</v>
      </c>
    </row>
    <row r="790" spans="1:5">
      <c r="A790">
        <v>39251</v>
      </c>
      <c r="B790" t="s">
        <v>1919</v>
      </c>
      <c r="C790" t="s">
        <v>484</v>
      </c>
      <c r="D790" t="s">
        <v>478</v>
      </c>
      <c r="E790" s="258" t="s">
        <v>7844</v>
      </c>
    </row>
    <row r="791" spans="1:5">
      <c r="A791">
        <v>1011</v>
      </c>
      <c r="B791" t="s">
        <v>1920</v>
      </c>
      <c r="C791" t="s">
        <v>484</v>
      </c>
      <c r="D791" t="s">
        <v>478</v>
      </c>
      <c r="E791" s="258" t="s">
        <v>1135</v>
      </c>
    </row>
    <row r="792" spans="1:5">
      <c r="A792">
        <v>39252</v>
      </c>
      <c r="B792" t="s">
        <v>1921</v>
      </c>
      <c r="C792" t="s">
        <v>484</v>
      </c>
      <c r="D792" t="s">
        <v>478</v>
      </c>
      <c r="E792" s="258" t="s">
        <v>7845</v>
      </c>
    </row>
    <row r="793" spans="1:5">
      <c r="A793">
        <v>1013</v>
      </c>
      <c r="B793" t="s">
        <v>1922</v>
      </c>
      <c r="C793" t="s">
        <v>484</v>
      </c>
      <c r="D793" t="s">
        <v>478</v>
      </c>
      <c r="E793" s="258" t="s">
        <v>7846</v>
      </c>
    </row>
    <row r="794" spans="1:5">
      <c r="A794">
        <v>980</v>
      </c>
      <c r="B794" t="s">
        <v>1924</v>
      </c>
      <c r="C794" t="s">
        <v>484</v>
      </c>
      <c r="D794" t="s">
        <v>478</v>
      </c>
      <c r="E794" s="258" t="s">
        <v>7788</v>
      </c>
    </row>
    <row r="795" spans="1:5">
      <c r="A795">
        <v>39237</v>
      </c>
      <c r="B795" t="s">
        <v>1925</v>
      </c>
      <c r="C795" t="s">
        <v>484</v>
      </c>
      <c r="D795" t="s">
        <v>478</v>
      </c>
      <c r="E795" s="258" t="s">
        <v>7847</v>
      </c>
    </row>
    <row r="796" spans="1:5">
      <c r="A796">
        <v>39238</v>
      </c>
      <c r="B796" t="s">
        <v>1926</v>
      </c>
      <c r="C796" t="s">
        <v>484</v>
      </c>
      <c r="D796" t="s">
        <v>478</v>
      </c>
      <c r="E796" s="258" t="s">
        <v>7848</v>
      </c>
    </row>
    <row r="797" spans="1:5">
      <c r="A797">
        <v>979</v>
      </c>
      <c r="B797" t="s">
        <v>1927</v>
      </c>
      <c r="C797" t="s">
        <v>484</v>
      </c>
      <c r="D797" t="s">
        <v>478</v>
      </c>
      <c r="E797" s="258" t="s">
        <v>973</v>
      </c>
    </row>
    <row r="798" spans="1:5">
      <c r="A798">
        <v>39239</v>
      </c>
      <c r="B798" t="s">
        <v>1928</v>
      </c>
      <c r="C798" t="s">
        <v>484</v>
      </c>
      <c r="D798" t="s">
        <v>478</v>
      </c>
      <c r="E798" s="258" t="s">
        <v>7849</v>
      </c>
    </row>
    <row r="799" spans="1:5">
      <c r="A799">
        <v>1014</v>
      </c>
      <c r="B799" t="s">
        <v>1929</v>
      </c>
      <c r="C799" t="s">
        <v>484</v>
      </c>
      <c r="D799" t="s">
        <v>478</v>
      </c>
      <c r="E799" s="258" t="s">
        <v>984</v>
      </c>
    </row>
    <row r="800" spans="1:5">
      <c r="A800">
        <v>39240</v>
      </c>
      <c r="B800" t="s">
        <v>1930</v>
      </c>
      <c r="C800" t="s">
        <v>484</v>
      </c>
      <c r="D800" t="s">
        <v>478</v>
      </c>
      <c r="E800" s="258" t="s">
        <v>7850</v>
      </c>
    </row>
    <row r="801" spans="1:5">
      <c r="A801">
        <v>39232</v>
      </c>
      <c r="B801" t="s">
        <v>1931</v>
      </c>
      <c r="C801" t="s">
        <v>484</v>
      </c>
      <c r="D801" t="s">
        <v>478</v>
      </c>
      <c r="E801" s="258" t="s">
        <v>6776</v>
      </c>
    </row>
    <row r="802" spans="1:5">
      <c r="A802">
        <v>39233</v>
      </c>
      <c r="B802" t="s">
        <v>1932</v>
      </c>
      <c r="C802" t="s">
        <v>484</v>
      </c>
      <c r="D802" t="s">
        <v>478</v>
      </c>
      <c r="E802" s="258" t="s">
        <v>7851</v>
      </c>
    </row>
    <row r="803" spans="1:5">
      <c r="A803">
        <v>981</v>
      </c>
      <c r="B803" t="s">
        <v>1933</v>
      </c>
      <c r="C803" t="s">
        <v>484</v>
      </c>
      <c r="D803" t="s">
        <v>483</v>
      </c>
      <c r="E803" s="258" t="s">
        <v>7852</v>
      </c>
    </row>
    <row r="804" spans="1:5">
      <c r="A804">
        <v>39234</v>
      </c>
      <c r="B804" t="s">
        <v>1934</v>
      </c>
      <c r="C804" t="s">
        <v>484</v>
      </c>
      <c r="D804" t="s">
        <v>478</v>
      </c>
      <c r="E804" s="258" t="s">
        <v>7853</v>
      </c>
    </row>
    <row r="805" spans="1:5">
      <c r="A805">
        <v>982</v>
      </c>
      <c r="B805" t="s">
        <v>1935</v>
      </c>
      <c r="C805" t="s">
        <v>484</v>
      </c>
      <c r="D805" t="s">
        <v>478</v>
      </c>
      <c r="E805" s="258" t="s">
        <v>7854</v>
      </c>
    </row>
    <row r="806" spans="1:5">
      <c r="A806">
        <v>39235</v>
      </c>
      <c r="B806" t="s">
        <v>1936</v>
      </c>
      <c r="C806" t="s">
        <v>484</v>
      </c>
      <c r="D806" t="s">
        <v>478</v>
      </c>
      <c r="E806" s="258" t="s">
        <v>7340</v>
      </c>
    </row>
    <row r="807" spans="1:5">
      <c r="A807">
        <v>39236</v>
      </c>
      <c r="B807" t="s">
        <v>1937</v>
      </c>
      <c r="C807" t="s">
        <v>484</v>
      </c>
      <c r="D807" t="s">
        <v>478</v>
      </c>
      <c r="E807" s="258" t="s">
        <v>7855</v>
      </c>
    </row>
    <row r="808" spans="1:5">
      <c r="A808">
        <v>876</v>
      </c>
      <c r="B808" t="s">
        <v>1938</v>
      </c>
      <c r="C808" t="s">
        <v>484</v>
      </c>
      <c r="D808" t="s">
        <v>478</v>
      </c>
      <c r="E808" s="258" t="s">
        <v>7856</v>
      </c>
    </row>
    <row r="809" spans="1:5">
      <c r="A809">
        <v>877</v>
      </c>
      <c r="B809" t="s">
        <v>1939</v>
      </c>
      <c r="C809" t="s">
        <v>484</v>
      </c>
      <c r="D809" t="s">
        <v>478</v>
      </c>
      <c r="E809" s="258" t="s">
        <v>7857</v>
      </c>
    </row>
    <row r="810" spans="1:5">
      <c r="A810">
        <v>882</v>
      </c>
      <c r="B810" t="s">
        <v>1940</v>
      </c>
      <c r="C810" t="s">
        <v>484</v>
      </c>
      <c r="D810" t="s">
        <v>478</v>
      </c>
      <c r="E810" s="258" t="s">
        <v>7858</v>
      </c>
    </row>
    <row r="811" spans="1:5">
      <c r="A811">
        <v>878</v>
      </c>
      <c r="B811" t="s">
        <v>1941</v>
      </c>
      <c r="C811" t="s">
        <v>484</v>
      </c>
      <c r="D811" t="s">
        <v>478</v>
      </c>
      <c r="E811" s="258" t="s">
        <v>7859</v>
      </c>
    </row>
    <row r="812" spans="1:5">
      <c r="A812">
        <v>879</v>
      </c>
      <c r="B812" t="s">
        <v>1942</v>
      </c>
      <c r="C812" t="s">
        <v>484</v>
      </c>
      <c r="D812" t="s">
        <v>478</v>
      </c>
      <c r="E812" s="258" t="s">
        <v>7860</v>
      </c>
    </row>
    <row r="813" spans="1:5">
      <c r="A813">
        <v>880</v>
      </c>
      <c r="B813" t="s">
        <v>1943</v>
      </c>
      <c r="C813" t="s">
        <v>484</v>
      </c>
      <c r="D813" t="s">
        <v>478</v>
      </c>
      <c r="E813" s="258" t="s">
        <v>7861</v>
      </c>
    </row>
    <row r="814" spans="1:5">
      <c r="A814">
        <v>873</v>
      </c>
      <c r="B814" t="s">
        <v>1944</v>
      </c>
      <c r="C814" t="s">
        <v>484</v>
      </c>
      <c r="D814" t="s">
        <v>478</v>
      </c>
      <c r="E814" s="258" t="s">
        <v>7862</v>
      </c>
    </row>
    <row r="815" spans="1:5">
      <c r="A815">
        <v>881</v>
      </c>
      <c r="B815" t="s">
        <v>1945</v>
      </c>
      <c r="C815" t="s">
        <v>484</v>
      </c>
      <c r="D815" t="s">
        <v>478</v>
      </c>
      <c r="E815" s="258" t="s">
        <v>7863</v>
      </c>
    </row>
    <row r="816" spans="1:5">
      <c r="A816">
        <v>874</v>
      </c>
      <c r="B816" t="s">
        <v>1946</v>
      </c>
      <c r="C816" t="s">
        <v>484</v>
      </c>
      <c r="D816" t="s">
        <v>478</v>
      </c>
      <c r="E816" s="258" t="s">
        <v>7864</v>
      </c>
    </row>
    <row r="817" spans="1:5">
      <c r="A817">
        <v>875</v>
      </c>
      <c r="B817" t="s">
        <v>1947</v>
      </c>
      <c r="C817" t="s">
        <v>484</v>
      </c>
      <c r="D817" t="s">
        <v>478</v>
      </c>
      <c r="E817" s="258" t="s">
        <v>7865</v>
      </c>
    </row>
    <row r="818" spans="1:5">
      <c r="A818">
        <v>983</v>
      </c>
      <c r="B818" t="s">
        <v>1948</v>
      </c>
      <c r="C818" t="s">
        <v>484</v>
      </c>
      <c r="D818" t="s">
        <v>478</v>
      </c>
      <c r="E818" s="258" t="s">
        <v>805</v>
      </c>
    </row>
    <row r="819" spans="1:5">
      <c r="A819">
        <v>985</v>
      </c>
      <c r="B819" t="s">
        <v>1949</v>
      </c>
      <c r="C819" t="s">
        <v>484</v>
      </c>
      <c r="D819" t="s">
        <v>478</v>
      </c>
      <c r="E819" s="258" t="s">
        <v>7866</v>
      </c>
    </row>
    <row r="820" spans="1:5">
      <c r="A820">
        <v>990</v>
      </c>
      <c r="B820" t="s">
        <v>1950</v>
      </c>
      <c r="C820" t="s">
        <v>484</v>
      </c>
      <c r="D820" t="s">
        <v>478</v>
      </c>
      <c r="E820" s="258" t="s">
        <v>7867</v>
      </c>
    </row>
    <row r="821" spans="1:5">
      <c r="A821">
        <v>39241</v>
      </c>
      <c r="B821" t="s">
        <v>1951</v>
      </c>
      <c r="C821" t="s">
        <v>484</v>
      </c>
      <c r="D821" t="s">
        <v>478</v>
      </c>
      <c r="E821" s="258" t="s">
        <v>7259</v>
      </c>
    </row>
    <row r="822" spans="1:5">
      <c r="A822">
        <v>1005</v>
      </c>
      <c r="B822" t="s">
        <v>1952</v>
      </c>
      <c r="C822" t="s">
        <v>484</v>
      </c>
      <c r="D822" t="s">
        <v>478</v>
      </c>
      <c r="E822" s="258" t="s">
        <v>7868</v>
      </c>
    </row>
    <row r="823" spans="1:5">
      <c r="A823">
        <v>984</v>
      </c>
      <c r="B823" t="s">
        <v>1953</v>
      </c>
      <c r="C823" t="s">
        <v>484</v>
      </c>
      <c r="D823" t="s">
        <v>478</v>
      </c>
      <c r="E823" s="258" t="s">
        <v>7869</v>
      </c>
    </row>
    <row r="824" spans="1:5">
      <c r="A824">
        <v>991</v>
      </c>
      <c r="B824" t="s">
        <v>1954</v>
      </c>
      <c r="C824" t="s">
        <v>484</v>
      </c>
      <c r="D824" t="s">
        <v>478</v>
      </c>
      <c r="E824" s="258" t="s">
        <v>7870</v>
      </c>
    </row>
    <row r="825" spans="1:5">
      <c r="A825">
        <v>986</v>
      </c>
      <c r="B825" t="s">
        <v>1955</v>
      </c>
      <c r="C825" t="s">
        <v>484</v>
      </c>
      <c r="D825" t="s">
        <v>478</v>
      </c>
      <c r="E825" s="258" t="s">
        <v>6969</v>
      </c>
    </row>
    <row r="826" spans="1:5">
      <c r="A826">
        <v>1024</v>
      </c>
      <c r="B826" t="s">
        <v>1956</v>
      </c>
      <c r="C826" t="s">
        <v>484</v>
      </c>
      <c r="D826" t="s">
        <v>478</v>
      </c>
      <c r="E826" s="258" t="s">
        <v>7871</v>
      </c>
    </row>
    <row r="827" spans="1:5">
      <c r="A827">
        <v>987</v>
      </c>
      <c r="B827" t="s">
        <v>1957</v>
      </c>
      <c r="C827" t="s">
        <v>484</v>
      </c>
      <c r="D827" t="s">
        <v>478</v>
      </c>
      <c r="E827" s="258" t="s">
        <v>7872</v>
      </c>
    </row>
    <row r="828" spans="1:5">
      <c r="A828">
        <v>1003</v>
      </c>
      <c r="B828" t="s">
        <v>1958</v>
      </c>
      <c r="C828" t="s">
        <v>484</v>
      </c>
      <c r="D828" t="s">
        <v>478</v>
      </c>
      <c r="E828" s="258" t="s">
        <v>7873</v>
      </c>
    </row>
    <row r="829" spans="1:5">
      <c r="A829">
        <v>992</v>
      </c>
      <c r="B829" t="s">
        <v>1959</v>
      </c>
      <c r="C829" t="s">
        <v>484</v>
      </c>
      <c r="D829" t="s">
        <v>478</v>
      </c>
      <c r="E829" s="258" t="s">
        <v>7874</v>
      </c>
    </row>
    <row r="830" spans="1:5">
      <c r="A830">
        <v>1007</v>
      </c>
      <c r="B830" t="s">
        <v>1960</v>
      </c>
      <c r="C830" t="s">
        <v>484</v>
      </c>
      <c r="D830" t="s">
        <v>478</v>
      </c>
      <c r="E830" s="258" t="s">
        <v>7875</v>
      </c>
    </row>
    <row r="831" spans="1:5">
      <c r="A831">
        <v>39242</v>
      </c>
      <c r="B831" t="s">
        <v>1961</v>
      </c>
      <c r="C831" t="s">
        <v>484</v>
      </c>
      <c r="D831" t="s">
        <v>478</v>
      </c>
      <c r="E831" s="258" t="s">
        <v>7876</v>
      </c>
    </row>
    <row r="832" spans="1:5">
      <c r="A832">
        <v>1008</v>
      </c>
      <c r="B832" t="s">
        <v>1962</v>
      </c>
      <c r="C832" t="s">
        <v>484</v>
      </c>
      <c r="D832" t="s">
        <v>478</v>
      </c>
      <c r="E832" s="258" t="s">
        <v>7877</v>
      </c>
    </row>
    <row r="833" spans="1:5">
      <c r="A833">
        <v>988</v>
      </c>
      <c r="B833" t="s">
        <v>1963</v>
      </c>
      <c r="C833" t="s">
        <v>484</v>
      </c>
      <c r="D833" t="s">
        <v>478</v>
      </c>
      <c r="E833" s="258" t="s">
        <v>7878</v>
      </c>
    </row>
    <row r="834" spans="1:5">
      <c r="A834">
        <v>989</v>
      </c>
      <c r="B834" t="s">
        <v>1964</v>
      </c>
      <c r="C834" t="s">
        <v>484</v>
      </c>
      <c r="D834" t="s">
        <v>478</v>
      </c>
      <c r="E834" s="258" t="s">
        <v>7879</v>
      </c>
    </row>
    <row r="835" spans="1:5">
      <c r="A835">
        <v>39599</v>
      </c>
      <c r="B835" t="s">
        <v>1965</v>
      </c>
      <c r="C835" t="s">
        <v>484</v>
      </c>
      <c r="D835" t="s">
        <v>478</v>
      </c>
      <c r="E835" s="258" t="s">
        <v>7852</v>
      </c>
    </row>
    <row r="836" spans="1:5">
      <c r="A836">
        <v>43972</v>
      </c>
      <c r="B836" t="s">
        <v>7880</v>
      </c>
      <c r="C836" t="s">
        <v>484</v>
      </c>
      <c r="D836" t="s">
        <v>478</v>
      </c>
      <c r="E836" s="258" t="s">
        <v>1664</v>
      </c>
    </row>
    <row r="837" spans="1:5">
      <c r="A837">
        <v>43971</v>
      </c>
      <c r="B837" t="s">
        <v>7881</v>
      </c>
      <c r="C837" t="s">
        <v>484</v>
      </c>
      <c r="D837" t="s">
        <v>483</v>
      </c>
      <c r="E837" s="258" t="s">
        <v>6971</v>
      </c>
    </row>
    <row r="838" spans="1:5">
      <c r="A838">
        <v>39598</v>
      </c>
      <c r="B838" t="s">
        <v>7882</v>
      </c>
      <c r="C838" t="s">
        <v>484</v>
      </c>
      <c r="D838" t="s">
        <v>478</v>
      </c>
      <c r="E838" s="258" t="s">
        <v>7883</v>
      </c>
    </row>
    <row r="839" spans="1:5">
      <c r="A839">
        <v>34602</v>
      </c>
      <c r="B839" t="s">
        <v>1966</v>
      </c>
      <c r="C839" t="s">
        <v>484</v>
      </c>
      <c r="D839" t="s">
        <v>478</v>
      </c>
      <c r="E839" s="258" t="s">
        <v>7884</v>
      </c>
    </row>
    <row r="840" spans="1:5">
      <c r="A840">
        <v>34603</v>
      </c>
      <c r="B840" t="s">
        <v>1967</v>
      </c>
      <c r="C840" t="s">
        <v>484</v>
      </c>
      <c r="D840" t="s">
        <v>478</v>
      </c>
      <c r="E840" s="258" t="s">
        <v>7885</v>
      </c>
    </row>
    <row r="841" spans="1:5">
      <c r="A841">
        <v>34607</v>
      </c>
      <c r="B841" t="s">
        <v>1968</v>
      </c>
      <c r="C841" t="s">
        <v>484</v>
      </c>
      <c r="D841" t="s">
        <v>478</v>
      </c>
      <c r="E841" s="258" t="s">
        <v>6867</v>
      </c>
    </row>
    <row r="842" spans="1:5">
      <c r="A842">
        <v>34609</v>
      </c>
      <c r="B842" t="s">
        <v>1969</v>
      </c>
      <c r="C842" t="s">
        <v>484</v>
      </c>
      <c r="D842" t="s">
        <v>478</v>
      </c>
      <c r="E842" s="258" t="s">
        <v>7746</v>
      </c>
    </row>
    <row r="843" spans="1:5">
      <c r="A843">
        <v>34618</v>
      </c>
      <c r="B843" t="s">
        <v>1970</v>
      </c>
      <c r="C843" t="s">
        <v>484</v>
      </c>
      <c r="D843" t="s">
        <v>478</v>
      </c>
      <c r="E843" s="258" t="s">
        <v>968</v>
      </c>
    </row>
    <row r="844" spans="1:5">
      <c r="A844">
        <v>34620</v>
      </c>
      <c r="B844" t="s">
        <v>1971</v>
      </c>
      <c r="C844" t="s">
        <v>484</v>
      </c>
      <c r="D844" t="s">
        <v>478</v>
      </c>
      <c r="E844" s="258" t="s">
        <v>7886</v>
      </c>
    </row>
    <row r="845" spans="1:5">
      <c r="A845">
        <v>34621</v>
      </c>
      <c r="B845" t="s">
        <v>1972</v>
      </c>
      <c r="C845" t="s">
        <v>484</v>
      </c>
      <c r="D845" t="s">
        <v>478</v>
      </c>
      <c r="E845" s="258" t="s">
        <v>6741</v>
      </c>
    </row>
    <row r="846" spans="1:5">
      <c r="A846">
        <v>34622</v>
      </c>
      <c r="B846" t="s">
        <v>1973</v>
      </c>
      <c r="C846" t="s">
        <v>484</v>
      </c>
      <c r="D846" t="s">
        <v>478</v>
      </c>
      <c r="E846" s="258" t="s">
        <v>7112</v>
      </c>
    </row>
    <row r="847" spans="1:5">
      <c r="A847">
        <v>34624</v>
      </c>
      <c r="B847" t="s">
        <v>1974</v>
      </c>
      <c r="C847" t="s">
        <v>484</v>
      </c>
      <c r="D847" t="s">
        <v>478</v>
      </c>
      <c r="E847" s="258" t="s">
        <v>7887</v>
      </c>
    </row>
    <row r="848" spans="1:5">
      <c r="A848">
        <v>34626</v>
      </c>
      <c r="B848" t="s">
        <v>1975</v>
      </c>
      <c r="C848" t="s">
        <v>484</v>
      </c>
      <c r="D848" t="s">
        <v>478</v>
      </c>
      <c r="E848" s="258" t="s">
        <v>6919</v>
      </c>
    </row>
    <row r="849" spans="1:5">
      <c r="A849">
        <v>34627</v>
      </c>
      <c r="B849" t="s">
        <v>1976</v>
      </c>
      <c r="C849" t="s">
        <v>484</v>
      </c>
      <c r="D849" t="s">
        <v>478</v>
      </c>
      <c r="E849" s="258" t="s">
        <v>7888</v>
      </c>
    </row>
    <row r="850" spans="1:5">
      <c r="A850">
        <v>34629</v>
      </c>
      <c r="B850" t="s">
        <v>1977</v>
      </c>
      <c r="C850" t="s">
        <v>484</v>
      </c>
      <c r="D850" t="s">
        <v>478</v>
      </c>
      <c r="E850" s="258" t="s">
        <v>7889</v>
      </c>
    </row>
    <row r="851" spans="1:5">
      <c r="A851">
        <v>39257</v>
      </c>
      <c r="B851" t="s">
        <v>1978</v>
      </c>
      <c r="C851" t="s">
        <v>484</v>
      </c>
      <c r="D851" t="s">
        <v>478</v>
      </c>
      <c r="E851" s="258" t="s">
        <v>6680</v>
      </c>
    </row>
    <row r="852" spans="1:5">
      <c r="A852">
        <v>39261</v>
      </c>
      <c r="B852" t="s">
        <v>1979</v>
      </c>
      <c r="C852" t="s">
        <v>484</v>
      </c>
      <c r="D852" t="s">
        <v>478</v>
      </c>
      <c r="E852" s="258" t="s">
        <v>7300</v>
      </c>
    </row>
    <row r="853" spans="1:5">
      <c r="A853">
        <v>39268</v>
      </c>
      <c r="B853" t="s">
        <v>1980</v>
      </c>
      <c r="C853" t="s">
        <v>484</v>
      </c>
      <c r="D853" t="s">
        <v>478</v>
      </c>
      <c r="E853" s="258" t="s">
        <v>7890</v>
      </c>
    </row>
    <row r="854" spans="1:5">
      <c r="A854">
        <v>39262</v>
      </c>
      <c r="B854" t="s">
        <v>1981</v>
      </c>
      <c r="C854" t="s">
        <v>484</v>
      </c>
      <c r="D854" t="s">
        <v>478</v>
      </c>
      <c r="E854" s="258" t="s">
        <v>7891</v>
      </c>
    </row>
    <row r="855" spans="1:5">
      <c r="A855">
        <v>39258</v>
      </c>
      <c r="B855" t="s">
        <v>1982</v>
      </c>
      <c r="C855" t="s">
        <v>484</v>
      </c>
      <c r="D855" t="s">
        <v>478</v>
      </c>
      <c r="E855" s="258" t="s">
        <v>812</v>
      </c>
    </row>
    <row r="856" spans="1:5">
      <c r="A856">
        <v>39263</v>
      </c>
      <c r="B856" t="s">
        <v>1983</v>
      </c>
      <c r="C856" t="s">
        <v>484</v>
      </c>
      <c r="D856" t="s">
        <v>478</v>
      </c>
      <c r="E856" s="258" t="s">
        <v>7892</v>
      </c>
    </row>
    <row r="857" spans="1:5">
      <c r="A857">
        <v>39264</v>
      </c>
      <c r="B857" t="s">
        <v>1984</v>
      </c>
      <c r="C857" t="s">
        <v>484</v>
      </c>
      <c r="D857" t="s">
        <v>478</v>
      </c>
      <c r="E857" s="258" t="s">
        <v>7893</v>
      </c>
    </row>
    <row r="858" spans="1:5">
      <c r="A858">
        <v>39259</v>
      </c>
      <c r="B858" t="s">
        <v>1985</v>
      </c>
      <c r="C858" t="s">
        <v>484</v>
      </c>
      <c r="D858" t="s">
        <v>478</v>
      </c>
      <c r="E858" s="258" t="s">
        <v>7894</v>
      </c>
    </row>
    <row r="859" spans="1:5">
      <c r="A859">
        <v>39265</v>
      </c>
      <c r="B859" t="s">
        <v>1986</v>
      </c>
      <c r="C859" t="s">
        <v>484</v>
      </c>
      <c r="D859" t="s">
        <v>478</v>
      </c>
      <c r="E859" s="258" t="s">
        <v>7895</v>
      </c>
    </row>
    <row r="860" spans="1:5">
      <c r="A860">
        <v>39260</v>
      </c>
      <c r="B860" t="s">
        <v>1987</v>
      </c>
      <c r="C860" t="s">
        <v>484</v>
      </c>
      <c r="D860" t="s">
        <v>478</v>
      </c>
      <c r="E860" s="258" t="s">
        <v>6710</v>
      </c>
    </row>
    <row r="861" spans="1:5">
      <c r="A861">
        <v>39266</v>
      </c>
      <c r="B861" t="s">
        <v>1988</v>
      </c>
      <c r="C861" t="s">
        <v>484</v>
      </c>
      <c r="D861" t="s">
        <v>478</v>
      </c>
      <c r="E861" s="258" t="s">
        <v>7896</v>
      </c>
    </row>
    <row r="862" spans="1:5">
      <c r="A862">
        <v>39267</v>
      </c>
      <c r="B862" t="s">
        <v>1989</v>
      </c>
      <c r="C862" t="s">
        <v>484</v>
      </c>
      <c r="D862" t="s">
        <v>478</v>
      </c>
      <c r="E862" s="258" t="s">
        <v>7897</v>
      </c>
    </row>
    <row r="863" spans="1:5">
      <c r="A863">
        <v>11901</v>
      </c>
      <c r="B863" t="s">
        <v>1990</v>
      </c>
      <c r="C863" t="s">
        <v>484</v>
      </c>
      <c r="D863" t="s">
        <v>478</v>
      </c>
      <c r="E863" s="258" t="s">
        <v>7595</v>
      </c>
    </row>
    <row r="864" spans="1:5">
      <c r="A864">
        <v>11902</v>
      </c>
      <c r="B864" t="s">
        <v>1991</v>
      </c>
      <c r="C864" t="s">
        <v>484</v>
      </c>
      <c r="D864" t="s">
        <v>478</v>
      </c>
      <c r="E864" s="258" t="s">
        <v>833</v>
      </c>
    </row>
    <row r="865" spans="1:5">
      <c r="A865">
        <v>11903</v>
      </c>
      <c r="B865" t="s">
        <v>1993</v>
      </c>
      <c r="C865" t="s">
        <v>484</v>
      </c>
      <c r="D865" t="s">
        <v>478</v>
      </c>
      <c r="E865" s="258" t="s">
        <v>994</v>
      </c>
    </row>
    <row r="866" spans="1:5">
      <c r="A866">
        <v>11904</v>
      </c>
      <c r="B866" t="s">
        <v>1994</v>
      </c>
      <c r="C866" t="s">
        <v>484</v>
      </c>
      <c r="D866" t="s">
        <v>478</v>
      </c>
      <c r="E866" s="258" t="s">
        <v>963</v>
      </c>
    </row>
    <row r="867" spans="1:5">
      <c r="A867">
        <v>11905</v>
      </c>
      <c r="B867" t="s">
        <v>1995</v>
      </c>
      <c r="C867" t="s">
        <v>484</v>
      </c>
      <c r="D867" t="s">
        <v>478</v>
      </c>
      <c r="E867" s="258" t="s">
        <v>7898</v>
      </c>
    </row>
    <row r="868" spans="1:5">
      <c r="A868">
        <v>11906</v>
      </c>
      <c r="B868" t="s">
        <v>1996</v>
      </c>
      <c r="C868" t="s">
        <v>484</v>
      </c>
      <c r="D868" t="s">
        <v>478</v>
      </c>
      <c r="E868" s="258" t="s">
        <v>6438</v>
      </c>
    </row>
    <row r="869" spans="1:5">
      <c r="A869">
        <v>11919</v>
      </c>
      <c r="B869" t="s">
        <v>1997</v>
      </c>
      <c r="C869" t="s">
        <v>484</v>
      </c>
      <c r="D869" t="s">
        <v>478</v>
      </c>
      <c r="E869" s="258" t="s">
        <v>7899</v>
      </c>
    </row>
    <row r="870" spans="1:5">
      <c r="A870">
        <v>11920</v>
      </c>
      <c r="B870" t="s">
        <v>1998</v>
      </c>
      <c r="C870" t="s">
        <v>484</v>
      </c>
      <c r="D870" t="s">
        <v>478</v>
      </c>
      <c r="E870" s="258" t="s">
        <v>6489</v>
      </c>
    </row>
    <row r="871" spans="1:5">
      <c r="A871">
        <v>11924</v>
      </c>
      <c r="B871" t="s">
        <v>1999</v>
      </c>
      <c r="C871" t="s">
        <v>484</v>
      </c>
      <c r="D871" t="s">
        <v>478</v>
      </c>
      <c r="E871" s="258" t="s">
        <v>7900</v>
      </c>
    </row>
    <row r="872" spans="1:5">
      <c r="A872">
        <v>11921</v>
      </c>
      <c r="B872" t="s">
        <v>2000</v>
      </c>
      <c r="C872" t="s">
        <v>484</v>
      </c>
      <c r="D872" t="s">
        <v>478</v>
      </c>
      <c r="E872" s="258" t="s">
        <v>1026</v>
      </c>
    </row>
    <row r="873" spans="1:5">
      <c r="A873">
        <v>11922</v>
      </c>
      <c r="B873" t="s">
        <v>2001</v>
      </c>
      <c r="C873" t="s">
        <v>484</v>
      </c>
      <c r="D873" t="s">
        <v>478</v>
      </c>
      <c r="E873" s="258" t="s">
        <v>6506</v>
      </c>
    </row>
    <row r="874" spans="1:5">
      <c r="A874">
        <v>11923</v>
      </c>
      <c r="B874" t="s">
        <v>2002</v>
      </c>
      <c r="C874" t="s">
        <v>484</v>
      </c>
      <c r="D874" t="s">
        <v>478</v>
      </c>
      <c r="E874" s="258" t="s">
        <v>7901</v>
      </c>
    </row>
    <row r="875" spans="1:5">
      <c r="A875">
        <v>11916</v>
      </c>
      <c r="B875" t="s">
        <v>2003</v>
      </c>
      <c r="C875" t="s">
        <v>484</v>
      </c>
      <c r="D875" t="s">
        <v>478</v>
      </c>
      <c r="E875" s="258" t="s">
        <v>6491</v>
      </c>
    </row>
    <row r="876" spans="1:5">
      <c r="A876">
        <v>11914</v>
      </c>
      <c r="B876" t="s">
        <v>2004</v>
      </c>
      <c r="C876" t="s">
        <v>484</v>
      </c>
      <c r="D876" t="s">
        <v>478</v>
      </c>
      <c r="E876" s="258" t="s">
        <v>7902</v>
      </c>
    </row>
    <row r="877" spans="1:5">
      <c r="A877">
        <v>11917</v>
      </c>
      <c r="B877" t="s">
        <v>2005</v>
      </c>
      <c r="C877" t="s">
        <v>484</v>
      </c>
      <c r="D877" t="s">
        <v>478</v>
      </c>
      <c r="E877" s="258" t="s">
        <v>7020</v>
      </c>
    </row>
    <row r="878" spans="1:5">
      <c r="A878">
        <v>11918</v>
      </c>
      <c r="B878" t="s">
        <v>2006</v>
      </c>
      <c r="C878" t="s">
        <v>484</v>
      </c>
      <c r="D878" t="s">
        <v>478</v>
      </c>
      <c r="E878" s="258" t="s">
        <v>7903</v>
      </c>
    </row>
    <row r="879" spans="1:5">
      <c r="A879">
        <v>37734</v>
      </c>
      <c r="B879" t="s">
        <v>2007</v>
      </c>
      <c r="C879" t="s">
        <v>477</v>
      </c>
      <c r="D879" t="s">
        <v>480</v>
      </c>
      <c r="E879" s="258" t="s">
        <v>6616</v>
      </c>
    </row>
    <row r="880" spans="1:5">
      <c r="A880">
        <v>42251</v>
      </c>
      <c r="B880" t="s">
        <v>2008</v>
      </c>
      <c r="C880" t="s">
        <v>477</v>
      </c>
      <c r="D880" t="s">
        <v>480</v>
      </c>
      <c r="E880" s="258" t="s">
        <v>6617</v>
      </c>
    </row>
    <row r="881" spans="1:5">
      <c r="A881">
        <v>37733</v>
      </c>
      <c r="B881" t="s">
        <v>2009</v>
      </c>
      <c r="C881" t="s">
        <v>477</v>
      </c>
      <c r="D881" t="s">
        <v>480</v>
      </c>
      <c r="E881" s="258" t="s">
        <v>6618</v>
      </c>
    </row>
    <row r="882" spans="1:5">
      <c r="A882">
        <v>37735</v>
      </c>
      <c r="B882" t="s">
        <v>2010</v>
      </c>
      <c r="C882" t="s">
        <v>477</v>
      </c>
      <c r="D882" t="s">
        <v>480</v>
      </c>
      <c r="E882" s="258" t="s">
        <v>6619</v>
      </c>
    </row>
    <row r="883" spans="1:5">
      <c r="A883">
        <v>5090</v>
      </c>
      <c r="B883" t="s">
        <v>2011</v>
      </c>
      <c r="C883" t="s">
        <v>477</v>
      </c>
      <c r="D883" t="s">
        <v>483</v>
      </c>
      <c r="E883" s="258" t="s">
        <v>7346</v>
      </c>
    </row>
    <row r="884" spans="1:5">
      <c r="A884">
        <v>5085</v>
      </c>
      <c r="B884" t="s">
        <v>2012</v>
      </c>
      <c r="C884" t="s">
        <v>477</v>
      </c>
      <c r="D884" t="s">
        <v>478</v>
      </c>
      <c r="E884" s="258" t="s">
        <v>7904</v>
      </c>
    </row>
    <row r="885" spans="1:5">
      <c r="A885">
        <v>43603</v>
      </c>
      <c r="B885" t="s">
        <v>2013</v>
      </c>
      <c r="C885" t="s">
        <v>477</v>
      </c>
      <c r="D885" t="s">
        <v>478</v>
      </c>
      <c r="E885" s="258" t="s">
        <v>7905</v>
      </c>
    </row>
    <row r="886" spans="1:5">
      <c r="A886">
        <v>38374</v>
      </c>
      <c r="B886" t="s">
        <v>2014</v>
      </c>
      <c r="C886" t="s">
        <v>477</v>
      </c>
      <c r="D886" t="s">
        <v>478</v>
      </c>
      <c r="E886" s="258" t="s">
        <v>7906</v>
      </c>
    </row>
    <row r="887" spans="1:5">
      <c r="A887">
        <v>20209</v>
      </c>
      <c r="B887" t="s">
        <v>2015</v>
      </c>
      <c r="C887" t="s">
        <v>484</v>
      </c>
      <c r="D887" t="s">
        <v>478</v>
      </c>
      <c r="E887" s="258" t="s">
        <v>6914</v>
      </c>
    </row>
    <row r="888" spans="1:5">
      <c r="A888">
        <v>20212</v>
      </c>
      <c r="B888" t="s">
        <v>2016</v>
      </c>
      <c r="C888" t="s">
        <v>484</v>
      </c>
      <c r="D888" t="s">
        <v>478</v>
      </c>
      <c r="E888" s="258" t="s">
        <v>6915</v>
      </c>
    </row>
    <row r="889" spans="1:5">
      <c r="A889">
        <v>4433</v>
      </c>
      <c r="B889" t="s">
        <v>2017</v>
      </c>
      <c r="C889" t="s">
        <v>484</v>
      </c>
      <c r="D889" t="s">
        <v>478</v>
      </c>
      <c r="E889" s="258" t="s">
        <v>6699</v>
      </c>
    </row>
    <row r="890" spans="1:5">
      <c r="A890">
        <v>4430</v>
      </c>
      <c r="B890" t="s">
        <v>2018</v>
      </c>
      <c r="C890" t="s">
        <v>484</v>
      </c>
      <c r="D890" t="s">
        <v>483</v>
      </c>
      <c r="E890" s="258" t="s">
        <v>6597</v>
      </c>
    </row>
    <row r="891" spans="1:5">
      <c r="A891">
        <v>4400</v>
      </c>
      <c r="B891" t="s">
        <v>2020</v>
      </c>
      <c r="C891" t="s">
        <v>484</v>
      </c>
      <c r="D891" t="s">
        <v>478</v>
      </c>
      <c r="E891" s="258" t="s">
        <v>880</v>
      </c>
    </row>
    <row r="892" spans="1:5">
      <c r="A892">
        <v>2729</v>
      </c>
      <c r="B892" t="s">
        <v>2021</v>
      </c>
      <c r="C892" t="s">
        <v>477</v>
      </c>
      <c r="D892" t="s">
        <v>480</v>
      </c>
      <c r="E892" s="258" t="s">
        <v>6916</v>
      </c>
    </row>
    <row r="893" spans="1:5">
      <c r="A893">
        <v>4513</v>
      </c>
      <c r="B893" t="s">
        <v>2022</v>
      </c>
      <c r="C893" t="s">
        <v>484</v>
      </c>
      <c r="D893" t="s">
        <v>478</v>
      </c>
      <c r="E893" s="258" t="s">
        <v>7907</v>
      </c>
    </row>
    <row r="894" spans="1:5">
      <c r="A894">
        <v>11871</v>
      </c>
      <c r="B894" t="s">
        <v>2023</v>
      </c>
      <c r="C894" t="s">
        <v>477</v>
      </c>
      <c r="D894" t="s">
        <v>480</v>
      </c>
      <c r="E894" s="258" t="s">
        <v>7908</v>
      </c>
    </row>
    <row r="895" spans="1:5">
      <c r="A895">
        <v>34636</v>
      </c>
      <c r="B895" t="s">
        <v>2024</v>
      </c>
      <c r="C895" t="s">
        <v>477</v>
      </c>
      <c r="D895" t="s">
        <v>483</v>
      </c>
      <c r="E895" s="258" t="s">
        <v>7909</v>
      </c>
    </row>
    <row r="896" spans="1:5">
      <c r="A896">
        <v>34639</v>
      </c>
      <c r="B896" t="s">
        <v>2025</v>
      </c>
      <c r="C896" t="s">
        <v>477</v>
      </c>
      <c r="D896" t="s">
        <v>478</v>
      </c>
      <c r="E896" s="258" t="s">
        <v>7910</v>
      </c>
    </row>
    <row r="897" spans="1:5">
      <c r="A897">
        <v>34640</v>
      </c>
      <c r="B897" t="s">
        <v>2026</v>
      </c>
      <c r="C897" t="s">
        <v>477</v>
      </c>
      <c r="D897" t="s">
        <v>478</v>
      </c>
      <c r="E897" s="258" t="s">
        <v>7911</v>
      </c>
    </row>
    <row r="898" spans="1:5">
      <c r="A898">
        <v>34637</v>
      </c>
      <c r="B898" t="s">
        <v>2027</v>
      </c>
      <c r="C898" t="s">
        <v>477</v>
      </c>
      <c r="D898" t="s">
        <v>478</v>
      </c>
      <c r="E898" s="258" t="s">
        <v>7912</v>
      </c>
    </row>
    <row r="899" spans="1:5">
      <c r="A899">
        <v>34638</v>
      </c>
      <c r="B899" t="s">
        <v>2028</v>
      </c>
      <c r="C899" t="s">
        <v>477</v>
      </c>
      <c r="D899" t="s">
        <v>478</v>
      </c>
      <c r="E899" s="258" t="s">
        <v>7913</v>
      </c>
    </row>
    <row r="900" spans="1:5">
      <c r="A900">
        <v>11868</v>
      </c>
      <c r="B900" t="s">
        <v>2029</v>
      </c>
      <c r="C900" t="s">
        <v>477</v>
      </c>
      <c r="D900" t="s">
        <v>480</v>
      </c>
      <c r="E900" s="258" t="s">
        <v>7914</v>
      </c>
    </row>
    <row r="901" spans="1:5">
      <c r="A901">
        <v>37106</v>
      </c>
      <c r="B901" t="s">
        <v>2030</v>
      </c>
      <c r="C901" t="s">
        <v>477</v>
      </c>
      <c r="D901" t="s">
        <v>480</v>
      </c>
      <c r="E901" s="258" t="s">
        <v>7915</v>
      </c>
    </row>
    <row r="902" spans="1:5">
      <c r="A902">
        <v>11869</v>
      </c>
      <c r="B902" t="s">
        <v>2031</v>
      </c>
      <c r="C902" t="s">
        <v>477</v>
      </c>
      <c r="D902" t="s">
        <v>480</v>
      </c>
      <c r="E902" s="258" t="s">
        <v>7916</v>
      </c>
    </row>
    <row r="903" spans="1:5">
      <c r="A903">
        <v>37104</v>
      </c>
      <c r="B903" t="s">
        <v>2032</v>
      </c>
      <c r="C903" t="s">
        <v>477</v>
      </c>
      <c r="D903" t="s">
        <v>480</v>
      </c>
      <c r="E903" s="258" t="s">
        <v>7917</v>
      </c>
    </row>
    <row r="904" spans="1:5">
      <c r="A904">
        <v>37105</v>
      </c>
      <c r="B904" t="s">
        <v>2033</v>
      </c>
      <c r="C904" t="s">
        <v>477</v>
      </c>
      <c r="D904" t="s">
        <v>480</v>
      </c>
      <c r="E904" s="258" t="s">
        <v>7918</v>
      </c>
    </row>
    <row r="905" spans="1:5">
      <c r="A905">
        <v>34641</v>
      </c>
      <c r="B905" t="s">
        <v>2034</v>
      </c>
      <c r="C905" t="s">
        <v>477</v>
      </c>
      <c r="D905" t="s">
        <v>478</v>
      </c>
      <c r="E905" s="258" t="s">
        <v>7919</v>
      </c>
    </row>
    <row r="906" spans="1:5">
      <c r="A906">
        <v>43434</v>
      </c>
      <c r="B906" t="s">
        <v>2035</v>
      </c>
      <c r="C906" t="s">
        <v>477</v>
      </c>
      <c r="D906" t="s">
        <v>478</v>
      </c>
      <c r="E906" s="258" t="s">
        <v>7920</v>
      </c>
    </row>
    <row r="907" spans="1:5">
      <c r="A907">
        <v>43435</v>
      </c>
      <c r="B907" t="s">
        <v>2036</v>
      </c>
      <c r="C907" t="s">
        <v>477</v>
      </c>
      <c r="D907" t="s">
        <v>478</v>
      </c>
      <c r="E907" s="258" t="s">
        <v>6773</v>
      </c>
    </row>
    <row r="908" spans="1:5">
      <c r="A908">
        <v>43436</v>
      </c>
      <c r="B908" t="s">
        <v>2037</v>
      </c>
      <c r="C908" t="s">
        <v>477</v>
      </c>
      <c r="D908" t="s">
        <v>478</v>
      </c>
      <c r="E908" s="258" t="s">
        <v>7921</v>
      </c>
    </row>
    <row r="909" spans="1:5">
      <c r="A909">
        <v>43437</v>
      </c>
      <c r="B909" t="s">
        <v>2038</v>
      </c>
      <c r="C909" t="s">
        <v>477</v>
      </c>
      <c r="D909" t="s">
        <v>478</v>
      </c>
      <c r="E909" s="258" t="s">
        <v>7922</v>
      </c>
    </row>
    <row r="910" spans="1:5">
      <c r="A910">
        <v>43438</v>
      </c>
      <c r="B910" t="s">
        <v>2039</v>
      </c>
      <c r="C910" t="s">
        <v>477</v>
      </c>
      <c r="D910" t="s">
        <v>478</v>
      </c>
      <c r="E910" s="258" t="s">
        <v>7923</v>
      </c>
    </row>
    <row r="911" spans="1:5">
      <c r="A911">
        <v>41627</v>
      </c>
      <c r="B911" t="s">
        <v>2040</v>
      </c>
      <c r="C911" t="s">
        <v>477</v>
      </c>
      <c r="D911" t="s">
        <v>478</v>
      </c>
      <c r="E911" s="258" t="s">
        <v>7924</v>
      </c>
    </row>
    <row r="912" spans="1:5">
      <c r="A912">
        <v>41628</v>
      </c>
      <c r="B912" t="s">
        <v>2041</v>
      </c>
      <c r="C912" t="s">
        <v>477</v>
      </c>
      <c r="D912" t="s">
        <v>478</v>
      </c>
      <c r="E912" s="258" t="s">
        <v>7925</v>
      </c>
    </row>
    <row r="913" spans="1:5">
      <c r="A913">
        <v>41629</v>
      </c>
      <c r="B913" t="s">
        <v>2042</v>
      </c>
      <c r="C913" t="s">
        <v>477</v>
      </c>
      <c r="D913" t="s">
        <v>478</v>
      </c>
      <c r="E913" s="258" t="s">
        <v>7926</v>
      </c>
    </row>
    <row r="914" spans="1:5">
      <c r="A914">
        <v>43429</v>
      </c>
      <c r="B914" t="s">
        <v>2043</v>
      </c>
      <c r="C914" t="s">
        <v>477</v>
      </c>
      <c r="D914" t="s">
        <v>478</v>
      </c>
      <c r="E914" s="258" t="s">
        <v>7927</v>
      </c>
    </row>
    <row r="915" spans="1:5">
      <c r="A915">
        <v>43430</v>
      </c>
      <c r="B915" t="s">
        <v>2044</v>
      </c>
      <c r="C915" t="s">
        <v>477</v>
      </c>
      <c r="D915" t="s">
        <v>478</v>
      </c>
      <c r="E915" s="258" t="s">
        <v>7928</v>
      </c>
    </row>
    <row r="916" spans="1:5">
      <c r="A916">
        <v>43431</v>
      </c>
      <c r="B916" t="s">
        <v>2045</v>
      </c>
      <c r="C916" t="s">
        <v>477</v>
      </c>
      <c r="D916" t="s">
        <v>478</v>
      </c>
      <c r="E916" s="258" t="s">
        <v>7929</v>
      </c>
    </row>
    <row r="917" spans="1:5">
      <c r="A917">
        <v>43432</v>
      </c>
      <c r="B917" t="s">
        <v>2046</v>
      </c>
      <c r="C917" t="s">
        <v>477</v>
      </c>
      <c r="D917" t="s">
        <v>478</v>
      </c>
      <c r="E917" s="258" t="s">
        <v>7930</v>
      </c>
    </row>
    <row r="918" spans="1:5">
      <c r="A918">
        <v>43433</v>
      </c>
      <c r="B918" t="s">
        <v>2047</v>
      </c>
      <c r="C918" t="s">
        <v>477</v>
      </c>
      <c r="D918" t="s">
        <v>478</v>
      </c>
      <c r="E918" s="258" t="s">
        <v>7931</v>
      </c>
    </row>
    <row r="919" spans="1:5">
      <c r="A919">
        <v>43094</v>
      </c>
      <c r="B919" t="s">
        <v>2048</v>
      </c>
      <c r="C919" t="s">
        <v>477</v>
      </c>
      <c r="D919" t="s">
        <v>478</v>
      </c>
      <c r="E919" s="258" t="s">
        <v>7932</v>
      </c>
    </row>
    <row r="920" spans="1:5">
      <c r="A920">
        <v>43093</v>
      </c>
      <c r="B920" t="s">
        <v>2049</v>
      </c>
      <c r="C920" t="s">
        <v>477</v>
      </c>
      <c r="D920" t="s">
        <v>478</v>
      </c>
      <c r="E920" s="258" t="s">
        <v>7933</v>
      </c>
    </row>
    <row r="921" spans="1:5">
      <c r="A921">
        <v>1030</v>
      </c>
      <c r="B921" t="s">
        <v>2050</v>
      </c>
      <c r="C921" t="s">
        <v>477</v>
      </c>
      <c r="D921" t="s">
        <v>483</v>
      </c>
      <c r="E921" s="258" t="s">
        <v>6546</v>
      </c>
    </row>
    <row r="922" spans="1:5">
      <c r="A922">
        <v>11694</v>
      </c>
      <c r="B922" t="s">
        <v>2051</v>
      </c>
      <c r="C922" t="s">
        <v>477</v>
      </c>
      <c r="D922" t="s">
        <v>478</v>
      </c>
      <c r="E922" s="258" t="s">
        <v>6918</v>
      </c>
    </row>
    <row r="923" spans="1:5">
      <c r="A923">
        <v>11881</v>
      </c>
      <c r="B923" t="s">
        <v>2052</v>
      </c>
      <c r="C923" t="s">
        <v>477</v>
      </c>
      <c r="D923" t="s">
        <v>478</v>
      </c>
      <c r="E923" s="258" t="s">
        <v>7508</v>
      </c>
    </row>
    <row r="924" spans="1:5">
      <c r="A924">
        <v>35277</v>
      </c>
      <c r="B924" t="s">
        <v>2053</v>
      </c>
      <c r="C924" t="s">
        <v>477</v>
      </c>
      <c r="D924" t="s">
        <v>478</v>
      </c>
      <c r="E924" s="258" t="s">
        <v>7934</v>
      </c>
    </row>
    <row r="925" spans="1:5">
      <c r="A925">
        <v>10521</v>
      </c>
      <c r="B925" t="s">
        <v>2054</v>
      </c>
      <c r="C925" t="s">
        <v>477</v>
      </c>
      <c r="D925" t="s">
        <v>478</v>
      </c>
      <c r="E925" s="258" t="s">
        <v>7935</v>
      </c>
    </row>
    <row r="926" spans="1:5">
      <c r="A926">
        <v>10885</v>
      </c>
      <c r="B926" t="s">
        <v>2055</v>
      </c>
      <c r="C926" t="s">
        <v>477</v>
      </c>
      <c r="D926" t="s">
        <v>478</v>
      </c>
      <c r="E926" s="258" t="s">
        <v>7936</v>
      </c>
    </row>
    <row r="927" spans="1:5">
      <c r="A927">
        <v>20962</v>
      </c>
      <c r="B927" t="s">
        <v>2056</v>
      </c>
      <c r="C927" t="s">
        <v>477</v>
      </c>
      <c r="D927" t="s">
        <v>483</v>
      </c>
      <c r="E927" s="258" t="s">
        <v>7937</v>
      </c>
    </row>
    <row r="928" spans="1:5">
      <c r="A928">
        <v>20963</v>
      </c>
      <c r="B928" t="s">
        <v>2057</v>
      </c>
      <c r="C928" t="s">
        <v>477</v>
      </c>
      <c r="D928" t="s">
        <v>478</v>
      </c>
      <c r="E928" s="258" t="s">
        <v>7938</v>
      </c>
    </row>
    <row r="929" spans="1:5">
      <c r="A929">
        <v>34643</v>
      </c>
      <c r="B929" t="s">
        <v>2058</v>
      </c>
      <c r="C929" t="s">
        <v>477</v>
      </c>
      <c r="D929" t="s">
        <v>478</v>
      </c>
      <c r="E929" s="258" t="s">
        <v>7939</v>
      </c>
    </row>
    <row r="930" spans="1:5">
      <c r="A930">
        <v>41480</v>
      </c>
      <c r="B930" t="s">
        <v>2059</v>
      </c>
      <c r="C930" t="s">
        <v>477</v>
      </c>
      <c r="D930" t="s">
        <v>478</v>
      </c>
      <c r="E930" s="258" t="s">
        <v>7940</v>
      </c>
    </row>
    <row r="931" spans="1:5">
      <c r="A931">
        <v>41474</v>
      </c>
      <c r="B931" t="s">
        <v>2060</v>
      </c>
      <c r="C931" t="s">
        <v>477</v>
      </c>
      <c r="D931" t="s">
        <v>478</v>
      </c>
      <c r="E931" s="258" t="s">
        <v>7941</v>
      </c>
    </row>
    <row r="932" spans="1:5">
      <c r="A932">
        <v>41475</v>
      </c>
      <c r="B932" t="s">
        <v>2061</v>
      </c>
      <c r="C932" t="s">
        <v>477</v>
      </c>
      <c r="D932" t="s">
        <v>478</v>
      </c>
      <c r="E932" s="258" t="s">
        <v>7942</v>
      </c>
    </row>
    <row r="933" spans="1:5">
      <c r="A933">
        <v>41476</v>
      </c>
      <c r="B933" t="s">
        <v>2062</v>
      </c>
      <c r="C933" t="s">
        <v>477</v>
      </c>
      <c r="D933" t="s">
        <v>478</v>
      </c>
      <c r="E933" s="258" t="s">
        <v>7943</v>
      </c>
    </row>
    <row r="934" spans="1:5">
      <c r="A934">
        <v>2555</v>
      </c>
      <c r="B934" t="s">
        <v>2063</v>
      </c>
      <c r="C934" t="s">
        <v>477</v>
      </c>
      <c r="D934" t="s">
        <v>478</v>
      </c>
      <c r="E934" s="258" t="s">
        <v>7944</v>
      </c>
    </row>
    <row r="935" spans="1:5">
      <c r="A935">
        <v>2556</v>
      </c>
      <c r="B935" t="s">
        <v>2064</v>
      </c>
      <c r="C935" t="s">
        <v>477</v>
      </c>
      <c r="D935" t="s">
        <v>478</v>
      </c>
      <c r="E935" s="258" t="s">
        <v>7151</v>
      </c>
    </row>
    <row r="936" spans="1:5">
      <c r="A936">
        <v>2557</v>
      </c>
      <c r="B936" t="s">
        <v>2065</v>
      </c>
      <c r="C936" t="s">
        <v>477</v>
      </c>
      <c r="D936" t="s">
        <v>478</v>
      </c>
      <c r="E936" s="258" t="s">
        <v>7945</v>
      </c>
    </row>
    <row r="937" spans="1:5">
      <c r="A937">
        <v>10569</v>
      </c>
      <c r="B937" t="s">
        <v>2066</v>
      </c>
      <c r="C937" t="s">
        <v>477</v>
      </c>
      <c r="D937" t="s">
        <v>478</v>
      </c>
      <c r="E937" s="258" t="s">
        <v>7945</v>
      </c>
    </row>
    <row r="938" spans="1:5">
      <c r="A938">
        <v>39810</v>
      </c>
      <c r="B938" t="s">
        <v>2067</v>
      </c>
      <c r="C938" t="s">
        <v>477</v>
      </c>
      <c r="D938" t="s">
        <v>478</v>
      </c>
      <c r="E938" s="258" t="s">
        <v>6832</v>
      </c>
    </row>
    <row r="939" spans="1:5">
      <c r="A939">
        <v>39811</v>
      </c>
      <c r="B939" t="s">
        <v>2068</v>
      </c>
      <c r="C939" t="s">
        <v>477</v>
      </c>
      <c r="D939" t="s">
        <v>478</v>
      </c>
      <c r="E939" s="258" t="s">
        <v>7946</v>
      </c>
    </row>
    <row r="940" spans="1:5">
      <c r="A940">
        <v>39812</v>
      </c>
      <c r="B940" t="s">
        <v>2069</v>
      </c>
      <c r="C940" t="s">
        <v>477</v>
      </c>
      <c r="D940" t="s">
        <v>478</v>
      </c>
      <c r="E940" s="258" t="s">
        <v>7947</v>
      </c>
    </row>
    <row r="941" spans="1:5">
      <c r="A941">
        <v>43096</v>
      </c>
      <c r="B941" t="s">
        <v>2070</v>
      </c>
      <c r="C941" t="s">
        <v>477</v>
      </c>
      <c r="D941" t="s">
        <v>478</v>
      </c>
      <c r="E941" s="258" t="s">
        <v>7948</v>
      </c>
    </row>
    <row r="942" spans="1:5">
      <c r="A942">
        <v>43102</v>
      </c>
      <c r="B942" t="s">
        <v>2071</v>
      </c>
      <c r="C942" t="s">
        <v>477</v>
      </c>
      <c r="D942" t="s">
        <v>478</v>
      </c>
      <c r="E942" s="258" t="s">
        <v>7949</v>
      </c>
    </row>
    <row r="943" spans="1:5">
      <c r="A943">
        <v>43103</v>
      </c>
      <c r="B943" t="s">
        <v>2072</v>
      </c>
      <c r="C943" t="s">
        <v>477</v>
      </c>
      <c r="D943" t="s">
        <v>478</v>
      </c>
      <c r="E943" s="258" t="s">
        <v>7950</v>
      </c>
    </row>
    <row r="944" spans="1:5">
      <c r="A944">
        <v>43098</v>
      </c>
      <c r="B944" t="s">
        <v>2073</v>
      </c>
      <c r="C944" t="s">
        <v>477</v>
      </c>
      <c r="D944" t="s">
        <v>478</v>
      </c>
      <c r="E944" s="258" t="s">
        <v>7055</v>
      </c>
    </row>
    <row r="945" spans="1:5">
      <c r="A945">
        <v>43097</v>
      </c>
      <c r="B945" t="s">
        <v>2074</v>
      </c>
      <c r="C945" t="s">
        <v>477</v>
      </c>
      <c r="D945" t="s">
        <v>478</v>
      </c>
      <c r="E945" s="258" t="s">
        <v>7951</v>
      </c>
    </row>
    <row r="946" spans="1:5">
      <c r="A946">
        <v>43104</v>
      </c>
      <c r="B946" t="s">
        <v>2075</v>
      </c>
      <c r="C946" t="s">
        <v>477</v>
      </c>
      <c r="D946" t="s">
        <v>478</v>
      </c>
      <c r="E946" s="258" t="s">
        <v>7952</v>
      </c>
    </row>
    <row r="947" spans="1:5">
      <c r="A947">
        <v>39771</v>
      </c>
      <c r="B947" t="s">
        <v>2076</v>
      </c>
      <c r="C947" t="s">
        <v>477</v>
      </c>
      <c r="D947" t="s">
        <v>478</v>
      </c>
      <c r="E947" s="258" t="s">
        <v>7953</v>
      </c>
    </row>
    <row r="948" spans="1:5">
      <c r="A948">
        <v>39772</v>
      </c>
      <c r="B948" t="s">
        <v>2077</v>
      </c>
      <c r="C948" t="s">
        <v>477</v>
      </c>
      <c r="D948" t="s">
        <v>478</v>
      </c>
      <c r="E948" s="258" t="s">
        <v>7954</v>
      </c>
    </row>
    <row r="949" spans="1:5">
      <c r="A949">
        <v>39773</v>
      </c>
      <c r="B949" t="s">
        <v>2078</v>
      </c>
      <c r="C949" t="s">
        <v>477</v>
      </c>
      <c r="D949" t="s">
        <v>478</v>
      </c>
      <c r="E949" s="258" t="s">
        <v>7955</v>
      </c>
    </row>
    <row r="950" spans="1:5">
      <c r="A950">
        <v>39774</v>
      </c>
      <c r="B950" t="s">
        <v>2079</v>
      </c>
      <c r="C950" t="s">
        <v>477</v>
      </c>
      <c r="D950" t="s">
        <v>478</v>
      </c>
      <c r="E950" s="258" t="s">
        <v>7956</v>
      </c>
    </row>
    <row r="951" spans="1:5">
      <c r="A951">
        <v>39775</v>
      </c>
      <c r="B951" t="s">
        <v>2080</v>
      </c>
      <c r="C951" t="s">
        <v>477</v>
      </c>
      <c r="D951" t="s">
        <v>478</v>
      </c>
      <c r="E951" s="258" t="s">
        <v>7957</v>
      </c>
    </row>
    <row r="952" spans="1:5">
      <c r="A952">
        <v>39776</v>
      </c>
      <c r="B952" t="s">
        <v>2081</v>
      </c>
      <c r="C952" t="s">
        <v>477</v>
      </c>
      <c r="D952" t="s">
        <v>478</v>
      </c>
      <c r="E952" s="258" t="s">
        <v>7958</v>
      </c>
    </row>
    <row r="953" spans="1:5">
      <c r="A953">
        <v>39777</v>
      </c>
      <c r="B953" t="s">
        <v>2082</v>
      </c>
      <c r="C953" t="s">
        <v>477</v>
      </c>
      <c r="D953" t="s">
        <v>478</v>
      </c>
      <c r="E953" s="258" t="s">
        <v>7959</v>
      </c>
    </row>
    <row r="954" spans="1:5">
      <c r="A954">
        <v>20254</v>
      </c>
      <c r="B954" t="s">
        <v>2083</v>
      </c>
      <c r="C954" t="s">
        <v>477</v>
      </c>
      <c r="D954" t="s">
        <v>478</v>
      </c>
      <c r="E954" s="258" t="s">
        <v>6939</v>
      </c>
    </row>
    <row r="955" spans="1:5">
      <c r="A955">
        <v>20253</v>
      </c>
      <c r="B955" t="s">
        <v>2084</v>
      </c>
      <c r="C955" t="s">
        <v>477</v>
      </c>
      <c r="D955" t="s">
        <v>478</v>
      </c>
      <c r="E955" s="258" t="s">
        <v>7960</v>
      </c>
    </row>
    <row r="956" spans="1:5">
      <c r="A956">
        <v>11247</v>
      </c>
      <c r="B956" t="s">
        <v>2085</v>
      </c>
      <c r="C956" t="s">
        <v>477</v>
      </c>
      <c r="D956" t="s">
        <v>478</v>
      </c>
      <c r="E956" s="258" t="s">
        <v>7961</v>
      </c>
    </row>
    <row r="957" spans="1:5">
      <c r="A957">
        <v>11250</v>
      </c>
      <c r="B957" t="s">
        <v>2086</v>
      </c>
      <c r="C957" t="s">
        <v>477</v>
      </c>
      <c r="D957" t="s">
        <v>478</v>
      </c>
      <c r="E957" s="258" t="s">
        <v>7962</v>
      </c>
    </row>
    <row r="958" spans="1:5">
      <c r="A958">
        <v>11249</v>
      </c>
      <c r="B958" t="s">
        <v>2087</v>
      </c>
      <c r="C958" t="s">
        <v>477</v>
      </c>
      <c r="D958" t="s">
        <v>478</v>
      </c>
      <c r="E958" s="258" t="s">
        <v>7963</v>
      </c>
    </row>
    <row r="959" spans="1:5">
      <c r="A959">
        <v>11251</v>
      </c>
      <c r="B959" t="s">
        <v>2088</v>
      </c>
      <c r="C959" t="s">
        <v>477</v>
      </c>
      <c r="D959" t="s">
        <v>478</v>
      </c>
      <c r="E959" s="258" t="s">
        <v>7964</v>
      </c>
    </row>
    <row r="960" spans="1:5">
      <c r="A960">
        <v>11253</v>
      </c>
      <c r="B960" t="s">
        <v>2089</v>
      </c>
      <c r="C960" t="s">
        <v>477</v>
      </c>
      <c r="D960" t="s">
        <v>478</v>
      </c>
      <c r="E960" s="258" t="s">
        <v>7965</v>
      </c>
    </row>
    <row r="961" spans="1:5">
      <c r="A961">
        <v>11255</v>
      </c>
      <c r="B961" t="s">
        <v>2090</v>
      </c>
      <c r="C961" t="s">
        <v>477</v>
      </c>
      <c r="D961" t="s">
        <v>478</v>
      </c>
      <c r="E961" s="258" t="s">
        <v>7966</v>
      </c>
    </row>
    <row r="962" spans="1:5">
      <c r="A962">
        <v>14055</v>
      </c>
      <c r="B962" t="s">
        <v>2091</v>
      </c>
      <c r="C962" t="s">
        <v>477</v>
      </c>
      <c r="D962" t="s">
        <v>478</v>
      </c>
      <c r="E962" s="258" t="s">
        <v>7967</v>
      </c>
    </row>
    <row r="963" spans="1:5">
      <c r="A963">
        <v>11256</v>
      </c>
      <c r="B963" t="s">
        <v>2092</v>
      </c>
      <c r="C963" t="s">
        <v>477</v>
      </c>
      <c r="D963" t="s">
        <v>478</v>
      </c>
      <c r="E963" s="258" t="s">
        <v>7968</v>
      </c>
    </row>
    <row r="964" spans="1:5">
      <c r="A964">
        <v>1872</v>
      </c>
      <c r="B964" t="s">
        <v>2093</v>
      </c>
      <c r="C964" t="s">
        <v>477</v>
      </c>
      <c r="D964" t="s">
        <v>478</v>
      </c>
      <c r="E964" s="258" t="s">
        <v>6875</v>
      </c>
    </row>
    <row r="965" spans="1:5">
      <c r="A965">
        <v>1873</v>
      </c>
      <c r="B965" t="s">
        <v>2094</v>
      </c>
      <c r="C965" t="s">
        <v>477</v>
      </c>
      <c r="D965" t="s">
        <v>478</v>
      </c>
      <c r="E965" s="258" t="s">
        <v>7041</v>
      </c>
    </row>
    <row r="966" spans="1:5">
      <c r="A966">
        <v>39693</v>
      </c>
      <c r="B966" t="s">
        <v>2095</v>
      </c>
      <c r="C966" t="s">
        <v>477</v>
      </c>
      <c r="D966" t="s">
        <v>478</v>
      </c>
      <c r="E966" s="258" t="s">
        <v>7969</v>
      </c>
    </row>
    <row r="967" spans="1:5">
      <c r="A967">
        <v>39692</v>
      </c>
      <c r="B967" t="s">
        <v>2096</v>
      </c>
      <c r="C967" t="s">
        <v>477</v>
      </c>
      <c r="D967" t="s">
        <v>478</v>
      </c>
      <c r="E967" s="258" t="s">
        <v>7970</v>
      </c>
    </row>
    <row r="968" spans="1:5">
      <c r="A968">
        <v>1062</v>
      </c>
      <c r="B968" t="s">
        <v>2097</v>
      </c>
      <c r="C968" t="s">
        <v>477</v>
      </c>
      <c r="D968" t="s">
        <v>478</v>
      </c>
      <c r="E968" s="258" t="s">
        <v>7971</v>
      </c>
    </row>
    <row r="969" spans="1:5">
      <c r="A969">
        <v>39686</v>
      </c>
      <c r="B969" t="s">
        <v>2098</v>
      </c>
      <c r="C969" t="s">
        <v>477</v>
      </c>
      <c r="D969" t="s">
        <v>478</v>
      </c>
      <c r="E969" s="258" t="s">
        <v>7972</v>
      </c>
    </row>
    <row r="970" spans="1:5">
      <c r="A970">
        <v>43095</v>
      </c>
      <c r="B970" t="s">
        <v>2099</v>
      </c>
      <c r="C970" t="s">
        <v>477</v>
      </c>
      <c r="D970" t="s">
        <v>478</v>
      </c>
      <c r="E970" s="258" t="s">
        <v>7973</v>
      </c>
    </row>
    <row r="971" spans="1:5">
      <c r="A971">
        <v>1871</v>
      </c>
      <c r="B971" t="s">
        <v>2100</v>
      </c>
      <c r="C971" t="s">
        <v>477</v>
      </c>
      <c r="D971" t="s">
        <v>478</v>
      </c>
      <c r="E971" s="258" t="s">
        <v>852</v>
      </c>
    </row>
    <row r="972" spans="1:5">
      <c r="A972">
        <v>12001</v>
      </c>
      <c r="B972" t="s">
        <v>2101</v>
      </c>
      <c r="C972" t="s">
        <v>477</v>
      </c>
      <c r="D972" t="s">
        <v>478</v>
      </c>
      <c r="E972" s="258" t="s">
        <v>1846</v>
      </c>
    </row>
    <row r="973" spans="1:5">
      <c r="A973">
        <v>11882</v>
      </c>
      <c r="B973" t="s">
        <v>2102</v>
      </c>
      <c r="C973" t="s">
        <v>477</v>
      </c>
      <c r="D973" t="s">
        <v>478</v>
      </c>
      <c r="E973" s="258" t="s">
        <v>7082</v>
      </c>
    </row>
    <row r="974" spans="1:5">
      <c r="A974">
        <v>1068</v>
      </c>
      <c r="B974" t="s">
        <v>2103</v>
      </c>
      <c r="C974" t="s">
        <v>477</v>
      </c>
      <c r="D974" t="s">
        <v>478</v>
      </c>
      <c r="E974" s="258" t="s">
        <v>7974</v>
      </c>
    </row>
    <row r="975" spans="1:5">
      <c r="A975">
        <v>39690</v>
      </c>
      <c r="B975" t="s">
        <v>2104</v>
      </c>
      <c r="C975" t="s">
        <v>477</v>
      </c>
      <c r="D975" t="s">
        <v>478</v>
      </c>
      <c r="E975" s="258" t="s">
        <v>7975</v>
      </c>
    </row>
    <row r="976" spans="1:5">
      <c r="A976">
        <v>39691</v>
      </c>
      <c r="B976" t="s">
        <v>2105</v>
      </c>
      <c r="C976" t="s">
        <v>477</v>
      </c>
      <c r="D976" t="s">
        <v>478</v>
      </c>
      <c r="E976" s="258" t="s">
        <v>7976</v>
      </c>
    </row>
    <row r="977" spans="1:5">
      <c r="A977">
        <v>39808</v>
      </c>
      <c r="B977" t="s">
        <v>2106</v>
      </c>
      <c r="C977" t="s">
        <v>477</v>
      </c>
      <c r="D977" t="s">
        <v>478</v>
      </c>
      <c r="E977" s="258" t="s">
        <v>7977</v>
      </c>
    </row>
    <row r="978" spans="1:5">
      <c r="A978">
        <v>39809</v>
      </c>
      <c r="B978" t="s">
        <v>2107</v>
      </c>
      <c r="C978" t="s">
        <v>477</v>
      </c>
      <c r="D978" t="s">
        <v>478</v>
      </c>
      <c r="E978" s="258" t="s">
        <v>7978</v>
      </c>
    </row>
    <row r="979" spans="1:5">
      <c r="A979">
        <v>43439</v>
      </c>
      <c r="B979" t="s">
        <v>2108</v>
      </c>
      <c r="C979" t="s">
        <v>477</v>
      </c>
      <c r="D979" t="s">
        <v>478</v>
      </c>
      <c r="E979" s="258" t="s">
        <v>7979</v>
      </c>
    </row>
    <row r="980" spans="1:5">
      <c r="A980">
        <v>5103</v>
      </c>
      <c r="B980" t="s">
        <v>2109</v>
      </c>
      <c r="C980" t="s">
        <v>477</v>
      </c>
      <c r="D980" t="s">
        <v>478</v>
      </c>
      <c r="E980" s="258" t="s">
        <v>6746</v>
      </c>
    </row>
    <row r="981" spans="1:5">
      <c r="A981">
        <v>11880</v>
      </c>
      <c r="B981" t="s">
        <v>2110</v>
      </c>
      <c r="C981" t="s">
        <v>477</v>
      </c>
      <c r="D981" t="s">
        <v>478</v>
      </c>
      <c r="E981" s="258" t="s">
        <v>6890</v>
      </c>
    </row>
    <row r="982" spans="1:5">
      <c r="A982">
        <v>11714</v>
      </c>
      <c r="B982" t="s">
        <v>2111</v>
      </c>
      <c r="C982" t="s">
        <v>477</v>
      </c>
      <c r="D982" t="s">
        <v>478</v>
      </c>
      <c r="E982" s="258" t="s">
        <v>7980</v>
      </c>
    </row>
    <row r="983" spans="1:5">
      <c r="A983">
        <v>11712</v>
      </c>
      <c r="B983" t="s">
        <v>2112</v>
      </c>
      <c r="C983" t="s">
        <v>477</v>
      </c>
      <c r="D983" t="s">
        <v>483</v>
      </c>
      <c r="E983" s="258" t="s">
        <v>7981</v>
      </c>
    </row>
    <row r="984" spans="1:5">
      <c r="A984">
        <v>11717</v>
      </c>
      <c r="B984" t="s">
        <v>2113</v>
      </c>
      <c r="C984" t="s">
        <v>477</v>
      </c>
      <c r="D984" t="s">
        <v>478</v>
      </c>
      <c r="E984" s="258" t="s">
        <v>7982</v>
      </c>
    </row>
    <row r="985" spans="1:5">
      <c r="A985">
        <v>1106</v>
      </c>
      <c r="B985" t="s">
        <v>2114</v>
      </c>
      <c r="C985" t="s">
        <v>485</v>
      </c>
      <c r="D985" t="s">
        <v>483</v>
      </c>
      <c r="E985" s="258" t="s">
        <v>994</v>
      </c>
    </row>
    <row r="986" spans="1:5">
      <c r="A986">
        <v>11161</v>
      </c>
      <c r="B986" t="s">
        <v>2115</v>
      </c>
      <c r="C986" t="s">
        <v>485</v>
      </c>
      <c r="D986" t="s">
        <v>478</v>
      </c>
      <c r="E986" s="258" t="s">
        <v>1495</v>
      </c>
    </row>
    <row r="987" spans="1:5">
      <c r="A987">
        <v>1107</v>
      </c>
      <c r="B987" t="s">
        <v>208</v>
      </c>
      <c r="C987" t="s">
        <v>485</v>
      </c>
      <c r="D987" t="s">
        <v>478</v>
      </c>
      <c r="E987" s="258" t="s">
        <v>6893</v>
      </c>
    </row>
    <row r="988" spans="1:5">
      <c r="A988">
        <v>44479</v>
      </c>
      <c r="B988" t="s">
        <v>2116</v>
      </c>
      <c r="C988" t="s">
        <v>485</v>
      </c>
      <c r="D988" t="s">
        <v>478</v>
      </c>
      <c r="E988" s="258" t="s">
        <v>6925</v>
      </c>
    </row>
    <row r="989" spans="1:5">
      <c r="A989">
        <v>41068</v>
      </c>
      <c r="B989" t="s">
        <v>2117</v>
      </c>
      <c r="C989" t="s">
        <v>487</v>
      </c>
      <c r="D989" t="s">
        <v>478</v>
      </c>
      <c r="E989" s="258" t="s">
        <v>7467</v>
      </c>
    </row>
    <row r="990" spans="1:5">
      <c r="A990">
        <v>4759</v>
      </c>
      <c r="B990" t="s">
        <v>2118</v>
      </c>
      <c r="C990" t="s">
        <v>481</v>
      </c>
      <c r="D990" t="s">
        <v>478</v>
      </c>
      <c r="E990" s="258" t="s">
        <v>7466</v>
      </c>
    </row>
    <row r="991" spans="1:5">
      <c r="A991">
        <v>1108</v>
      </c>
      <c r="B991" t="s">
        <v>2119</v>
      </c>
      <c r="C991" t="s">
        <v>484</v>
      </c>
      <c r="D991" t="s">
        <v>478</v>
      </c>
      <c r="E991" s="258" t="s">
        <v>7983</v>
      </c>
    </row>
    <row r="992" spans="1:5">
      <c r="A992">
        <v>1117</v>
      </c>
      <c r="B992" t="s">
        <v>2120</v>
      </c>
      <c r="C992" t="s">
        <v>484</v>
      </c>
      <c r="D992" t="s">
        <v>478</v>
      </c>
      <c r="E992" s="258" t="s">
        <v>7984</v>
      </c>
    </row>
    <row r="993" spans="1:5">
      <c r="A993">
        <v>1118</v>
      </c>
      <c r="B993" t="s">
        <v>2121</v>
      </c>
      <c r="C993" t="s">
        <v>484</v>
      </c>
      <c r="D993" t="s">
        <v>478</v>
      </c>
      <c r="E993" s="258" t="s">
        <v>7985</v>
      </c>
    </row>
    <row r="994" spans="1:5">
      <c r="A994">
        <v>1110</v>
      </c>
      <c r="B994" t="s">
        <v>2122</v>
      </c>
      <c r="C994" t="s">
        <v>484</v>
      </c>
      <c r="D994" t="s">
        <v>478</v>
      </c>
      <c r="E994" s="258" t="s">
        <v>7985</v>
      </c>
    </row>
    <row r="995" spans="1:5">
      <c r="A995">
        <v>12618</v>
      </c>
      <c r="B995" t="s">
        <v>2123</v>
      </c>
      <c r="C995" t="s">
        <v>477</v>
      </c>
      <c r="D995" t="s">
        <v>480</v>
      </c>
      <c r="E995" s="258" t="s">
        <v>7031</v>
      </c>
    </row>
    <row r="996" spans="1:5">
      <c r="A996">
        <v>40784</v>
      </c>
      <c r="B996" t="s">
        <v>2124</v>
      </c>
      <c r="C996" t="s">
        <v>484</v>
      </c>
      <c r="D996" t="s">
        <v>478</v>
      </c>
      <c r="E996" s="258" t="s">
        <v>7986</v>
      </c>
    </row>
    <row r="997" spans="1:5">
      <c r="A997">
        <v>40782</v>
      </c>
      <c r="B997" t="s">
        <v>2125</v>
      </c>
      <c r="C997" t="s">
        <v>484</v>
      </c>
      <c r="D997" t="s">
        <v>478</v>
      </c>
      <c r="E997" s="258" t="s">
        <v>7987</v>
      </c>
    </row>
    <row r="998" spans="1:5">
      <c r="A998">
        <v>40783</v>
      </c>
      <c r="B998" t="s">
        <v>2126</v>
      </c>
      <c r="C998" t="s">
        <v>484</v>
      </c>
      <c r="D998" t="s">
        <v>478</v>
      </c>
      <c r="E998" s="258" t="s">
        <v>7988</v>
      </c>
    </row>
    <row r="999" spans="1:5">
      <c r="A999">
        <v>1109</v>
      </c>
      <c r="B999" t="s">
        <v>2127</v>
      </c>
      <c r="C999" t="s">
        <v>484</v>
      </c>
      <c r="D999" t="s">
        <v>478</v>
      </c>
      <c r="E999" s="258" t="s">
        <v>7983</v>
      </c>
    </row>
    <row r="1000" spans="1:5">
      <c r="A1000">
        <v>1119</v>
      </c>
      <c r="B1000" t="s">
        <v>2128</v>
      </c>
      <c r="C1000" t="s">
        <v>484</v>
      </c>
      <c r="D1000" t="s">
        <v>478</v>
      </c>
      <c r="E1000" s="258" t="s">
        <v>7989</v>
      </c>
    </row>
    <row r="1001" spans="1:5">
      <c r="A1001">
        <v>13115</v>
      </c>
      <c r="B1001" t="s">
        <v>2129</v>
      </c>
      <c r="C1001" t="s">
        <v>484</v>
      </c>
      <c r="D1001" t="s">
        <v>480</v>
      </c>
      <c r="E1001" s="258" t="s">
        <v>7990</v>
      </c>
    </row>
    <row r="1002" spans="1:5">
      <c r="A1002">
        <v>10541</v>
      </c>
      <c r="B1002" t="s">
        <v>2130</v>
      </c>
      <c r="C1002" t="s">
        <v>484</v>
      </c>
      <c r="D1002" t="s">
        <v>480</v>
      </c>
      <c r="E1002" s="258" t="s">
        <v>7991</v>
      </c>
    </row>
    <row r="1003" spans="1:5">
      <c r="A1003">
        <v>10542</v>
      </c>
      <c r="B1003" t="s">
        <v>2131</v>
      </c>
      <c r="C1003" t="s">
        <v>484</v>
      </c>
      <c r="D1003" t="s">
        <v>480</v>
      </c>
      <c r="E1003" s="258" t="s">
        <v>7992</v>
      </c>
    </row>
    <row r="1004" spans="1:5">
      <c r="A1004">
        <v>10543</v>
      </c>
      <c r="B1004" t="s">
        <v>2132</v>
      </c>
      <c r="C1004" t="s">
        <v>484</v>
      </c>
      <c r="D1004" t="s">
        <v>480</v>
      </c>
      <c r="E1004" s="258" t="s">
        <v>7993</v>
      </c>
    </row>
    <row r="1005" spans="1:5">
      <c r="A1005">
        <v>10544</v>
      </c>
      <c r="B1005" t="s">
        <v>2133</v>
      </c>
      <c r="C1005" t="s">
        <v>484</v>
      </c>
      <c r="D1005" t="s">
        <v>480</v>
      </c>
      <c r="E1005" s="258" t="s">
        <v>7994</v>
      </c>
    </row>
    <row r="1006" spans="1:5">
      <c r="A1006">
        <v>10545</v>
      </c>
      <c r="B1006" t="s">
        <v>2134</v>
      </c>
      <c r="C1006" t="s">
        <v>484</v>
      </c>
      <c r="D1006" t="s">
        <v>480</v>
      </c>
      <c r="E1006" s="258" t="s">
        <v>7995</v>
      </c>
    </row>
    <row r="1007" spans="1:5">
      <c r="A1007">
        <v>38365</v>
      </c>
      <c r="B1007" t="s">
        <v>2135</v>
      </c>
      <c r="C1007" t="s">
        <v>479</v>
      </c>
      <c r="D1007" t="s">
        <v>478</v>
      </c>
      <c r="E1007" s="258" t="s">
        <v>962</v>
      </c>
    </row>
    <row r="1008" spans="1:5">
      <c r="A1008">
        <v>44056</v>
      </c>
      <c r="B1008" t="s">
        <v>6928</v>
      </c>
      <c r="C1008" t="s">
        <v>477</v>
      </c>
      <c r="D1008" t="s">
        <v>480</v>
      </c>
      <c r="E1008" s="258" t="s">
        <v>7996</v>
      </c>
    </row>
    <row r="1009" spans="1:5">
      <c r="A1009">
        <v>44057</v>
      </c>
      <c r="B1009" t="s">
        <v>6621</v>
      </c>
      <c r="C1009" t="s">
        <v>477</v>
      </c>
      <c r="D1009" t="s">
        <v>480</v>
      </c>
      <c r="E1009" s="258" t="s">
        <v>7997</v>
      </c>
    </row>
    <row r="1010" spans="1:5">
      <c r="A1010">
        <v>37754</v>
      </c>
      <c r="B1010" t="s">
        <v>6622</v>
      </c>
      <c r="C1010" t="s">
        <v>477</v>
      </c>
      <c r="D1010" t="s">
        <v>480</v>
      </c>
      <c r="E1010" s="258" t="s">
        <v>7998</v>
      </c>
    </row>
    <row r="1011" spans="1:5">
      <c r="A1011">
        <v>37757</v>
      </c>
      <c r="B1011" t="s">
        <v>6623</v>
      </c>
      <c r="C1011" t="s">
        <v>477</v>
      </c>
      <c r="D1011" t="s">
        <v>480</v>
      </c>
      <c r="E1011" s="258" t="s">
        <v>7999</v>
      </c>
    </row>
    <row r="1012" spans="1:5">
      <c r="A1012">
        <v>44058</v>
      </c>
      <c r="B1012" t="s">
        <v>6929</v>
      </c>
      <c r="C1012" t="s">
        <v>477</v>
      </c>
      <c r="D1012" t="s">
        <v>480</v>
      </c>
      <c r="E1012" s="258" t="s">
        <v>8000</v>
      </c>
    </row>
    <row r="1013" spans="1:5">
      <c r="A1013">
        <v>37752</v>
      </c>
      <c r="B1013" t="s">
        <v>6624</v>
      </c>
      <c r="C1013" t="s">
        <v>477</v>
      </c>
      <c r="D1013" t="s">
        <v>480</v>
      </c>
      <c r="E1013" s="258" t="s">
        <v>8001</v>
      </c>
    </row>
    <row r="1014" spans="1:5">
      <c r="A1014">
        <v>44059</v>
      </c>
      <c r="B1014" t="s">
        <v>6930</v>
      </c>
      <c r="C1014" t="s">
        <v>477</v>
      </c>
      <c r="D1014" t="s">
        <v>480</v>
      </c>
      <c r="E1014" s="258" t="s">
        <v>8002</v>
      </c>
    </row>
    <row r="1015" spans="1:5">
      <c r="A1015">
        <v>37750</v>
      </c>
      <c r="B1015" t="s">
        <v>6625</v>
      </c>
      <c r="C1015" t="s">
        <v>477</v>
      </c>
      <c r="D1015" t="s">
        <v>480</v>
      </c>
      <c r="E1015" s="258" t="s">
        <v>8003</v>
      </c>
    </row>
    <row r="1016" spans="1:5">
      <c r="A1016">
        <v>37758</v>
      </c>
      <c r="B1016" t="s">
        <v>6626</v>
      </c>
      <c r="C1016" t="s">
        <v>477</v>
      </c>
      <c r="D1016" t="s">
        <v>480</v>
      </c>
      <c r="E1016" s="258" t="s">
        <v>8004</v>
      </c>
    </row>
    <row r="1017" spans="1:5">
      <c r="A1017">
        <v>44060</v>
      </c>
      <c r="B1017" t="s">
        <v>6931</v>
      </c>
      <c r="C1017" t="s">
        <v>477</v>
      </c>
      <c r="D1017" t="s">
        <v>480</v>
      </c>
      <c r="E1017" s="258" t="s">
        <v>8005</v>
      </c>
    </row>
    <row r="1018" spans="1:5">
      <c r="A1018">
        <v>37749</v>
      </c>
      <c r="B1018" t="s">
        <v>6627</v>
      </c>
      <c r="C1018" t="s">
        <v>477</v>
      </c>
      <c r="D1018" t="s">
        <v>480</v>
      </c>
      <c r="E1018" s="258" t="s">
        <v>8006</v>
      </c>
    </row>
    <row r="1019" spans="1:5">
      <c r="A1019">
        <v>44061</v>
      </c>
      <c r="B1019" t="s">
        <v>6932</v>
      </c>
      <c r="C1019" t="s">
        <v>477</v>
      </c>
      <c r="D1019" t="s">
        <v>480</v>
      </c>
      <c r="E1019" s="258" t="s">
        <v>8007</v>
      </c>
    </row>
    <row r="1020" spans="1:5">
      <c r="A1020">
        <v>1159</v>
      </c>
      <c r="B1020" t="s">
        <v>2136</v>
      </c>
      <c r="C1020" t="s">
        <v>477</v>
      </c>
      <c r="D1020" t="s">
        <v>483</v>
      </c>
      <c r="E1020" s="258" t="s">
        <v>8008</v>
      </c>
    </row>
    <row r="1021" spans="1:5">
      <c r="A1021">
        <v>12114</v>
      </c>
      <c r="B1021" t="s">
        <v>2137</v>
      </c>
      <c r="C1021" t="s">
        <v>477</v>
      </c>
      <c r="D1021" t="s">
        <v>478</v>
      </c>
      <c r="E1021" s="258" t="s">
        <v>8009</v>
      </c>
    </row>
    <row r="1022" spans="1:5">
      <c r="A1022">
        <v>38106</v>
      </c>
      <c r="B1022" t="s">
        <v>2138</v>
      </c>
      <c r="C1022" t="s">
        <v>477</v>
      </c>
      <c r="D1022" t="s">
        <v>478</v>
      </c>
      <c r="E1022" s="258" t="s">
        <v>918</v>
      </c>
    </row>
    <row r="1023" spans="1:5">
      <c r="A1023">
        <v>38085</v>
      </c>
      <c r="B1023" t="s">
        <v>2139</v>
      </c>
      <c r="C1023" t="s">
        <v>477</v>
      </c>
      <c r="D1023" t="s">
        <v>478</v>
      </c>
      <c r="E1023" s="258" t="s">
        <v>7038</v>
      </c>
    </row>
    <row r="1024" spans="1:5">
      <c r="A1024">
        <v>38599</v>
      </c>
      <c r="B1024" t="s">
        <v>2140</v>
      </c>
      <c r="C1024" t="s">
        <v>477</v>
      </c>
      <c r="D1024" t="s">
        <v>478</v>
      </c>
      <c r="E1024" s="258" t="s">
        <v>6427</v>
      </c>
    </row>
    <row r="1025" spans="1:5">
      <c r="A1025">
        <v>38596</v>
      </c>
      <c r="B1025" t="s">
        <v>2141</v>
      </c>
      <c r="C1025" t="s">
        <v>477</v>
      </c>
      <c r="D1025" t="s">
        <v>478</v>
      </c>
      <c r="E1025" s="258" t="s">
        <v>7101</v>
      </c>
    </row>
    <row r="1026" spans="1:5">
      <c r="A1026">
        <v>38600</v>
      </c>
      <c r="B1026" t="s">
        <v>2142</v>
      </c>
      <c r="C1026" t="s">
        <v>477</v>
      </c>
      <c r="D1026" t="s">
        <v>478</v>
      </c>
      <c r="E1026" s="258" t="s">
        <v>6475</v>
      </c>
    </row>
    <row r="1027" spans="1:5">
      <c r="A1027">
        <v>38597</v>
      </c>
      <c r="B1027" t="s">
        <v>2143</v>
      </c>
      <c r="C1027" t="s">
        <v>477</v>
      </c>
      <c r="D1027" t="s">
        <v>478</v>
      </c>
      <c r="E1027" s="258" t="s">
        <v>1196</v>
      </c>
    </row>
    <row r="1028" spans="1:5">
      <c r="A1028">
        <v>659</v>
      </c>
      <c r="B1028" t="s">
        <v>2144</v>
      </c>
      <c r="C1028" t="s">
        <v>477</v>
      </c>
      <c r="D1028" t="s">
        <v>478</v>
      </c>
      <c r="E1028" s="258" t="s">
        <v>6587</v>
      </c>
    </row>
    <row r="1029" spans="1:5">
      <c r="A1029">
        <v>660</v>
      </c>
      <c r="B1029" t="s">
        <v>2145</v>
      </c>
      <c r="C1029" t="s">
        <v>477</v>
      </c>
      <c r="D1029" t="s">
        <v>478</v>
      </c>
      <c r="E1029" s="258" t="s">
        <v>6721</v>
      </c>
    </row>
    <row r="1030" spans="1:5">
      <c r="A1030">
        <v>658</v>
      </c>
      <c r="B1030" t="s">
        <v>2146</v>
      </c>
      <c r="C1030" t="s">
        <v>477</v>
      </c>
      <c r="D1030" t="s">
        <v>478</v>
      </c>
      <c r="E1030" s="258" t="s">
        <v>6892</v>
      </c>
    </row>
    <row r="1031" spans="1:5">
      <c r="A1031">
        <v>38548</v>
      </c>
      <c r="B1031" t="s">
        <v>2147</v>
      </c>
      <c r="C1031" t="s">
        <v>477</v>
      </c>
      <c r="D1031" t="s">
        <v>478</v>
      </c>
      <c r="E1031" s="258" t="s">
        <v>8010</v>
      </c>
    </row>
    <row r="1032" spans="1:5">
      <c r="A1032">
        <v>34649</v>
      </c>
      <c r="B1032" t="s">
        <v>2148</v>
      </c>
      <c r="C1032" t="s">
        <v>477</v>
      </c>
      <c r="D1032" t="s">
        <v>478</v>
      </c>
      <c r="E1032" s="258" t="s">
        <v>6599</v>
      </c>
    </row>
    <row r="1033" spans="1:5">
      <c r="A1033">
        <v>34655</v>
      </c>
      <c r="B1033" t="s">
        <v>2149</v>
      </c>
      <c r="C1033" t="s">
        <v>477</v>
      </c>
      <c r="D1033" t="s">
        <v>478</v>
      </c>
      <c r="E1033" s="258" t="s">
        <v>8011</v>
      </c>
    </row>
    <row r="1034" spans="1:5">
      <c r="A1034">
        <v>40607</v>
      </c>
      <c r="B1034" t="s">
        <v>2151</v>
      </c>
      <c r="C1034" t="s">
        <v>477</v>
      </c>
      <c r="D1034" t="s">
        <v>478</v>
      </c>
      <c r="E1034" s="258" t="s">
        <v>8012</v>
      </c>
    </row>
    <row r="1035" spans="1:5">
      <c r="A1035">
        <v>567</v>
      </c>
      <c r="B1035" t="s">
        <v>2152</v>
      </c>
      <c r="C1035" t="s">
        <v>484</v>
      </c>
      <c r="D1035" t="s">
        <v>478</v>
      </c>
      <c r="E1035" s="258" t="s">
        <v>8013</v>
      </c>
    </row>
    <row r="1036" spans="1:5">
      <c r="A1036">
        <v>574</v>
      </c>
      <c r="B1036" t="s">
        <v>2153</v>
      </c>
      <c r="C1036" t="s">
        <v>484</v>
      </c>
      <c r="D1036" t="s">
        <v>478</v>
      </c>
      <c r="E1036" s="258" t="s">
        <v>8014</v>
      </c>
    </row>
    <row r="1037" spans="1:5">
      <c r="A1037">
        <v>568</v>
      </c>
      <c r="B1037" t="s">
        <v>2154</v>
      </c>
      <c r="C1037" t="s">
        <v>484</v>
      </c>
      <c r="D1037" t="s">
        <v>478</v>
      </c>
      <c r="E1037" s="258" t="s">
        <v>8015</v>
      </c>
    </row>
    <row r="1038" spans="1:5">
      <c r="A1038">
        <v>585</v>
      </c>
      <c r="B1038" t="s">
        <v>2155</v>
      </c>
      <c r="C1038" t="s">
        <v>485</v>
      </c>
      <c r="D1038" t="s">
        <v>480</v>
      </c>
      <c r="E1038" s="258" t="s">
        <v>8016</v>
      </c>
    </row>
    <row r="1039" spans="1:5">
      <c r="A1039">
        <v>4777</v>
      </c>
      <c r="B1039" t="s">
        <v>2156</v>
      </c>
      <c r="C1039" t="s">
        <v>485</v>
      </c>
      <c r="D1039" t="s">
        <v>480</v>
      </c>
      <c r="E1039" s="258" t="s">
        <v>6959</v>
      </c>
    </row>
    <row r="1040" spans="1:5">
      <c r="A1040">
        <v>587</v>
      </c>
      <c r="B1040" t="s">
        <v>2157</v>
      </c>
      <c r="C1040" t="s">
        <v>485</v>
      </c>
      <c r="D1040" t="s">
        <v>480</v>
      </c>
      <c r="E1040" s="258" t="s">
        <v>6725</v>
      </c>
    </row>
    <row r="1041" spans="1:5">
      <c r="A1041">
        <v>590</v>
      </c>
      <c r="B1041" t="s">
        <v>2158</v>
      </c>
      <c r="C1041" t="s">
        <v>485</v>
      </c>
      <c r="D1041" t="s">
        <v>480</v>
      </c>
      <c r="E1041" s="258" t="s">
        <v>8017</v>
      </c>
    </row>
    <row r="1042" spans="1:5">
      <c r="A1042">
        <v>592</v>
      </c>
      <c r="B1042" t="s">
        <v>2159</v>
      </c>
      <c r="C1042" t="s">
        <v>485</v>
      </c>
      <c r="D1042" t="s">
        <v>480</v>
      </c>
      <c r="E1042" s="258" t="s">
        <v>6725</v>
      </c>
    </row>
    <row r="1043" spans="1:5">
      <c r="A1043">
        <v>586</v>
      </c>
      <c r="B1043" t="s">
        <v>2160</v>
      </c>
      <c r="C1043" t="s">
        <v>484</v>
      </c>
      <c r="D1043" t="s">
        <v>480</v>
      </c>
      <c r="E1043" s="258" t="s">
        <v>8018</v>
      </c>
    </row>
    <row r="1044" spans="1:5">
      <c r="A1044">
        <v>591</v>
      </c>
      <c r="B1044" t="s">
        <v>2161</v>
      </c>
      <c r="C1044" t="s">
        <v>485</v>
      </c>
      <c r="D1044" t="s">
        <v>480</v>
      </c>
      <c r="E1044" s="258" t="s">
        <v>8016</v>
      </c>
    </row>
    <row r="1045" spans="1:5">
      <c r="A1045">
        <v>588</v>
      </c>
      <c r="B1045" t="s">
        <v>2162</v>
      </c>
      <c r="C1045" t="s">
        <v>484</v>
      </c>
      <c r="D1045" t="s">
        <v>480</v>
      </c>
      <c r="E1045" s="258" t="s">
        <v>8019</v>
      </c>
    </row>
    <row r="1046" spans="1:5">
      <c r="A1046">
        <v>589</v>
      </c>
      <c r="B1046" t="s">
        <v>2163</v>
      </c>
      <c r="C1046" t="s">
        <v>484</v>
      </c>
      <c r="D1046" t="s">
        <v>480</v>
      </c>
      <c r="E1046" s="258" t="s">
        <v>8020</v>
      </c>
    </row>
    <row r="1047" spans="1:5">
      <c r="A1047">
        <v>584</v>
      </c>
      <c r="B1047" t="s">
        <v>2165</v>
      </c>
      <c r="C1047" t="s">
        <v>484</v>
      </c>
      <c r="D1047" t="s">
        <v>480</v>
      </c>
      <c r="E1047" s="258" t="s">
        <v>7426</v>
      </c>
    </row>
    <row r="1048" spans="1:5">
      <c r="A1048">
        <v>1165</v>
      </c>
      <c r="B1048" t="s">
        <v>2166</v>
      </c>
      <c r="C1048" t="s">
        <v>477</v>
      </c>
      <c r="D1048" t="s">
        <v>480</v>
      </c>
      <c r="E1048" s="258" t="s">
        <v>8021</v>
      </c>
    </row>
    <row r="1049" spans="1:5">
      <c r="A1049">
        <v>1164</v>
      </c>
      <c r="B1049" t="s">
        <v>2167</v>
      </c>
      <c r="C1049" t="s">
        <v>477</v>
      </c>
      <c r="D1049" t="s">
        <v>480</v>
      </c>
      <c r="E1049" s="258" t="s">
        <v>8022</v>
      </c>
    </row>
    <row r="1050" spans="1:5">
      <c r="A1050">
        <v>1162</v>
      </c>
      <c r="B1050" t="s">
        <v>2168</v>
      </c>
      <c r="C1050" t="s">
        <v>477</v>
      </c>
      <c r="D1050" t="s">
        <v>480</v>
      </c>
      <c r="E1050" s="258" t="s">
        <v>8023</v>
      </c>
    </row>
    <row r="1051" spans="1:5">
      <c r="A1051">
        <v>12395</v>
      </c>
      <c r="B1051" t="s">
        <v>2169</v>
      </c>
      <c r="C1051" t="s">
        <v>477</v>
      </c>
      <c r="D1051" t="s">
        <v>480</v>
      </c>
      <c r="E1051" s="258" t="s">
        <v>999</v>
      </c>
    </row>
    <row r="1052" spans="1:5">
      <c r="A1052">
        <v>1170</v>
      </c>
      <c r="B1052" t="s">
        <v>2170</v>
      </c>
      <c r="C1052" t="s">
        <v>477</v>
      </c>
      <c r="D1052" t="s">
        <v>480</v>
      </c>
      <c r="E1052" s="258" t="s">
        <v>8024</v>
      </c>
    </row>
    <row r="1053" spans="1:5">
      <c r="A1053">
        <v>1169</v>
      </c>
      <c r="B1053" t="s">
        <v>2171</v>
      </c>
      <c r="C1053" t="s">
        <v>477</v>
      </c>
      <c r="D1053" t="s">
        <v>480</v>
      </c>
      <c r="E1053" s="258" t="s">
        <v>6593</v>
      </c>
    </row>
    <row r="1054" spans="1:5">
      <c r="A1054">
        <v>1166</v>
      </c>
      <c r="B1054" t="s">
        <v>2172</v>
      </c>
      <c r="C1054" t="s">
        <v>477</v>
      </c>
      <c r="D1054" t="s">
        <v>480</v>
      </c>
      <c r="E1054" s="258" t="s">
        <v>8025</v>
      </c>
    </row>
    <row r="1055" spans="1:5">
      <c r="A1055">
        <v>1163</v>
      </c>
      <c r="B1055" t="s">
        <v>2173</v>
      </c>
      <c r="C1055" t="s">
        <v>477</v>
      </c>
      <c r="D1055" t="s">
        <v>480</v>
      </c>
      <c r="E1055" s="258" t="s">
        <v>8026</v>
      </c>
    </row>
    <row r="1056" spans="1:5">
      <c r="A1056">
        <v>12396</v>
      </c>
      <c r="B1056" t="s">
        <v>2174</v>
      </c>
      <c r="C1056" t="s">
        <v>477</v>
      </c>
      <c r="D1056" t="s">
        <v>480</v>
      </c>
      <c r="E1056" s="258" t="s">
        <v>999</v>
      </c>
    </row>
    <row r="1057" spans="1:5">
      <c r="A1057">
        <v>1168</v>
      </c>
      <c r="B1057" t="s">
        <v>2175</v>
      </c>
      <c r="C1057" t="s">
        <v>477</v>
      </c>
      <c r="D1057" t="s">
        <v>480</v>
      </c>
      <c r="E1057" s="258" t="s">
        <v>8027</v>
      </c>
    </row>
    <row r="1058" spans="1:5">
      <c r="A1058">
        <v>1167</v>
      </c>
      <c r="B1058" t="s">
        <v>2176</v>
      </c>
      <c r="C1058" t="s">
        <v>477</v>
      </c>
      <c r="D1058" t="s">
        <v>480</v>
      </c>
      <c r="E1058" s="258" t="s">
        <v>8028</v>
      </c>
    </row>
    <row r="1059" spans="1:5">
      <c r="A1059">
        <v>36331</v>
      </c>
      <c r="B1059" t="s">
        <v>2177</v>
      </c>
      <c r="C1059" t="s">
        <v>477</v>
      </c>
      <c r="D1059" t="s">
        <v>478</v>
      </c>
      <c r="E1059" s="258" t="s">
        <v>1654</v>
      </c>
    </row>
    <row r="1060" spans="1:5">
      <c r="A1060">
        <v>36346</v>
      </c>
      <c r="B1060" t="s">
        <v>2178</v>
      </c>
      <c r="C1060" t="s">
        <v>477</v>
      </c>
      <c r="D1060" t="s">
        <v>478</v>
      </c>
      <c r="E1060" s="258" t="s">
        <v>7767</v>
      </c>
    </row>
    <row r="1061" spans="1:5">
      <c r="A1061">
        <v>1210</v>
      </c>
      <c r="B1061" t="s">
        <v>2179</v>
      </c>
      <c r="C1061" t="s">
        <v>477</v>
      </c>
      <c r="D1061" t="s">
        <v>478</v>
      </c>
      <c r="E1061" s="258" t="s">
        <v>8029</v>
      </c>
    </row>
    <row r="1062" spans="1:5">
      <c r="A1062">
        <v>1203</v>
      </c>
      <c r="B1062" t="s">
        <v>2180</v>
      </c>
      <c r="C1062" t="s">
        <v>477</v>
      </c>
      <c r="D1062" t="s">
        <v>478</v>
      </c>
      <c r="E1062" s="258" t="s">
        <v>8030</v>
      </c>
    </row>
    <row r="1063" spans="1:5">
      <c r="A1063">
        <v>1197</v>
      </c>
      <c r="B1063" t="s">
        <v>2181</v>
      </c>
      <c r="C1063" t="s">
        <v>477</v>
      </c>
      <c r="D1063" t="s">
        <v>478</v>
      </c>
      <c r="E1063" s="258" t="s">
        <v>955</v>
      </c>
    </row>
    <row r="1064" spans="1:5">
      <c r="A1064">
        <v>1202</v>
      </c>
      <c r="B1064" t="s">
        <v>2182</v>
      </c>
      <c r="C1064" t="s">
        <v>477</v>
      </c>
      <c r="D1064" t="s">
        <v>478</v>
      </c>
      <c r="E1064" s="258" t="s">
        <v>7290</v>
      </c>
    </row>
    <row r="1065" spans="1:5">
      <c r="A1065">
        <v>1188</v>
      </c>
      <c r="B1065" t="s">
        <v>2183</v>
      </c>
      <c r="C1065" t="s">
        <v>477</v>
      </c>
      <c r="D1065" t="s">
        <v>478</v>
      </c>
      <c r="E1065" s="258" t="s">
        <v>8031</v>
      </c>
    </row>
    <row r="1066" spans="1:5">
      <c r="A1066">
        <v>1211</v>
      </c>
      <c r="B1066" t="s">
        <v>2184</v>
      </c>
      <c r="C1066" t="s">
        <v>477</v>
      </c>
      <c r="D1066" t="s">
        <v>478</v>
      </c>
      <c r="E1066" s="258" t="s">
        <v>8032</v>
      </c>
    </row>
    <row r="1067" spans="1:5">
      <c r="A1067">
        <v>1198</v>
      </c>
      <c r="B1067" t="s">
        <v>2185</v>
      </c>
      <c r="C1067" t="s">
        <v>477</v>
      </c>
      <c r="D1067" t="s">
        <v>478</v>
      </c>
      <c r="E1067" s="258" t="s">
        <v>6706</v>
      </c>
    </row>
    <row r="1068" spans="1:5">
      <c r="A1068">
        <v>1199</v>
      </c>
      <c r="B1068" t="s">
        <v>2186</v>
      </c>
      <c r="C1068" t="s">
        <v>477</v>
      </c>
      <c r="D1068" t="s">
        <v>478</v>
      </c>
      <c r="E1068" s="258" t="s">
        <v>8033</v>
      </c>
    </row>
    <row r="1069" spans="1:5">
      <c r="A1069">
        <v>20088</v>
      </c>
      <c r="B1069" t="s">
        <v>2187</v>
      </c>
      <c r="C1069" t="s">
        <v>477</v>
      </c>
      <c r="D1069" t="s">
        <v>478</v>
      </c>
      <c r="E1069" s="258" t="s">
        <v>8034</v>
      </c>
    </row>
    <row r="1070" spans="1:5">
      <c r="A1070">
        <v>20089</v>
      </c>
      <c r="B1070" t="s">
        <v>2188</v>
      </c>
      <c r="C1070" t="s">
        <v>477</v>
      </c>
      <c r="D1070" t="s">
        <v>478</v>
      </c>
      <c r="E1070" s="258" t="s">
        <v>8035</v>
      </c>
    </row>
    <row r="1071" spans="1:5">
      <c r="A1071">
        <v>20087</v>
      </c>
      <c r="B1071" t="s">
        <v>2189</v>
      </c>
      <c r="C1071" t="s">
        <v>477</v>
      </c>
      <c r="D1071" t="s">
        <v>478</v>
      </c>
      <c r="E1071" s="258" t="s">
        <v>8036</v>
      </c>
    </row>
    <row r="1072" spans="1:5">
      <c r="A1072">
        <v>1200</v>
      </c>
      <c r="B1072" t="s">
        <v>2190</v>
      </c>
      <c r="C1072" t="s">
        <v>477</v>
      </c>
      <c r="D1072" t="s">
        <v>478</v>
      </c>
      <c r="E1072" s="258" t="s">
        <v>6486</v>
      </c>
    </row>
    <row r="1073" spans="1:5">
      <c r="A1073">
        <v>12909</v>
      </c>
      <c r="B1073" t="s">
        <v>2191</v>
      </c>
      <c r="C1073" t="s">
        <v>477</v>
      </c>
      <c r="D1073" t="s">
        <v>478</v>
      </c>
      <c r="E1073" s="258" t="s">
        <v>8037</v>
      </c>
    </row>
    <row r="1074" spans="1:5">
      <c r="A1074">
        <v>12910</v>
      </c>
      <c r="B1074" t="s">
        <v>2192</v>
      </c>
      <c r="C1074" t="s">
        <v>477</v>
      </c>
      <c r="D1074" t="s">
        <v>478</v>
      </c>
      <c r="E1074" s="258" t="s">
        <v>8026</v>
      </c>
    </row>
    <row r="1075" spans="1:5">
      <c r="A1075">
        <v>1184</v>
      </c>
      <c r="B1075" t="s">
        <v>2193</v>
      </c>
      <c r="C1075" t="s">
        <v>477</v>
      </c>
      <c r="D1075" t="s">
        <v>478</v>
      </c>
      <c r="E1075" s="258" t="s">
        <v>8038</v>
      </c>
    </row>
    <row r="1076" spans="1:5">
      <c r="A1076">
        <v>1191</v>
      </c>
      <c r="B1076" t="s">
        <v>2194</v>
      </c>
      <c r="C1076" t="s">
        <v>477</v>
      </c>
      <c r="D1076" t="s">
        <v>478</v>
      </c>
      <c r="E1076" s="258" t="s">
        <v>4148</v>
      </c>
    </row>
    <row r="1077" spans="1:5">
      <c r="A1077">
        <v>1185</v>
      </c>
      <c r="B1077" t="s">
        <v>2195</v>
      </c>
      <c r="C1077" t="s">
        <v>477</v>
      </c>
      <c r="D1077" t="s">
        <v>478</v>
      </c>
      <c r="E1077" s="258" t="s">
        <v>1038</v>
      </c>
    </row>
    <row r="1078" spans="1:5">
      <c r="A1078">
        <v>1189</v>
      </c>
      <c r="B1078" t="s">
        <v>2196</v>
      </c>
      <c r="C1078" t="s">
        <v>477</v>
      </c>
      <c r="D1078" t="s">
        <v>478</v>
      </c>
      <c r="E1078" s="258" t="s">
        <v>6721</v>
      </c>
    </row>
    <row r="1079" spans="1:5">
      <c r="A1079">
        <v>1193</v>
      </c>
      <c r="B1079" t="s">
        <v>2197</v>
      </c>
      <c r="C1079" t="s">
        <v>477</v>
      </c>
      <c r="D1079" t="s">
        <v>478</v>
      </c>
      <c r="E1079" s="258" t="s">
        <v>7402</v>
      </c>
    </row>
    <row r="1080" spans="1:5">
      <c r="A1080">
        <v>1194</v>
      </c>
      <c r="B1080" t="s">
        <v>2198</v>
      </c>
      <c r="C1080" t="s">
        <v>477</v>
      </c>
      <c r="D1080" t="s">
        <v>478</v>
      </c>
      <c r="E1080" s="258" t="s">
        <v>6452</v>
      </c>
    </row>
    <row r="1081" spans="1:5">
      <c r="A1081">
        <v>1195</v>
      </c>
      <c r="B1081" t="s">
        <v>2199</v>
      </c>
      <c r="C1081" t="s">
        <v>477</v>
      </c>
      <c r="D1081" t="s">
        <v>478</v>
      </c>
      <c r="E1081" s="258" t="s">
        <v>7132</v>
      </c>
    </row>
    <row r="1082" spans="1:5">
      <c r="A1082">
        <v>1204</v>
      </c>
      <c r="B1082" t="s">
        <v>2200</v>
      </c>
      <c r="C1082" t="s">
        <v>477</v>
      </c>
      <c r="D1082" t="s">
        <v>478</v>
      </c>
      <c r="E1082" s="258" t="s">
        <v>8039</v>
      </c>
    </row>
    <row r="1083" spans="1:5">
      <c r="A1083">
        <v>1205</v>
      </c>
      <c r="B1083" t="s">
        <v>2201</v>
      </c>
      <c r="C1083" t="s">
        <v>477</v>
      </c>
      <c r="D1083" t="s">
        <v>478</v>
      </c>
      <c r="E1083" s="258" t="s">
        <v>8040</v>
      </c>
    </row>
    <row r="1084" spans="1:5">
      <c r="A1084">
        <v>1207</v>
      </c>
      <c r="B1084" t="s">
        <v>2202</v>
      </c>
      <c r="C1084" t="s">
        <v>477</v>
      </c>
      <c r="D1084" t="s">
        <v>480</v>
      </c>
      <c r="E1084" s="258" t="s">
        <v>6994</v>
      </c>
    </row>
    <row r="1085" spans="1:5">
      <c r="A1085">
        <v>1206</v>
      </c>
      <c r="B1085" t="s">
        <v>2203</v>
      </c>
      <c r="C1085" t="s">
        <v>477</v>
      </c>
      <c r="D1085" t="s">
        <v>480</v>
      </c>
      <c r="E1085" s="258" t="s">
        <v>8041</v>
      </c>
    </row>
    <row r="1086" spans="1:5">
      <c r="A1086">
        <v>1183</v>
      </c>
      <c r="B1086" t="s">
        <v>2204</v>
      </c>
      <c r="C1086" t="s">
        <v>477</v>
      </c>
      <c r="D1086" t="s">
        <v>480</v>
      </c>
      <c r="E1086" s="258" t="s">
        <v>7173</v>
      </c>
    </row>
    <row r="1087" spans="1:5">
      <c r="A1087">
        <v>42685</v>
      </c>
      <c r="B1087" t="s">
        <v>2205</v>
      </c>
      <c r="C1087" t="s">
        <v>477</v>
      </c>
      <c r="D1087" t="s">
        <v>480</v>
      </c>
      <c r="E1087" s="258" t="s">
        <v>8042</v>
      </c>
    </row>
    <row r="1088" spans="1:5">
      <c r="A1088">
        <v>42686</v>
      </c>
      <c r="B1088" t="s">
        <v>2206</v>
      </c>
      <c r="C1088" t="s">
        <v>477</v>
      </c>
      <c r="D1088" t="s">
        <v>480</v>
      </c>
      <c r="E1088" s="258" t="s">
        <v>8043</v>
      </c>
    </row>
    <row r="1089" spans="1:5">
      <c r="A1089">
        <v>12894</v>
      </c>
      <c r="B1089" t="s">
        <v>2207</v>
      </c>
      <c r="C1089" t="s">
        <v>477</v>
      </c>
      <c r="D1089" t="s">
        <v>478</v>
      </c>
      <c r="E1089" s="258" t="s">
        <v>6715</v>
      </c>
    </row>
    <row r="1090" spans="1:5">
      <c r="A1090">
        <v>12895</v>
      </c>
      <c r="B1090" t="s">
        <v>2208</v>
      </c>
      <c r="C1090" t="s">
        <v>477</v>
      </c>
      <c r="D1090" t="s">
        <v>483</v>
      </c>
      <c r="E1090" s="258" t="s">
        <v>6808</v>
      </c>
    </row>
    <row r="1091" spans="1:5">
      <c r="A1091">
        <v>1631</v>
      </c>
      <c r="B1091" t="s">
        <v>2209</v>
      </c>
      <c r="C1091" t="s">
        <v>477</v>
      </c>
      <c r="D1091" t="s">
        <v>480</v>
      </c>
      <c r="E1091" s="258" t="s">
        <v>8044</v>
      </c>
    </row>
    <row r="1092" spans="1:5">
      <c r="A1092">
        <v>1633</v>
      </c>
      <c r="B1092" t="s">
        <v>2210</v>
      </c>
      <c r="C1092" t="s">
        <v>477</v>
      </c>
      <c r="D1092" t="s">
        <v>480</v>
      </c>
      <c r="E1092" s="258" t="s">
        <v>8045</v>
      </c>
    </row>
    <row r="1093" spans="1:5">
      <c r="A1093">
        <v>10818</v>
      </c>
      <c r="B1093" t="s">
        <v>2211</v>
      </c>
      <c r="C1093" t="s">
        <v>485</v>
      </c>
      <c r="D1093" t="s">
        <v>478</v>
      </c>
      <c r="E1093" s="258" t="s">
        <v>6632</v>
      </c>
    </row>
    <row r="1094" spans="1:5">
      <c r="A1094">
        <v>41410</v>
      </c>
      <c r="B1094" t="s">
        <v>2212</v>
      </c>
      <c r="C1094" t="s">
        <v>477</v>
      </c>
      <c r="D1094" t="s">
        <v>480</v>
      </c>
      <c r="E1094" s="258" t="s">
        <v>8046</v>
      </c>
    </row>
    <row r="1095" spans="1:5">
      <c r="A1095">
        <v>41411</v>
      </c>
      <c r="B1095" t="s">
        <v>2213</v>
      </c>
      <c r="C1095" t="s">
        <v>477</v>
      </c>
      <c r="D1095" t="s">
        <v>480</v>
      </c>
      <c r="E1095" s="258" t="s">
        <v>8047</v>
      </c>
    </row>
    <row r="1096" spans="1:5">
      <c r="A1096">
        <v>41412</v>
      </c>
      <c r="B1096" t="s">
        <v>2214</v>
      </c>
      <c r="C1096" t="s">
        <v>477</v>
      </c>
      <c r="D1096" t="s">
        <v>480</v>
      </c>
      <c r="E1096" s="258" t="s">
        <v>8048</v>
      </c>
    </row>
    <row r="1097" spans="1:5">
      <c r="A1097">
        <v>41413</v>
      </c>
      <c r="B1097" t="s">
        <v>2215</v>
      </c>
      <c r="C1097" t="s">
        <v>477</v>
      </c>
      <c r="D1097" t="s">
        <v>480</v>
      </c>
      <c r="E1097" s="258" t="s">
        <v>8049</v>
      </c>
    </row>
    <row r="1098" spans="1:5">
      <c r="A1098">
        <v>39359</v>
      </c>
      <c r="B1098" t="s">
        <v>2216</v>
      </c>
      <c r="C1098" t="s">
        <v>477</v>
      </c>
      <c r="D1098" t="s">
        <v>480</v>
      </c>
      <c r="E1098" s="258" t="s">
        <v>8050</v>
      </c>
    </row>
    <row r="1099" spans="1:5">
      <c r="A1099">
        <v>39360</v>
      </c>
      <c r="B1099" t="s">
        <v>2217</v>
      </c>
      <c r="C1099" t="s">
        <v>477</v>
      </c>
      <c r="D1099" t="s">
        <v>480</v>
      </c>
      <c r="E1099" s="258" t="s">
        <v>8051</v>
      </c>
    </row>
    <row r="1100" spans="1:5">
      <c r="A1100">
        <v>10710</v>
      </c>
      <c r="B1100" t="s">
        <v>2218</v>
      </c>
      <c r="C1100" t="s">
        <v>479</v>
      </c>
      <c r="D1100" t="s">
        <v>480</v>
      </c>
      <c r="E1100" s="258" t="s">
        <v>8052</v>
      </c>
    </row>
    <row r="1101" spans="1:5">
      <c r="A1101">
        <v>10709</v>
      </c>
      <c r="B1101" t="s">
        <v>2219</v>
      </c>
      <c r="C1101" t="s">
        <v>479</v>
      </c>
      <c r="D1101" t="s">
        <v>480</v>
      </c>
      <c r="E1101" s="258" t="s">
        <v>8053</v>
      </c>
    </row>
    <row r="1102" spans="1:5">
      <c r="A1102">
        <v>39636</v>
      </c>
      <c r="B1102" t="s">
        <v>2220</v>
      </c>
      <c r="C1102" t="s">
        <v>479</v>
      </c>
      <c r="D1102" t="s">
        <v>480</v>
      </c>
      <c r="E1102" s="258" t="s">
        <v>8054</v>
      </c>
    </row>
    <row r="1103" spans="1:5">
      <c r="A1103">
        <v>10708</v>
      </c>
      <c r="B1103" t="s">
        <v>2221</v>
      </c>
      <c r="C1103" t="s">
        <v>479</v>
      </c>
      <c r="D1103" t="s">
        <v>480</v>
      </c>
      <c r="E1103" s="258" t="s">
        <v>8055</v>
      </c>
    </row>
    <row r="1104" spans="1:5">
      <c r="A1104">
        <v>39635</v>
      </c>
      <c r="B1104" t="s">
        <v>2222</v>
      </c>
      <c r="C1104" t="s">
        <v>479</v>
      </c>
      <c r="D1104" t="s">
        <v>480</v>
      </c>
      <c r="E1104" s="258" t="s">
        <v>8056</v>
      </c>
    </row>
    <row r="1105" spans="1:5">
      <c r="A1105">
        <v>6117</v>
      </c>
      <c r="B1105" t="s">
        <v>6448</v>
      </c>
      <c r="C1105" t="s">
        <v>481</v>
      </c>
      <c r="D1105" t="s">
        <v>478</v>
      </c>
      <c r="E1105" s="258" t="s">
        <v>7457</v>
      </c>
    </row>
    <row r="1106" spans="1:5">
      <c r="A1106">
        <v>40913</v>
      </c>
      <c r="B1106" t="s">
        <v>2223</v>
      </c>
      <c r="C1106" t="s">
        <v>487</v>
      </c>
      <c r="D1106" t="s">
        <v>478</v>
      </c>
      <c r="E1106" s="258" t="s">
        <v>7458</v>
      </c>
    </row>
    <row r="1107" spans="1:5">
      <c r="A1107">
        <v>1214</v>
      </c>
      <c r="B1107" t="s">
        <v>6449</v>
      </c>
      <c r="C1107" t="s">
        <v>481</v>
      </c>
      <c r="D1107" t="s">
        <v>478</v>
      </c>
      <c r="E1107" s="258" t="s">
        <v>6652</v>
      </c>
    </row>
    <row r="1108" spans="1:5">
      <c r="A1108">
        <v>40915</v>
      </c>
      <c r="B1108" t="s">
        <v>2224</v>
      </c>
      <c r="C1108" t="s">
        <v>487</v>
      </c>
      <c r="D1108" t="s">
        <v>478</v>
      </c>
      <c r="E1108" s="258" t="s">
        <v>8057</v>
      </c>
    </row>
    <row r="1109" spans="1:5">
      <c r="A1109">
        <v>1213</v>
      </c>
      <c r="B1109" t="s">
        <v>6451</v>
      </c>
      <c r="C1109" t="s">
        <v>481</v>
      </c>
      <c r="D1109" t="s">
        <v>483</v>
      </c>
      <c r="E1109" s="258" t="s">
        <v>7466</v>
      </c>
    </row>
    <row r="1110" spans="1:5">
      <c r="A1110">
        <v>40914</v>
      </c>
      <c r="B1110" t="s">
        <v>2225</v>
      </c>
      <c r="C1110" t="s">
        <v>487</v>
      </c>
      <c r="D1110" t="s">
        <v>478</v>
      </c>
      <c r="E1110" s="258" t="s">
        <v>7467</v>
      </c>
    </row>
    <row r="1111" spans="1:5">
      <c r="A1111">
        <v>5091</v>
      </c>
      <c r="B1111" t="s">
        <v>2226</v>
      </c>
      <c r="C1111" t="s">
        <v>477</v>
      </c>
      <c r="D1111" t="s">
        <v>478</v>
      </c>
      <c r="E1111" s="258" t="s">
        <v>6675</v>
      </c>
    </row>
    <row r="1112" spans="1:5">
      <c r="A1112">
        <v>14615</v>
      </c>
      <c r="B1112" t="s">
        <v>2227</v>
      </c>
      <c r="C1112" t="s">
        <v>477</v>
      </c>
      <c r="D1112" t="s">
        <v>480</v>
      </c>
      <c r="E1112" s="258" t="s">
        <v>8058</v>
      </c>
    </row>
    <row r="1113" spans="1:5">
      <c r="A1113">
        <v>2711</v>
      </c>
      <c r="B1113" t="s">
        <v>2228</v>
      </c>
      <c r="C1113" t="s">
        <v>477</v>
      </c>
      <c r="D1113" t="s">
        <v>483</v>
      </c>
      <c r="E1113" s="258" t="s">
        <v>1032</v>
      </c>
    </row>
    <row r="1114" spans="1:5">
      <c r="A1114">
        <v>37727</v>
      </c>
      <c r="B1114" t="s">
        <v>2229</v>
      </c>
      <c r="C1114" t="s">
        <v>477</v>
      </c>
      <c r="D1114" t="s">
        <v>480</v>
      </c>
      <c r="E1114" s="258" t="s">
        <v>6634</v>
      </c>
    </row>
    <row r="1115" spans="1:5">
      <c r="A1115">
        <v>37728</v>
      </c>
      <c r="B1115" t="s">
        <v>2230</v>
      </c>
      <c r="C1115" t="s">
        <v>477</v>
      </c>
      <c r="D1115" t="s">
        <v>480</v>
      </c>
      <c r="E1115" s="258" t="s">
        <v>6635</v>
      </c>
    </row>
    <row r="1116" spans="1:5">
      <c r="A1116">
        <v>37729</v>
      </c>
      <c r="B1116" t="s">
        <v>2231</v>
      </c>
      <c r="C1116" t="s">
        <v>477</v>
      </c>
      <c r="D1116" t="s">
        <v>480</v>
      </c>
      <c r="E1116" s="258" t="s">
        <v>6636</v>
      </c>
    </row>
    <row r="1117" spans="1:5">
      <c r="A1117">
        <v>37730</v>
      </c>
      <c r="B1117" t="s">
        <v>2232</v>
      </c>
      <c r="C1117" t="s">
        <v>477</v>
      </c>
      <c r="D1117" t="s">
        <v>480</v>
      </c>
      <c r="E1117" s="258" t="s">
        <v>6637</v>
      </c>
    </row>
    <row r="1118" spans="1:5">
      <c r="A1118">
        <v>37731</v>
      </c>
      <c r="B1118" t="s">
        <v>2233</v>
      </c>
      <c r="C1118" t="s">
        <v>477</v>
      </c>
      <c r="D1118" t="s">
        <v>480</v>
      </c>
      <c r="E1118" s="258" t="s">
        <v>6638</v>
      </c>
    </row>
    <row r="1119" spans="1:5">
      <c r="A1119">
        <v>37732</v>
      </c>
      <c r="B1119" t="s">
        <v>2234</v>
      </c>
      <c r="C1119" t="s">
        <v>477</v>
      </c>
      <c r="D1119" t="s">
        <v>480</v>
      </c>
      <c r="E1119" s="258" t="s">
        <v>6639</v>
      </c>
    </row>
    <row r="1120" spans="1:5">
      <c r="A1120">
        <v>42256</v>
      </c>
      <c r="B1120" t="s">
        <v>2235</v>
      </c>
      <c r="C1120" t="s">
        <v>485</v>
      </c>
      <c r="D1120" t="s">
        <v>478</v>
      </c>
      <c r="E1120" s="258" t="s">
        <v>6588</v>
      </c>
    </row>
    <row r="1121" spans="1:5">
      <c r="A1121">
        <v>42250</v>
      </c>
      <c r="B1121" t="s">
        <v>2236</v>
      </c>
      <c r="C1121" t="s">
        <v>491</v>
      </c>
      <c r="D1121" t="s">
        <v>478</v>
      </c>
      <c r="E1121" s="258" t="s">
        <v>6942</v>
      </c>
    </row>
    <row r="1122" spans="1:5">
      <c r="A1122">
        <v>4743</v>
      </c>
      <c r="B1122" t="s">
        <v>2237</v>
      </c>
      <c r="C1122" t="s">
        <v>482</v>
      </c>
      <c r="D1122" t="s">
        <v>478</v>
      </c>
      <c r="E1122" s="258" t="s">
        <v>6943</v>
      </c>
    </row>
    <row r="1123" spans="1:5">
      <c r="A1123">
        <v>4744</v>
      </c>
      <c r="B1123" t="s">
        <v>2238</v>
      </c>
      <c r="C1123" t="s">
        <v>482</v>
      </c>
      <c r="D1123" t="s">
        <v>478</v>
      </c>
      <c r="E1123" s="258" t="s">
        <v>6944</v>
      </c>
    </row>
    <row r="1124" spans="1:5">
      <c r="A1124">
        <v>4745</v>
      </c>
      <c r="B1124" t="s">
        <v>2239</v>
      </c>
      <c r="C1124" t="s">
        <v>482</v>
      </c>
      <c r="D1124" t="s">
        <v>478</v>
      </c>
      <c r="E1124" s="258" t="s">
        <v>6945</v>
      </c>
    </row>
    <row r="1125" spans="1:5">
      <c r="A1125">
        <v>36496</v>
      </c>
      <c r="B1125" t="s">
        <v>2240</v>
      </c>
      <c r="C1125" t="s">
        <v>477</v>
      </c>
      <c r="D1125" t="s">
        <v>480</v>
      </c>
      <c r="E1125" s="258" t="s">
        <v>8059</v>
      </c>
    </row>
    <row r="1126" spans="1:5">
      <c r="A1126">
        <v>10630</v>
      </c>
      <c r="B1126" t="s">
        <v>2241</v>
      </c>
      <c r="C1126" t="s">
        <v>477</v>
      </c>
      <c r="D1126" t="s">
        <v>480</v>
      </c>
      <c r="E1126" s="258" t="s">
        <v>8060</v>
      </c>
    </row>
    <row r="1127" spans="1:5">
      <c r="A1127">
        <v>37762</v>
      </c>
      <c r="B1127" t="s">
        <v>2242</v>
      </c>
      <c r="C1127" t="s">
        <v>477</v>
      </c>
      <c r="D1127" t="s">
        <v>480</v>
      </c>
      <c r="E1127" s="258" t="s">
        <v>8061</v>
      </c>
    </row>
    <row r="1128" spans="1:5">
      <c r="A1128">
        <v>37763</v>
      </c>
      <c r="B1128" t="s">
        <v>2243</v>
      </c>
      <c r="C1128" t="s">
        <v>477</v>
      </c>
      <c r="D1128" t="s">
        <v>480</v>
      </c>
      <c r="E1128" s="258" t="s">
        <v>8062</v>
      </c>
    </row>
    <row r="1129" spans="1:5">
      <c r="A1129">
        <v>41992</v>
      </c>
      <c r="B1129" t="s">
        <v>2244</v>
      </c>
      <c r="C1129" t="s">
        <v>477</v>
      </c>
      <c r="D1129" t="s">
        <v>480</v>
      </c>
      <c r="E1129" s="258" t="s">
        <v>8063</v>
      </c>
    </row>
    <row r="1130" spans="1:5">
      <c r="A1130">
        <v>13215</v>
      </c>
      <c r="B1130" t="s">
        <v>2245</v>
      </c>
      <c r="C1130" t="s">
        <v>477</v>
      </c>
      <c r="D1130" t="s">
        <v>480</v>
      </c>
      <c r="E1130" s="258" t="s">
        <v>8064</v>
      </c>
    </row>
    <row r="1131" spans="1:5">
      <c r="A1131">
        <v>4235</v>
      </c>
      <c r="B1131" t="s">
        <v>2246</v>
      </c>
      <c r="C1131" t="s">
        <v>481</v>
      </c>
      <c r="D1131" t="s">
        <v>478</v>
      </c>
      <c r="E1131" s="258" t="s">
        <v>1011</v>
      </c>
    </row>
    <row r="1132" spans="1:5">
      <c r="A1132">
        <v>40976</v>
      </c>
      <c r="B1132" t="s">
        <v>2247</v>
      </c>
      <c r="C1132" t="s">
        <v>487</v>
      </c>
      <c r="D1132" t="s">
        <v>478</v>
      </c>
      <c r="E1132" s="258" t="s">
        <v>8065</v>
      </c>
    </row>
    <row r="1133" spans="1:5">
      <c r="A1133">
        <v>39013</v>
      </c>
      <c r="B1133" t="s">
        <v>2248</v>
      </c>
      <c r="C1133" t="s">
        <v>477</v>
      </c>
      <c r="D1133" t="s">
        <v>480</v>
      </c>
      <c r="E1133" s="258" t="s">
        <v>957</v>
      </c>
    </row>
    <row r="1134" spans="1:5">
      <c r="A1134">
        <v>43091</v>
      </c>
      <c r="B1134" t="s">
        <v>2249</v>
      </c>
      <c r="C1134" t="s">
        <v>477</v>
      </c>
      <c r="D1134" t="s">
        <v>478</v>
      </c>
      <c r="E1134" s="258" t="s">
        <v>8066</v>
      </c>
    </row>
    <row r="1135" spans="1:5">
      <c r="A1135">
        <v>43092</v>
      </c>
      <c r="B1135" t="s">
        <v>2250</v>
      </c>
      <c r="C1135" t="s">
        <v>477</v>
      </c>
      <c r="D1135" t="s">
        <v>478</v>
      </c>
      <c r="E1135" s="258" t="s">
        <v>8067</v>
      </c>
    </row>
    <row r="1136" spans="1:5">
      <c r="A1136">
        <v>43089</v>
      </c>
      <c r="B1136" t="s">
        <v>2251</v>
      </c>
      <c r="C1136" t="s">
        <v>477</v>
      </c>
      <c r="D1136" t="s">
        <v>478</v>
      </c>
      <c r="E1136" s="258" t="s">
        <v>8068</v>
      </c>
    </row>
    <row r="1137" spans="1:5">
      <c r="A1137">
        <v>43090</v>
      </c>
      <c r="B1137" t="s">
        <v>2252</v>
      </c>
      <c r="C1137" t="s">
        <v>477</v>
      </c>
      <c r="D1137" t="s">
        <v>478</v>
      </c>
      <c r="E1137" s="258" t="s">
        <v>8069</v>
      </c>
    </row>
    <row r="1138" spans="1:5">
      <c r="A1138">
        <v>41967</v>
      </c>
      <c r="B1138" t="s">
        <v>2253</v>
      </c>
      <c r="C1138" t="s">
        <v>486</v>
      </c>
      <c r="D1138" t="s">
        <v>478</v>
      </c>
      <c r="E1138" s="258" t="s">
        <v>7764</v>
      </c>
    </row>
    <row r="1139" spans="1:5">
      <c r="A1139">
        <v>12760</v>
      </c>
      <c r="B1139" t="s">
        <v>2254</v>
      </c>
      <c r="C1139" t="s">
        <v>479</v>
      </c>
      <c r="D1139" t="s">
        <v>478</v>
      </c>
      <c r="E1139" s="258" t="s">
        <v>8070</v>
      </c>
    </row>
    <row r="1140" spans="1:5">
      <c r="A1140">
        <v>12759</v>
      </c>
      <c r="B1140" t="s">
        <v>2255</v>
      </c>
      <c r="C1140" t="s">
        <v>479</v>
      </c>
      <c r="D1140" t="s">
        <v>478</v>
      </c>
      <c r="E1140" s="258" t="s">
        <v>8071</v>
      </c>
    </row>
    <row r="1141" spans="1:5">
      <c r="A1141">
        <v>43105</v>
      </c>
      <c r="B1141" t="s">
        <v>2256</v>
      </c>
      <c r="C1141" t="s">
        <v>485</v>
      </c>
      <c r="D1141" t="s">
        <v>478</v>
      </c>
      <c r="E1141" s="258" t="s">
        <v>7733</v>
      </c>
    </row>
    <row r="1142" spans="1:5">
      <c r="A1142">
        <v>40424</v>
      </c>
      <c r="B1142" t="s">
        <v>2257</v>
      </c>
      <c r="C1142" t="s">
        <v>485</v>
      </c>
      <c r="D1142" t="s">
        <v>478</v>
      </c>
      <c r="E1142" s="258" t="s">
        <v>6461</v>
      </c>
    </row>
    <row r="1143" spans="1:5">
      <c r="A1143">
        <v>1325</v>
      </c>
      <c r="B1143" t="s">
        <v>2258</v>
      </c>
      <c r="C1143" t="s">
        <v>485</v>
      </c>
      <c r="D1143" t="s">
        <v>478</v>
      </c>
      <c r="E1143" s="258" t="s">
        <v>8072</v>
      </c>
    </row>
    <row r="1144" spans="1:5">
      <c r="A1144">
        <v>1327</v>
      </c>
      <c r="B1144" t="s">
        <v>2259</v>
      </c>
      <c r="C1144" t="s">
        <v>485</v>
      </c>
      <c r="D1144" t="s">
        <v>478</v>
      </c>
      <c r="E1144" s="258" t="s">
        <v>8073</v>
      </c>
    </row>
    <row r="1145" spans="1:5">
      <c r="A1145">
        <v>1328</v>
      </c>
      <c r="B1145" t="s">
        <v>2260</v>
      </c>
      <c r="C1145" t="s">
        <v>485</v>
      </c>
      <c r="D1145" t="s">
        <v>478</v>
      </c>
      <c r="E1145" s="258" t="s">
        <v>8074</v>
      </c>
    </row>
    <row r="1146" spans="1:5">
      <c r="A1146">
        <v>1321</v>
      </c>
      <c r="B1146" t="s">
        <v>2261</v>
      </c>
      <c r="C1146" t="s">
        <v>485</v>
      </c>
      <c r="D1146" t="s">
        <v>478</v>
      </c>
      <c r="E1146" s="258" t="s">
        <v>948</v>
      </c>
    </row>
    <row r="1147" spans="1:5">
      <c r="A1147">
        <v>1318</v>
      </c>
      <c r="B1147" t="s">
        <v>2262</v>
      </c>
      <c r="C1147" t="s">
        <v>485</v>
      </c>
      <c r="D1147" t="s">
        <v>478</v>
      </c>
      <c r="E1147" s="258" t="s">
        <v>8075</v>
      </c>
    </row>
    <row r="1148" spans="1:5">
      <c r="A1148">
        <v>1322</v>
      </c>
      <c r="B1148" t="s">
        <v>2263</v>
      </c>
      <c r="C1148" t="s">
        <v>485</v>
      </c>
      <c r="D1148" t="s">
        <v>478</v>
      </c>
      <c r="E1148" s="258" t="s">
        <v>977</v>
      </c>
    </row>
    <row r="1149" spans="1:5">
      <c r="A1149">
        <v>1323</v>
      </c>
      <c r="B1149" t="s">
        <v>2264</v>
      </c>
      <c r="C1149" t="s">
        <v>485</v>
      </c>
      <c r="D1149" t="s">
        <v>478</v>
      </c>
      <c r="E1149" s="258" t="s">
        <v>977</v>
      </c>
    </row>
    <row r="1150" spans="1:5">
      <c r="A1150">
        <v>1319</v>
      </c>
      <c r="B1150" t="s">
        <v>2265</v>
      </c>
      <c r="C1150" t="s">
        <v>485</v>
      </c>
      <c r="D1150" t="s">
        <v>478</v>
      </c>
      <c r="E1150" s="258" t="s">
        <v>836</v>
      </c>
    </row>
    <row r="1151" spans="1:5">
      <c r="A1151">
        <v>11026</v>
      </c>
      <c r="B1151" t="s">
        <v>2266</v>
      </c>
      <c r="C1151" t="s">
        <v>485</v>
      </c>
      <c r="D1151" t="s">
        <v>478</v>
      </c>
      <c r="E1151" s="258" t="s">
        <v>6630</v>
      </c>
    </row>
    <row r="1152" spans="1:5">
      <c r="A1152">
        <v>11027</v>
      </c>
      <c r="B1152" t="s">
        <v>2267</v>
      </c>
      <c r="C1152" t="s">
        <v>485</v>
      </c>
      <c r="D1152" t="s">
        <v>478</v>
      </c>
      <c r="E1152" s="258" t="s">
        <v>6628</v>
      </c>
    </row>
    <row r="1153" spans="1:5">
      <c r="A1153">
        <v>11046</v>
      </c>
      <c r="B1153" t="s">
        <v>2268</v>
      </c>
      <c r="C1153" t="s">
        <v>485</v>
      </c>
      <c r="D1153" t="s">
        <v>478</v>
      </c>
      <c r="E1153" s="258" t="s">
        <v>863</v>
      </c>
    </row>
    <row r="1154" spans="1:5">
      <c r="A1154">
        <v>11047</v>
      </c>
      <c r="B1154" t="s">
        <v>2269</v>
      </c>
      <c r="C1154" t="s">
        <v>485</v>
      </c>
      <c r="D1154" t="s">
        <v>478</v>
      </c>
      <c r="E1154" s="258" t="s">
        <v>8076</v>
      </c>
    </row>
    <row r="1155" spans="1:5">
      <c r="A1155">
        <v>43668</v>
      </c>
      <c r="B1155" t="s">
        <v>2270</v>
      </c>
      <c r="C1155" t="s">
        <v>485</v>
      </c>
      <c r="D1155" t="s">
        <v>478</v>
      </c>
      <c r="E1155" s="258" t="s">
        <v>8077</v>
      </c>
    </row>
    <row r="1156" spans="1:5">
      <c r="A1156">
        <v>11049</v>
      </c>
      <c r="B1156" t="s">
        <v>2271</v>
      </c>
      <c r="C1156" t="s">
        <v>485</v>
      </c>
      <c r="D1156" t="s">
        <v>483</v>
      </c>
      <c r="E1156" s="258" t="s">
        <v>8078</v>
      </c>
    </row>
    <row r="1157" spans="1:5">
      <c r="A1157">
        <v>43106</v>
      </c>
      <c r="B1157" t="s">
        <v>2272</v>
      </c>
      <c r="C1157" t="s">
        <v>485</v>
      </c>
      <c r="D1157" t="s">
        <v>478</v>
      </c>
      <c r="E1157" s="258" t="s">
        <v>990</v>
      </c>
    </row>
    <row r="1158" spans="1:5">
      <c r="A1158">
        <v>11051</v>
      </c>
      <c r="B1158" t="s">
        <v>2273</v>
      </c>
      <c r="C1158" t="s">
        <v>485</v>
      </c>
      <c r="D1158" t="s">
        <v>478</v>
      </c>
      <c r="E1158" s="258" t="s">
        <v>6741</v>
      </c>
    </row>
    <row r="1159" spans="1:5">
      <c r="A1159">
        <v>11061</v>
      </c>
      <c r="B1159" t="s">
        <v>2274</v>
      </c>
      <c r="C1159" t="s">
        <v>485</v>
      </c>
      <c r="D1159" t="s">
        <v>478</v>
      </c>
      <c r="E1159" s="258" t="s">
        <v>8079</v>
      </c>
    </row>
    <row r="1160" spans="1:5">
      <c r="A1160">
        <v>43667</v>
      </c>
      <c r="B1160" t="s">
        <v>2275</v>
      </c>
      <c r="C1160" t="s">
        <v>485</v>
      </c>
      <c r="D1160" t="s">
        <v>478</v>
      </c>
      <c r="E1160" s="258" t="s">
        <v>8080</v>
      </c>
    </row>
    <row r="1161" spans="1:5">
      <c r="A1161">
        <v>1333</v>
      </c>
      <c r="B1161" t="s">
        <v>2276</v>
      </c>
      <c r="C1161" t="s">
        <v>485</v>
      </c>
      <c r="D1161" t="s">
        <v>478</v>
      </c>
      <c r="E1161" s="258" t="s">
        <v>8081</v>
      </c>
    </row>
    <row r="1162" spans="1:5">
      <c r="A1162">
        <v>1330</v>
      </c>
      <c r="B1162" t="s">
        <v>2278</v>
      </c>
      <c r="C1162" t="s">
        <v>485</v>
      </c>
      <c r="D1162" t="s">
        <v>478</v>
      </c>
      <c r="E1162" s="258" t="s">
        <v>8082</v>
      </c>
    </row>
    <row r="1163" spans="1:5">
      <c r="A1163">
        <v>10957</v>
      </c>
      <c r="B1163" t="s">
        <v>2279</v>
      </c>
      <c r="C1163" t="s">
        <v>485</v>
      </c>
      <c r="D1163" t="s">
        <v>478</v>
      </c>
      <c r="E1163" s="258" t="s">
        <v>6997</v>
      </c>
    </row>
    <row r="1164" spans="1:5">
      <c r="A1164">
        <v>1332</v>
      </c>
      <c r="B1164" t="s">
        <v>2280</v>
      </c>
      <c r="C1164" t="s">
        <v>485</v>
      </c>
      <c r="D1164" t="s">
        <v>478</v>
      </c>
      <c r="E1164" s="258" t="s">
        <v>8083</v>
      </c>
    </row>
    <row r="1165" spans="1:5">
      <c r="A1165">
        <v>1334</v>
      </c>
      <c r="B1165" t="s">
        <v>2281</v>
      </c>
      <c r="C1165" t="s">
        <v>485</v>
      </c>
      <c r="D1165" t="s">
        <v>478</v>
      </c>
      <c r="E1165" s="258" t="s">
        <v>8084</v>
      </c>
    </row>
    <row r="1166" spans="1:5">
      <c r="A1166">
        <v>1335</v>
      </c>
      <c r="B1166" t="s">
        <v>2282</v>
      </c>
      <c r="C1166" t="s">
        <v>485</v>
      </c>
      <c r="D1166" t="s">
        <v>478</v>
      </c>
      <c r="E1166" s="258" t="s">
        <v>6450</v>
      </c>
    </row>
    <row r="1167" spans="1:5">
      <c r="A1167">
        <v>40425</v>
      </c>
      <c r="B1167" t="s">
        <v>2283</v>
      </c>
      <c r="C1167" t="s">
        <v>485</v>
      </c>
      <c r="D1167" t="s">
        <v>478</v>
      </c>
      <c r="E1167" s="258" t="s">
        <v>6643</v>
      </c>
    </row>
    <row r="1168" spans="1:5">
      <c r="A1168">
        <v>1337</v>
      </c>
      <c r="B1168" t="s">
        <v>2284</v>
      </c>
      <c r="C1168" t="s">
        <v>485</v>
      </c>
      <c r="D1168" t="s">
        <v>478</v>
      </c>
      <c r="E1168" s="258" t="s">
        <v>6997</v>
      </c>
    </row>
    <row r="1169" spans="1:5">
      <c r="A1169">
        <v>1338</v>
      </c>
      <c r="B1169" t="s">
        <v>2285</v>
      </c>
      <c r="C1169" t="s">
        <v>479</v>
      </c>
      <c r="D1169" t="s">
        <v>483</v>
      </c>
      <c r="E1169" s="258" t="s">
        <v>8085</v>
      </c>
    </row>
    <row r="1170" spans="1:5">
      <c r="A1170">
        <v>1340</v>
      </c>
      <c r="B1170" t="s">
        <v>2286</v>
      </c>
      <c r="C1170" t="s">
        <v>479</v>
      </c>
      <c r="D1170" t="s">
        <v>478</v>
      </c>
      <c r="E1170" s="258" t="s">
        <v>8086</v>
      </c>
    </row>
    <row r="1171" spans="1:5">
      <c r="A1171">
        <v>1341</v>
      </c>
      <c r="B1171" t="s">
        <v>2287</v>
      </c>
      <c r="C1171" t="s">
        <v>479</v>
      </c>
      <c r="D1171" t="s">
        <v>478</v>
      </c>
      <c r="E1171" s="258" t="s">
        <v>8087</v>
      </c>
    </row>
    <row r="1172" spans="1:5">
      <c r="A1172">
        <v>34659</v>
      </c>
      <c r="B1172" t="s">
        <v>2288</v>
      </c>
      <c r="C1172" t="s">
        <v>479</v>
      </c>
      <c r="D1172" t="s">
        <v>478</v>
      </c>
      <c r="E1172" s="258" t="s">
        <v>7315</v>
      </c>
    </row>
    <row r="1173" spans="1:5">
      <c r="A1173">
        <v>34514</v>
      </c>
      <c r="B1173" t="s">
        <v>2289</v>
      </c>
      <c r="C1173" t="s">
        <v>479</v>
      </c>
      <c r="D1173" t="s">
        <v>483</v>
      </c>
      <c r="E1173" s="258" t="s">
        <v>8088</v>
      </c>
    </row>
    <row r="1174" spans="1:5">
      <c r="A1174">
        <v>34660</v>
      </c>
      <c r="B1174" t="s">
        <v>2290</v>
      </c>
      <c r="C1174" t="s">
        <v>479</v>
      </c>
      <c r="D1174" t="s">
        <v>478</v>
      </c>
      <c r="E1174" s="258" t="s">
        <v>8089</v>
      </c>
    </row>
    <row r="1175" spans="1:5">
      <c r="A1175">
        <v>34661</v>
      </c>
      <c r="B1175" t="s">
        <v>2291</v>
      </c>
      <c r="C1175" t="s">
        <v>479</v>
      </c>
      <c r="D1175" t="s">
        <v>478</v>
      </c>
      <c r="E1175" s="258" t="s">
        <v>8090</v>
      </c>
    </row>
    <row r="1176" spans="1:5">
      <c r="A1176">
        <v>34667</v>
      </c>
      <c r="B1176" t="s">
        <v>2292</v>
      </c>
      <c r="C1176" t="s">
        <v>479</v>
      </c>
      <c r="D1176" t="s">
        <v>478</v>
      </c>
      <c r="E1176" s="258" t="s">
        <v>8091</v>
      </c>
    </row>
    <row r="1177" spans="1:5">
      <c r="A1177">
        <v>34668</v>
      </c>
      <c r="B1177" t="s">
        <v>2293</v>
      </c>
      <c r="C1177" t="s">
        <v>479</v>
      </c>
      <c r="D1177" t="s">
        <v>478</v>
      </c>
      <c r="E1177" s="258" t="s">
        <v>7747</v>
      </c>
    </row>
    <row r="1178" spans="1:5">
      <c r="A1178">
        <v>34741</v>
      </c>
      <c r="B1178" t="s">
        <v>2294</v>
      </c>
      <c r="C1178" t="s">
        <v>479</v>
      </c>
      <c r="D1178" t="s">
        <v>478</v>
      </c>
      <c r="E1178" s="258" t="s">
        <v>7224</v>
      </c>
    </row>
    <row r="1179" spans="1:5">
      <c r="A1179">
        <v>34664</v>
      </c>
      <c r="B1179" t="s">
        <v>2295</v>
      </c>
      <c r="C1179" t="s">
        <v>479</v>
      </c>
      <c r="D1179" t="s">
        <v>478</v>
      </c>
      <c r="E1179" s="258" t="s">
        <v>8092</v>
      </c>
    </row>
    <row r="1180" spans="1:5">
      <c r="A1180">
        <v>34665</v>
      </c>
      <c r="B1180" t="s">
        <v>2296</v>
      </c>
      <c r="C1180" t="s">
        <v>479</v>
      </c>
      <c r="D1180" t="s">
        <v>478</v>
      </c>
      <c r="E1180" s="258" t="s">
        <v>8093</v>
      </c>
    </row>
    <row r="1181" spans="1:5">
      <c r="A1181">
        <v>34666</v>
      </c>
      <c r="B1181" t="s">
        <v>2297</v>
      </c>
      <c r="C1181" t="s">
        <v>479</v>
      </c>
      <c r="D1181" t="s">
        <v>478</v>
      </c>
      <c r="E1181" s="258" t="s">
        <v>7320</v>
      </c>
    </row>
    <row r="1182" spans="1:5">
      <c r="A1182">
        <v>34669</v>
      </c>
      <c r="B1182" t="s">
        <v>2298</v>
      </c>
      <c r="C1182" t="s">
        <v>479</v>
      </c>
      <c r="D1182" t="s">
        <v>478</v>
      </c>
      <c r="E1182" s="258" t="s">
        <v>8094</v>
      </c>
    </row>
    <row r="1183" spans="1:5">
      <c r="A1183">
        <v>34670</v>
      </c>
      <c r="B1183" t="s">
        <v>2299</v>
      </c>
      <c r="C1183" t="s">
        <v>479</v>
      </c>
      <c r="D1183" t="s">
        <v>478</v>
      </c>
      <c r="E1183" s="258" t="s">
        <v>8095</v>
      </c>
    </row>
    <row r="1184" spans="1:5">
      <c r="A1184">
        <v>34671</v>
      </c>
      <c r="B1184" t="s">
        <v>2300</v>
      </c>
      <c r="C1184" t="s">
        <v>479</v>
      </c>
      <c r="D1184" t="s">
        <v>478</v>
      </c>
      <c r="E1184" s="258" t="s">
        <v>6660</v>
      </c>
    </row>
    <row r="1185" spans="1:5">
      <c r="A1185">
        <v>34672</v>
      </c>
      <c r="B1185" t="s">
        <v>2301</v>
      </c>
      <c r="C1185" t="s">
        <v>479</v>
      </c>
      <c r="D1185" t="s">
        <v>478</v>
      </c>
      <c r="E1185" s="258" t="s">
        <v>8096</v>
      </c>
    </row>
    <row r="1186" spans="1:5">
      <c r="A1186">
        <v>34673</v>
      </c>
      <c r="B1186" t="s">
        <v>2302</v>
      </c>
      <c r="C1186" t="s">
        <v>479</v>
      </c>
      <c r="D1186" t="s">
        <v>478</v>
      </c>
      <c r="E1186" s="258" t="s">
        <v>8097</v>
      </c>
    </row>
    <row r="1187" spans="1:5">
      <c r="A1187">
        <v>34674</v>
      </c>
      <c r="B1187" t="s">
        <v>2303</v>
      </c>
      <c r="C1187" t="s">
        <v>479</v>
      </c>
      <c r="D1187" t="s">
        <v>478</v>
      </c>
      <c r="E1187" s="258" t="s">
        <v>8098</v>
      </c>
    </row>
    <row r="1188" spans="1:5">
      <c r="A1188">
        <v>34675</v>
      </c>
      <c r="B1188" t="s">
        <v>2304</v>
      </c>
      <c r="C1188" t="s">
        <v>479</v>
      </c>
      <c r="D1188" t="s">
        <v>478</v>
      </c>
      <c r="E1188" s="258" t="s">
        <v>8099</v>
      </c>
    </row>
    <row r="1189" spans="1:5">
      <c r="A1189">
        <v>34676</v>
      </c>
      <c r="B1189" t="s">
        <v>2305</v>
      </c>
      <c r="C1189" t="s">
        <v>479</v>
      </c>
      <c r="D1189" t="s">
        <v>478</v>
      </c>
      <c r="E1189" s="258" t="s">
        <v>8100</v>
      </c>
    </row>
    <row r="1190" spans="1:5">
      <c r="A1190">
        <v>34677</v>
      </c>
      <c r="B1190" t="s">
        <v>2306</v>
      </c>
      <c r="C1190" t="s">
        <v>479</v>
      </c>
      <c r="D1190" t="s">
        <v>478</v>
      </c>
      <c r="E1190" s="258" t="s">
        <v>7837</v>
      </c>
    </row>
    <row r="1191" spans="1:5">
      <c r="A1191">
        <v>43126</v>
      </c>
      <c r="B1191" t="s">
        <v>2307</v>
      </c>
      <c r="C1191" t="s">
        <v>479</v>
      </c>
      <c r="D1191" t="s">
        <v>480</v>
      </c>
      <c r="E1191" s="258" t="s">
        <v>8101</v>
      </c>
    </row>
    <row r="1192" spans="1:5">
      <c r="A1192">
        <v>43124</v>
      </c>
      <c r="B1192" t="s">
        <v>2308</v>
      </c>
      <c r="C1192" t="s">
        <v>479</v>
      </c>
      <c r="D1192" t="s">
        <v>480</v>
      </c>
      <c r="E1192" s="258" t="s">
        <v>8102</v>
      </c>
    </row>
    <row r="1193" spans="1:5">
      <c r="A1193">
        <v>43125</v>
      </c>
      <c r="B1193" t="s">
        <v>2309</v>
      </c>
      <c r="C1193" t="s">
        <v>479</v>
      </c>
      <c r="D1193" t="s">
        <v>480</v>
      </c>
      <c r="E1193" s="258" t="s">
        <v>8103</v>
      </c>
    </row>
    <row r="1194" spans="1:5">
      <c r="A1194">
        <v>40623</v>
      </c>
      <c r="B1194" t="s">
        <v>2310</v>
      </c>
      <c r="C1194" t="s">
        <v>488</v>
      </c>
      <c r="D1194" t="s">
        <v>478</v>
      </c>
      <c r="E1194" s="258" t="s">
        <v>8104</v>
      </c>
    </row>
    <row r="1195" spans="1:5">
      <c r="A1195">
        <v>43701</v>
      </c>
      <c r="B1195" t="s">
        <v>2311</v>
      </c>
      <c r="C1195" t="s">
        <v>485</v>
      </c>
      <c r="D1195" t="s">
        <v>480</v>
      </c>
      <c r="E1195" s="258" t="s">
        <v>8105</v>
      </c>
    </row>
    <row r="1196" spans="1:5">
      <c r="A1196">
        <v>1345</v>
      </c>
      <c r="B1196" t="s">
        <v>2312</v>
      </c>
      <c r="C1196" t="s">
        <v>479</v>
      </c>
      <c r="D1196" t="s">
        <v>478</v>
      </c>
      <c r="E1196" s="258" t="s">
        <v>8106</v>
      </c>
    </row>
    <row r="1197" spans="1:5">
      <c r="A1197">
        <v>1346</v>
      </c>
      <c r="B1197" t="s">
        <v>2313</v>
      </c>
      <c r="C1197" t="s">
        <v>479</v>
      </c>
      <c r="D1197" t="s">
        <v>478</v>
      </c>
      <c r="E1197" s="258" t="s">
        <v>8107</v>
      </c>
    </row>
    <row r="1198" spans="1:5">
      <c r="A1198">
        <v>1347</v>
      </c>
      <c r="B1198" t="s">
        <v>2314</v>
      </c>
      <c r="C1198" t="s">
        <v>479</v>
      </c>
      <c r="D1198" t="s">
        <v>478</v>
      </c>
      <c r="E1198" s="258" t="s">
        <v>7280</v>
      </c>
    </row>
    <row r="1199" spans="1:5">
      <c r="A1199">
        <v>43678</v>
      </c>
      <c r="B1199" t="s">
        <v>2315</v>
      </c>
      <c r="C1199" t="s">
        <v>479</v>
      </c>
      <c r="D1199" t="s">
        <v>478</v>
      </c>
      <c r="E1199" s="258" t="s">
        <v>8108</v>
      </c>
    </row>
    <row r="1200" spans="1:5">
      <c r="A1200">
        <v>43680</v>
      </c>
      <c r="B1200" t="s">
        <v>2316</v>
      </c>
      <c r="C1200" t="s">
        <v>479</v>
      </c>
      <c r="D1200" t="s">
        <v>478</v>
      </c>
      <c r="E1200" s="258" t="s">
        <v>8109</v>
      </c>
    </row>
    <row r="1201" spans="1:5">
      <c r="A1201">
        <v>43679</v>
      </c>
      <c r="B1201" t="s">
        <v>2317</v>
      </c>
      <c r="C1201" t="s">
        <v>479</v>
      </c>
      <c r="D1201" t="s">
        <v>478</v>
      </c>
      <c r="E1201" s="258" t="s">
        <v>8110</v>
      </c>
    </row>
    <row r="1202" spans="1:5">
      <c r="A1202">
        <v>1355</v>
      </c>
      <c r="B1202" t="s">
        <v>2318</v>
      </c>
      <c r="C1202" t="s">
        <v>479</v>
      </c>
      <c r="D1202" t="s">
        <v>478</v>
      </c>
      <c r="E1202" s="258" t="s">
        <v>8111</v>
      </c>
    </row>
    <row r="1203" spans="1:5">
      <c r="A1203">
        <v>1358</v>
      </c>
      <c r="B1203" t="s">
        <v>2319</v>
      </c>
      <c r="C1203" t="s">
        <v>479</v>
      </c>
      <c r="D1203" t="s">
        <v>478</v>
      </c>
      <c r="E1203" s="258" t="s">
        <v>8112</v>
      </c>
    </row>
    <row r="1204" spans="1:5">
      <c r="A1204">
        <v>43681</v>
      </c>
      <c r="B1204" t="s">
        <v>2320</v>
      </c>
      <c r="C1204" t="s">
        <v>479</v>
      </c>
      <c r="D1204" t="s">
        <v>483</v>
      </c>
      <c r="E1204" s="258" t="s">
        <v>8113</v>
      </c>
    </row>
    <row r="1205" spans="1:5">
      <c r="A1205">
        <v>43677</v>
      </c>
      <c r="B1205" t="s">
        <v>2321</v>
      </c>
      <c r="C1205" t="s">
        <v>479</v>
      </c>
      <c r="D1205" t="s">
        <v>478</v>
      </c>
      <c r="E1205" s="258" t="s">
        <v>8114</v>
      </c>
    </row>
    <row r="1206" spans="1:5">
      <c r="A1206">
        <v>43682</v>
      </c>
      <c r="B1206" t="s">
        <v>2322</v>
      </c>
      <c r="C1206" t="s">
        <v>479</v>
      </c>
      <c r="D1206" t="s">
        <v>478</v>
      </c>
      <c r="E1206" s="258" t="s">
        <v>8115</v>
      </c>
    </row>
    <row r="1207" spans="1:5">
      <c r="A1207">
        <v>20971</v>
      </c>
      <c r="B1207" t="s">
        <v>2323</v>
      </c>
      <c r="C1207" t="s">
        <v>477</v>
      </c>
      <c r="D1207" t="s">
        <v>478</v>
      </c>
      <c r="E1207" s="258" t="s">
        <v>6453</v>
      </c>
    </row>
    <row r="1208" spans="1:5">
      <c r="A1208">
        <v>13279</v>
      </c>
      <c r="B1208" t="s">
        <v>2324</v>
      </c>
      <c r="C1208" t="s">
        <v>485</v>
      </c>
      <c r="D1208" t="s">
        <v>478</v>
      </c>
      <c r="E1208" s="258" t="s">
        <v>7062</v>
      </c>
    </row>
    <row r="1209" spans="1:5">
      <c r="A1209">
        <v>11977</v>
      </c>
      <c r="B1209" t="s">
        <v>2325</v>
      </c>
      <c r="C1209" t="s">
        <v>477</v>
      </c>
      <c r="D1209" t="s">
        <v>478</v>
      </c>
      <c r="E1209" s="258" t="s">
        <v>8116</v>
      </c>
    </row>
    <row r="1210" spans="1:5">
      <c r="A1210">
        <v>11975</v>
      </c>
      <c r="B1210" t="s">
        <v>2326</v>
      </c>
      <c r="C1210" t="s">
        <v>477</v>
      </c>
      <c r="D1210" t="s">
        <v>478</v>
      </c>
      <c r="E1210" s="258" t="s">
        <v>8117</v>
      </c>
    </row>
    <row r="1211" spans="1:5">
      <c r="A1211">
        <v>39746</v>
      </c>
      <c r="B1211" t="s">
        <v>2327</v>
      </c>
      <c r="C1211" t="s">
        <v>477</v>
      </c>
      <c r="D1211" t="s">
        <v>478</v>
      </c>
      <c r="E1211" s="258" t="s">
        <v>8118</v>
      </c>
    </row>
    <row r="1212" spans="1:5">
      <c r="A1212">
        <v>11976</v>
      </c>
      <c r="B1212" t="s">
        <v>2328</v>
      </c>
      <c r="C1212" t="s">
        <v>477</v>
      </c>
      <c r="D1212" t="s">
        <v>478</v>
      </c>
      <c r="E1212" s="258" t="s">
        <v>795</v>
      </c>
    </row>
    <row r="1213" spans="1:5">
      <c r="A1213">
        <v>1368</v>
      </c>
      <c r="B1213" t="s">
        <v>2329</v>
      </c>
      <c r="C1213" t="s">
        <v>477</v>
      </c>
      <c r="D1213" t="s">
        <v>483</v>
      </c>
      <c r="E1213" s="258" t="s">
        <v>8119</v>
      </c>
    </row>
    <row r="1214" spans="1:5">
      <c r="A1214">
        <v>1367</v>
      </c>
      <c r="B1214" t="s">
        <v>2330</v>
      </c>
      <c r="C1214" t="s">
        <v>477</v>
      </c>
      <c r="D1214" t="s">
        <v>478</v>
      </c>
      <c r="E1214" s="258" t="s">
        <v>8120</v>
      </c>
    </row>
    <row r="1215" spans="1:5">
      <c r="A1215">
        <v>41899</v>
      </c>
      <c r="B1215" t="s">
        <v>2331</v>
      </c>
      <c r="C1215" t="s">
        <v>491</v>
      </c>
      <c r="D1215" t="s">
        <v>483</v>
      </c>
      <c r="E1215" s="258" t="s">
        <v>8121</v>
      </c>
    </row>
    <row r="1216" spans="1:5">
      <c r="A1216">
        <v>1380</v>
      </c>
      <c r="B1216" t="s">
        <v>166</v>
      </c>
      <c r="C1216" t="s">
        <v>485</v>
      </c>
      <c r="D1216" t="s">
        <v>478</v>
      </c>
      <c r="E1216" s="258" t="s">
        <v>7944</v>
      </c>
    </row>
    <row r="1217" spans="1:5">
      <c r="A1217">
        <v>1375</v>
      </c>
      <c r="B1217" t="s">
        <v>2332</v>
      </c>
      <c r="C1217" t="s">
        <v>485</v>
      </c>
      <c r="D1217" t="s">
        <v>478</v>
      </c>
      <c r="E1217" s="258" t="s">
        <v>6456</v>
      </c>
    </row>
    <row r="1218" spans="1:5">
      <c r="A1218">
        <v>1379</v>
      </c>
      <c r="B1218" t="s">
        <v>104</v>
      </c>
      <c r="C1218" t="s">
        <v>485</v>
      </c>
      <c r="D1218" t="s">
        <v>483</v>
      </c>
      <c r="E1218" s="258" t="s">
        <v>7844</v>
      </c>
    </row>
    <row r="1219" spans="1:5">
      <c r="A1219">
        <v>13284</v>
      </c>
      <c r="B1219" t="s">
        <v>2333</v>
      </c>
      <c r="C1219" t="s">
        <v>485</v>
      </c>
      <c r="D1219" t="s">
        <v>478</v>
      </c>
      <c r="E1219" s="258" t="s">
        <v>7844</v>
      </c>
    </row>
    <row r="1220" spans="1:5">
      <c r="A1220">
        <v>44528</v>
      </c>
      <c r="B1220" t="s">
        <v>2334</v>
      </c>
      <c r="C1220" t="s">
        <v>485</v>
      </c>
      <c r="D1220" t="s">
        <v>478</v>
      </c>
      <c r="E1220" s="258" t="s">
        <v>1610</v>
      </c>
    </row>
    <row r="1221" spans="1:5">
      <c r="A1221">
        <v>34753</v>
      </c>
      <c r="B1221" t="s">
        <v>2335</v>
      </c>
      <c r="C1221" t="s">
        <v>485</v>
      </c>
      <c r="D1221" t="s">
        <v>478</v>
      </c>
      <c r="E1221" s="258" t="s">
        <v>800</v>
      </c>
    </row>
    <row r="1222" spans="1:5">
      <c r="A1222">
        <v>420</v>
      </c>
      <c r="B1222" t="s">
        <v>2336</v>
      </c>
      <c r="C1222" t="s">
        <v>477</v>
      </c>
      <c r="D1222" t="s">
        <v>480</v>
      </c>
      <c r="E1222" s="258" t="s">
        <v>8122</v>
      </c>
    </row>
    <row r="1223" spans="1:5">
      <c r="A1223">
        <v>12327</v>
      </c>
      <c r="B1223" t="s">
        <v>2337</v>
      </c>
      <c r="C1223" t="s">
        <v>477</v>
      </c>
      <c r="D1223" t="s">
        <v>480</v>
      </c>
      <c r="E1223" s="258" t="s">
        <v>8123</v>
      </c>
    </row>
    <row r="1224" spans="1:5">
      <c r="A1224">
        <v>36148</v>
      </c>
      <c r="B1224" t="s">
        <v>2338</v>
      </c>
      <c r="C1224" t="s">
        <v>477</v>
      </c>
      <c r="D1224" t="s">
        <v>478</v>
      </c>
      <c r="E1224" s="258" t="s">
        <v>7734</v>
      </c>
    </row>
    <row r="1225" spans="1:5">
      <c r="A1225">
        <v>12329</v>
      </c>
      <c r="B1225" t="s">
        <v>2339</v>
      </c>
      <c r="C1225" t="s">
        <v>485</v>
      </c>
      <c r="D1225" t="s">
        <v>478</v>
      </c>
      <c r="E1225" s="258" t="s">
        <v>8124</v>
      </c>
    </row>
    <row r="1226" spans="1:5">
      <c r="A1226">
        <v>1339</v>
      </c>
      <c r="B1226" t="s">
        <v>2340</v>
      </c>
      <c r="C1226" t="s">
        <v>485</v>
      </c>
      <c r="D1226" t="s">
        <v>478</v>
      </c>
      <c r="E1226" s="258" t="s">
        <v>8125</v>
      </c>
    </row>
    <row r="1227" spans="1:5">
      <c r="A1227">
        <v>44396</v>
      </c>
      <c r="B1227" t="s">
        <v>2341</v>
      </c>
      <c r="C1227" t="s">
        <v>485</v>
      </c>
      <c r="D1227" t="s">
        <v>478</v>
      </c>
      <c r="E1227" s="258" t="s">
        <v>8126</v>
      </c>
    </row>
    <row r="1228" spans="1:5">
      <c r="A1228">
        <v>44327</v>
      </c>
      <c r="B1228" t="s">
        <v>2342</v>
      </c>
      <c r="C1228" t="s">
        <v>486</v>
      </c>
      <c r="D1228" t="s">
        <v>478</v>
      </c>
      <c r="E1228" s="258" t="s">
        <v>8127</v>
      </c>
    </row>
    <row r="1229" spans="1:5">
      <c r="A1229">
        <v>37418</v>
      </c>
      <c r="B1229" t="s">
        <v>2343</v>
      </c>
      <c r="C1229" t="s">
        <v>477</v>
      </c>
      <c r="D1229" t="s">
        <v>480</v>
      </c>
      <c r="E1229" s="258" t="s">
        <v>8128</v>
      </c>
    </row>
    <row r="1230" spans="1:5">
      <c r="A1230">
        <v>37419</v>
      </c>
      <c r="B1230" t="s">
        <v>2344</v>
      </c>
      <c r="C1230" t="s">
        <v>477</v>
      </c>
      <c r="D1230" t="s">
        <v>480</v>
      </c>
      <c r="E1230" s="258" t="s">
        <v>8129</v>
      </c>
    </row>
    <row r="1231" spans="1:5">
      <c r="A1231">
        <v>1427</v>
      </c>
      <c r="B1231" t="s">
        <v>2345</v>
      </c>
      <c r="C1231" t="s">
        <v>477</v>
      </c>
      <c r="D1231" t="s">
        <v>480</v>
      </c>
      <c r="E1231" s="258" t="s">
        <v>6612</v>
      </c>
    </row>
    <row r="1232" spans="1:5">
      <c r="A1232">
        <v>1402</v>
      </c>
      <c r="B1232" t="s">
        <v>2346</v>
      </c>
      <c r="C1232" t="s">
        <v>477</v>
      </c>
      <c r="D1232" t="s">
        <v>480</v>
      </c>
      <c r="E1232" s="258" t="s">
        <v>8130</v>
      </c>
    </row>
    <row r="1233" spans="1:5">
      <c r="A1233">
        <v>1420</v>
      </c>
      <c r="B1233" t="s">
        <v>2347</v>
      </c>
      <c r="C1233" t="s">
        <v>477</v>
      </c>
      <c r="D1233" t="s">
        <v>480</v>
      </c>
      <c r="E1233" s="258" t="s">
        <v>906</v>
      </c>
    </row>
    <row r="1234" spans="1:5">
      <c r="A1234">
        <v>1419</v>
      </c>
      <c r="B1234" t="s">
        <v>2348</v>
      </c>
      <c r="C1234" t="s">
        <v>477</v>
      </c>
      <c r="D1234" t="s">
        <v>480</v>
      </c>
      <c r="E1234" s="258" t="s">
        <v>8131</v>
      </c>
    </row>
    <row r="1235" spans="1:5">
      <c r="A1235">
        <v>1414</v>
      </c>
      <c r="B1235" t="s">
        <v>2349</v>
      </c>
      <c r="C1235" t="s">
        <v>477</v>
      </c>
      <c r="D1235" t="s">
        <v>480</v>
      </c>
      <c r="E1235" s="258" t="s">
        <v>7341</v>
      </c>
    </row>
    <row r="1236" spans="1:5">
      <c r="A1236">
        <v>1413</v>
      </c>
      <c r="B1236" t="s">
        <v>2350</v>
      </c>
      <c r="C1236" t="s">
        <v>477</v>
      </c>
      <c r="D1236" t="s">
        <v>480</v>
      </c>
      <c r="E1236" s="258" t="s">
        <v>8132</v>
      </c>
    </row>
    <row r="1237" spans="1:5">
      <c r="A1237">
        <v>1412</v>
      </c>
      <c r="B1237" t="s">
        <v>2351</v>
      </c>
      <c r="C1237" t="s">
        <v>477</v>
      </c>
      <c r="D1237" t="s">
        <v>480</v>
      </c>
      <c r="E1237" s="258" t="s">
        <v>8133</v>
      </c>
    </row>
    <row r="1238" spans="1:5">
      <c r="A1238">
        <v>1411</v>
      </c>
      <c r="B1238" t="s">
        <v>2352</v>
      </c>
      <c r="C1238" t="s">
        <v>477</v>
      </c>
      <c r="D1238" t="s">
        <v>480</v>
      </c>
      <c r="E1238" s="258" t="s">
        <v>8134</v>
      </c>
    </row>
    <row r="1239" spans="1:5">
      <c r="A1239">
        <v>1406</v>
      </c>
      <c r="B1239" t="s">
        <v>2353</v>
      </c>
      <c r="C1239" t="s">
        <v>477</v>
      </c>
      <c r="D1239" t="s">
        <v>480</v>
      </c>
      <c r="E1239" s="258" t="s">
        <v>8135</v>
      </c>
    </row>
    <row r="1240" spans="1:5">
      <c r="A1240">
        <v>1407</v>
      </c>
      <c r="B1240" t="s">
        <v>2354</v>
      </c>
      <c r="C1240" t="s">
        <v>477</v>
      </c>
      <c r="D1240" t="s">
        <v>480</v>
      </c>
      <c r="E1240" s="258" t="s">
        <v>8136</v>
      </c>
    </row>
    <row r="1241" spans="1:5">
      <c r="A1241">
        <v>1404</v>
      </c>
      <c r="B1241" t="s">
        <v>2355</v>
      </c>
      <c r="C1241" t="s">
        <v>477</v>
      </c>
      <c r="D1241" t="s">
        <v>480</v>
      </c>
      <c r="E1241" s="258" t="s">
        <v>8137</v>
      </c>
    </row>
    <row r="1242" spans="1:5">
      <c r="A1242">
        <v>11281</v>
      </c>
      <c r="B1242" t="s">
        <v>2356</v>
      </c>
      <c r="C1242" t="s">
        <v>477</v>
      </c>
      <c r="D1242" t="s">
        <v>480</v>
      </c>
      <c r="E1242" s="258" t="s">
        <v>8138</v>
      </c>
    </row>
    <row r="1243" spans="1:5">
      <c r="A1243">
        <v>1442</v>
      </c>
      <c r="B1243" t="s">
        <v>2357</v>
      </c>
      <c r="C1243" t="s">
        <v>477</v>
      </c>
      <c r="D1243" t="s">
        <v>480</v>
      </c>
      <c r="E1243" s="258" t="s">
        <v>8139</v>
      </c>
    </row>
    <row r="1244" spans="1:5">
      <c r="A1244">
        <v>13457</v>
      </c>
      <c r="B1244" t="s">
        <v>2358</v>
      </c>
      <c r="C1244" t="s">
        <v>477</v>
      </c>
      <c r="D1244" t="s">
        <v>480</v>
      </c>
      <c r="E1244" s="258" t="s">
        <v>8140</v>
      </c>
    </row>
    <row r="1245" spans="1:5">
      <c r="A1245">
        <v>40699</v>
      </c>
      <c r="B1245" t="s">
        <v>2359</v>
      </c>
      <c r="C1245" t="s">
        <v>477</v>
      </c>
      <c r="D1245" t="s">
        <v>480</v>
      </c>
      <c r="E1245" s="258" t="s">
        <v>8141</v>
      </c>
    </row>
    <row r="1246" spans="1:5">
      <c r="A1246">
        <v>40701</v>
      </c>
      <c r="B1246" t="s">
        <v>2360</v>
      </c>
      <c r="C1246" t="s">
        <v>477</v>
      </c>
      <c r="D1246" t="s">
        <v>480</v>
      </c>
      <c r="E1246" s="258" t="s">
        <v>8142</v>
      </c>
    </row>
    <row r="1247" spans="1:5">
      <c r="A1247">
        <v>40700</v>
      </c>
      <c r="B1247" t="s">
        <v>2361</v>
      </c>
      <c r="C1247" t="s">
        <v>477</v>
      </c>
      <c r="D1247" t="s">
        <v>480</v>
      </c>
      <c r="E1247" s="258" t="s">
        <v>8143</v>
      </c>
    </row>
    <row r="1248" spans="1:5">
      <c r="A1248">
        <v>13458</v>
      </c>
      <c r="B1248" t="s">
        <v>2362</v>
      </c>
      <c r="C1248" t="s">
        <v>477</v>
      </c>
      <c r="D1248" t="s">
        <v>480</v>
      </c>
      <c r="E1248" s="258" t="s">
        <v>8144</v>
      </c>
    </row>
    <row r="1249" spans="1:5">
      <c r="A1249">
        <v>11134</v>
      </c>
      <c r="B1249" t="s">
        <v>2363</v>
      </c>
      <c r="C1249" t="s">
        <v>479</v>
      </c>
      <c r="D1249" t="s">
        <v>478</v>
      </c>
      <c r="E1249" s="258" t="s">
        <v>8145</v>
      </c>
    </row>
    <row r="1250" spans="1:5">
      <c r="A1250">
        <v>11135</v>
      </c>
      <c r="B1250" t="s">
        <v>2364</v>
      </c>
      <c r="C1250" t="s">
        <v>479</v>
      </c>
      <c r="D1250" t="s">
        <v>478</v>
      </c>
      <c r="E1250" s="258" t="s">
        <v>8146</v>
      </c>
    </row>
    <row r="1251" spans="1:5">
      <c r="A1251">
        <v>11136</v>
      </c>
      <c r="B1251" t="s">
        <v>2365</v>
      </c>
      <c r="C1251" t="s">
        <v>479</v>
      </c>
      <c r="D1251" t="s">
        <v>478</v>
      </c>
      <c r="E1251" s="258" t="s">
        <v>8147</v>
      </c>
    </row>
    <row r="1252" spans="1:5">
      <c r="A1252">
        <v>34743</v>
      </c>
      <c r="B1252" t="s">
        <v>2366</v>
      </c>
      <c r="C1252" t="s">
        <v>479</v>
      </c>
      <c r="D1252" t="s">
        <v>478</v>
      </c>
      <c r="E1252" s="258" t="s">
        <v>8148</v>
      </c>
    </row>
    <row r="1253" spans="1:5">
      <c r="A1253">
        <v>11137</v>
      </c>
      <c r="B1253" t="s">
        <v>2367</v>
      </c>
      <c r="C1253" t="s">
        <v>479</v>
      </c>
      <c r="D1253" t="s">
        <v>478</v>
      </c>
      <c r="E1253" s="258" t="s">
        <v>8149</v>
      </c>
    </row>
    <row r="1254" spans="1:5">
      <c r="A1254">
        <v>34745</v>
      </c>
      <c r="B1254" t="s">
        <v>2368</v>
      </c>
      <c r="C1254" t="s">
        <v>479</v>
      </c>
      <c r="D1254" t="s">
        <v>478</v>
      </c>
      <c r="E1254" s="258" t="s">
        <v>8150</v>
      </c>
    </row>
    <row r="1255" spans="1:5">
      <c r="A1255">
        <v>34746</v>
      </c>
      <c r="B1255" t="s">
        <v>2369</v>
      </c>
      <c r="C1255" t="s">
        <v>479</v>
      </c>
      <c r="D1255" t="s">
        <v>478</v>
      </c>
      <c r="E1255" s="258" t="s">
        <v>6861</v>
      </c>
    </row>
    <row r="1256" spans="1:5">
      <c r="A1256">
        <v>1360</v>
      </c>
      <c r="B1256" t="s">
        <v>2370</v>
      </c>
      <c r="C1256" t="s">
        <v>479</v>
      </c>
      <c r="D1256" t="s">
        <v>478</v>
      </c>
      <c r="E1256" s="258" t="s">
        <v>8151</v>
      </c>
    </row>
    <row r="1257" spans="1:5">
      <c r="A1257">
        <v>36524</v>
      </c>
      <c r="B1257" t="s">
        <v>2371</v>
      </c>
      <c r="C1257" t="s">
        <v>477</v>
      </c>
      <c r="D1257" t="s">
        <v>480</v>
      </c>
      <c r="E1257" s="258" t="s">
        <v>8152</v>
      </c>
    </row>
    <row r="1258" spans="1:5">
      <c r="A1258">
        <v>36526</v>
      </c>
      <c r="B1258" t="s">
        <v>2372</v>
      </c>
      <c r="C1258" t="s">
        <v>477</v>
      </c>
      <c r="D1258" t="s">
        <v>480</v>
      </c>
      <c r="E1258" s="258" t="s">
        <v>8153</v>
      </c>
    </row>
    <row r="1259" spans="1:5">
      <c r="A1259">
        <v>36523</v>
      </c>
      <c r="B1259" t="s">
        <v>2373</v>
      </c>
      <c r="C1259" t="s">
        <v>477</v>
      </c>
      <c r="D1259" t="s">
        <v>480</v>
      </c>
      <c r="E1259" s="258" t="s">
        <v>8154</v>
      </c>
    </row>
    <row r="1260" spans="1:5">
      <c r="A1260">
        <v>36527</v>
      </c>
      <c r="B1260" t="s">
        <v>2374</v>
      </c>
      <c r="C1260" t="s">
        <v>477</v>
      </c>
      <c r="D1260" t="s">
        <v>480</v>
      </c>
      <c r="E1260" s="258" t="s">
        <v>8155</v>
      </c>
    </row>
    <row r="1261" spans="1:5">
      <c r="A1261">
        <v>13803</v>
      </c>
      <c r="B1261" t="s">
        <v>2375</v>
      </c>
      <c r="C1261" t="s">
        <v>477</v>
      </c>
      <c r="D1261" t="s">
        <v>480</v>
      </c>
      <c r="E1261" s="258" t="s">
        <v>8156</v>
      </c>
    </row>
    <row r="1262" spans="1:5">
      <c r="A1262">
        <v>38642</v>
      </c>
      <c r="B1262" t="s">
        <v>2376</v>
      </c>
      <c r="C1262" t="s">
        <v>477</v>
      </c>
      <c r="D1262" t="s">
        <v>480</v>
      </c>
      <c r="E1262" s="258" t="s">
        <v>8157</v>
      </c>
    </row>
    <row r="1263" spans="1:5">
      <c r="A1263">
        <v>36522</v>
      </c>
      <c r="B1263" t="s">
        <v>2377</v>
      </c>
      <c r="C1263" t="s">
        <v>477</v>
      </c>
      <c r="D1263" t="s">
        <v>480</v>
      </c>
      <c r="E1263" s="258" t="s">
        <v>8158</v>
      </c>
    </row>
    <row r="1264" spans="1:5">
      <c r="A1264">
        <v>36525</v>
      </c>
      <c r="B1264" t="s">
        <v>2378</v>
      </c>
      <c r="C1264" t="s">
        <v>477</v>
      </c>
      <c r="D1264" t="s">
        <v>480</v>
      </c>
      <c r="E1264" s="258" t="s">
        <v>8159</v>
      </c>
    </row>
    <row r="1265" spans="1:5">
      <c r="A1265">
        <v>34348</v>
      </c>
      <c r="B1265" t="s">
        <v>2379</v>
      </c>
      <c r="C1265" t="s">
        <v>484</v>
      </c>
      <c r="D1265" t="s">
        <v>478</v>
      </c>
      <c r="E1265" s="258" t="s">
        <v>980</v>
      </c>
    </row>
    <row r="1266" spans="1:5">
      <c r="A1266">
        <v>34347</v>
      </c>
      <c r="B1266" t="s">
        <v>2380</v>
      </c>
      <c r="C1266" t="s">
        <v>484</v>
      </c>
      <c r="D1266" t="s">
        <v>478</v>
      </c>
      <c r="E1266" s="258" t="s">
        <v>8160</v>
      </c>
    </row>
    <row r="1267" spans="1:5">
      <c r="A1267">
        <v>11146</v>
      </c>
      <c r="B1267" t="s">
        <v>2381</v>
      </c>
      <c r="C1267" t="s">
        <v>482</v>
      </c>
      <c r="D1267" t="s">
        <v>478</v>
      </c>
      <c r="E1267" s="258" t="s">
        <v>8161</v>
      </c>
    </row>
    <row r="1268" spans="1:5">
      <c r="A1268">
        <v>11147</v>
      </c>
      <c r="B1268" t="s">
        <v>2382</v>
      </c>
      <c r="C1268" t="s">
        <v>482</v>
      </c>
      <c r="D1268" t="s">
        <v>478</v>
      </c>
      <c r="E1268" s="258" t="s">
        <v>8162</v>
      </c>
    </row>
    <row r="1269" spans="1:5">
      <c r="A1269">
        <v>34872</v>
      </c>
      <c r="B1269" t="s">
        <v>2383</v>
      </c>
      <c r="C1269" t="s">
        <v>482</v>
      </c>
      <c r="D1269" t="s">
        <v>478</v>
      </c>
      <c r="E1269" s="258" t="s">
        <v>8163</v>
      </c>
    </row>
    <row r="1270" spans="1:5">
      <c r="A1270">
        <v>34491</v>
      </c>
      <c r="B1270" t="s">
        <v>2384</v>
      </c>
      <c r="C1270" t="s">
        <v>482</v>
      </c>
      <c r="D1270" t="s">
        <v>478</v>
      </c>
      <c r="E1270" s="258" t="s">
        <v>8164</v>
      </c>
    </row>
    <row r="1271" spans="1:5">
      <c r="A1271">
        <v>34770</v>
      </c>
      <c r="B1271" t="s">
        <v>2385</v>
      </c>
      <c r="C1271" t="s">
        <v>491</v>
      </c>
      <c r="D1271" t="s">
        <v>480</v>
      </c>
      <c r="E1271" s="258" t="s">
        <v>8165</v>
      </c>
    </row>
    <row r="1272" spans="1:5">
      <c r="A1272">
        <v>1518</v>
      </c>
      <c r="B1272" t="s">
        <v>2386</v>
      </c>
      <c r="C1272" t="s">
        <v>491</v>
      </c>
      <c r="D1272" t="s">
        <v>480</v>
      </c>
      <c r="E1272" s="258" t="s">
        <v>7345</v>
      </c>
    </row>
    <row r="1273" spans="1:5">
      <c r="A1273">
        <v>41965</v>
      </c>
      <c r="B1273" t="s">
        <v>2387</v>
      </c>
      <c r="C1273" t="s">
        <v>491</v>
      </c>
      <c r="D1273" t="s">
        <v>480</v>
      </c>
      <c r="E1273" s="258" t="s">
        <v>8166</v>
      </c>
    </row>
    <row r="1274" spans="1:5">
      <c r="A1274">
        <v>34492</v>
      </c>
      <c r="B1274" t="s">
        <v>2388</v>
      </c>
      <c r="C1274" t="s">
        <v>482</v>
      </c>
      <c r="D1274" t="s">
        <v>483</v>
      </c>
      <c r="E1274" s="258" t="s">
        <v>6917</v>
      </c>
    </row>
    <row r="1275" spans="1:5">
      <c r="A1275">
        <v>1524</v>
      </c>
      <c r="B1275" t="s">
        <v>2389</v>
      </c>
      <c r="C1275" t="s">
        <v>482</v>
      </c>
      <c r="D1275" t="s">
        <v>478</v>
      </c>
      <c r="E1275" s="258" t="s">
        <v>8167</v>
      </c>
    </row>
    <row r="1276" spans="1:5">
      <c r="A1276">
        <v>38404</v>
      </c>
      <c r="B1276" t="s">
        <v>2390</v>
      </c>
      <c r="C1276" t="s">
        <v>482</v>
      </c>
      <c r="D1276" t="s">
        <v>478</v>
      </c>
      <c r="E1276" s="258" t="s">
        <v>8168</v>
      </c>
    </row>
    <row r="1277" spans="1:5">
      <c r="A1277">
        <v>39849</v>
      </c>
      <c r="B1277" t="s">
        <v>2391</v>
      </c>
      <c r="C1277" t="s">
        <v>482</v>
      </c>
      <c r="D1277" t="s">
        <v>478</v>
      </c>
      <c r="E1277" s="258" t="s">
        <v>8169</v>
      </c>
    </row>
    <row r="1278" spans="1:5">
      <c r="A1278">
        <v>38464</v>
      </c>
      <c r="B1278" t="s">
        <v>2392</v>
      </c>
      <c r="C1278" t="s">
        <v>482</v>
      </c>
      <c r="D1278" t="s">
        <v>478</v>
      </c>
      <c r="E1278" s="258" t="s">
        <v>8170</v>
      </c>
    </row>
    <row r="1279" spans="1:5">
      <c r="A1279">
        <v>34493</v>
      </c>
      <c r="B1279" t="s">
        <v>2393</v>
      </c>
      <c r="C1279" t="s">
        <v>482</v>
      </c>
      <c r="D1279" t="s">
        <v>478</v>
      </c>
      <c r="E1279" s="258" t="s">
        <v>8171</v>
      </c>
    </row>
    <row r="1280" spans="1:5">
      <c r="A1280">
        <v>1527</v>
      </c>
      <c r="B1280" t="s">
        <v>2394</v>
      </c>
      <c r="C1280" t="s">
        <v>482</v>
      </c>
      <c r="D1280" t="s">
        <v>478</v>
      </c>
      <c r="E1280" s="258" t="s">
        <v>8172</v>
      </c>
    </row>
    <row r="1281" spans="1:5">
      <c r="A1281">
        <v>38405</v>
      </c>
      <c r="B1281" t="s">
        <v>2395</v>
      </c>
      <c r="C1281" t="s">
        <v>482</v>
      </c>
      <c r="D1281" t="s">
        <v>478</v>
      </c>
      <c r="E1281" s="258" t="s">
        <v>8173</v>
      </c>
    </row>
    <row r="1282" spans="1:5">
      <c r="A1282">
        <v>38408</v>
      </c>
      <c r="B1282" t="s">
        <v>2396</v>
      </c>
      <c r="C1282" t="s">
        <v>482</v>
      </c>
      <c r="D1282" t="s">
        <v>478</v>
      </c>
      <c r="E1282" s="258" t="s">
        <v>8174</v>
      </c>
    </row>
    <row r="1283" spans="1:5">
      <c r="A1283">
        <v>34494</v>
      </c>
      <c r="B1283" t="s">
        <v>2397</v>
      </c>
      <c r="C1283" t="s">
        <v>482</v>
      </c>
      <c r="D1283" t="s">
        <v>478</v>
      </c>
      <c r="E1283" s="258" t="s">
        <v>8175</v>
      </c>
    </row>
    <row r="1284" spans="1:5">
      <c r="A1284">
        <v>1525</v>
      </c>
      <c r="B1284" t="s">
        <v>2398</v>
      </c>
      <c r="C1284" t="s">
        <v>482</v>
      </c>
      <c r="D1284" t="s">
        <v>478</v>
      </c>
      <c r="E1284" s="258" t="s">
        <v>8176</v>
      </c>
    </row>
    <row r="1285" spans="1:5">
      <c r="A1285">
        <v>38406</v>
      </c>
      <c r="B1285" t="s">
        <v>2399</v>
      </c>
      <c r="C1285" t="s">
        <v>482</v>
      </c>
      <c r="D1285" t="s">
        <v>478</v>
      </c>
      <c r="E1285" s="258" t="s">
        <v>8177</v>
      </c>
    </row>
    <row r="1286" spans="1:5">
      <c r="A1286">
        <v>38409</v>
      </c>
      <c r="B1286" t="s">
        <v>2400</v>
      </c>
      <c r="C1286" t="s">
        <v>482</v>
      </c>
      <c r="D1286" t="s">
        <v>478</v>
      </c>
      <c r="E1286" s="258" t="s">
        <v>8178</v>
      </c>
    </row>
    <row r="1287" spans="1:5">
      <c r="A1287">
        <v>43360</v>
      </c>
      <c r="B1287" t="s">
        <v>2401</v>
      </c>
      <c r="C1287" t="s">
        <v>482</v>
      </c>
      <c r="D1287" t="s">
        <v>478</v>
      </c>
      <c r="E1287" s="258" t="s">
        <v>8179</v>
      </c>
    </row>
    <row r="1288" spans="1:5">
      <c r="A1288">
        <v>34495</v>
      </c>
      <c r="B1288" t="s">
        <v>2402</v>
      </c>
      <c r="C1288" t="s">
        <v>482</v>
      </c>
      <c r="D1288" t="s">
        <v>478</v>
      </c>
      <c r="E1288" s="258" t="s">
        <v>8180</v>
      </c>
    </row>
    <row r="1289" spans="1:5">
      <c r="A1289">
        <v>11145</v>
      </c>
      <c r="B1289" t="s">
        <v>2403</v>
      </c>
      <c r="C1289" t="s">
        <v>482</v>
      </c>
      <c r="D1289" t="s">
        <v>478</v>
      </c>
      <c r="E1289" s="258" t="s">
        <v>8163</v>
      </c>
    </row>
    <row r="1290" spans="1:5">
      <c r="A1290">
        <v>34496</v>
      </c>
      <c r="B1290" t="s">
        <v>2404</v>
      </c>
      <c r="C1290" t="s">
        <v>482</v>
      </c>
      <c r="D1290" t="s">
        <v>478</v>
      </c>
      <c r="E1290" s="258" t="s">
        <v>8181</v>
      </c>
    </row>
    <row r="1291" spans="1:5">
      <c r="A1291">
        <v>34479</v>
      </c>
      <c r="B1291" t="s">
        <v>2405</v>
      </c>
      <c r="C1291" t="s">
        <v>482</v>
      </c>
      <c r="D1291" t="s">
        <v>478</v>
      </c>
      <c r="E1291" s="258" t="s">
        <v>8164</v>
      </c>
    </row>
    <row r="1292" spans="1:5">
      <c r="A1292">
        <v>34481</v>
      </c>
      <c r="B1292" t="s">
        <v>2406</v>
      </c>
      <c r="C1292" t="s">
        <v>482</v>
      </c>
      <c r="D1292" t="s">
        <v>478</v>
      </c>
      <c r="E1292" s="258" t="s">
        <v>8182</v>
      </c>
    </row>
    <row r="1293" spans="1:5">
      <c r="A1293">
        <v>34483</v>
      </c>
      <c r="B1293" t="s">
        <v>2407</v>
      </c>
      <c r="C1293" t="s">
        <v>482</v>
      </c>
      <c r="D1293" t="s">
        <v>478</v>
      </c>
      <c r="E1293" s="258" t="s">
        <v>8183</v>
      </c>
    </row>
    <row r="1294" spans="1:5">
      <c r="A1294">
        <v>34485</v>
      </c>
      <c r="B1294" t="s">
        <v>2408</v>
      </c>
      <c r="C1294" t="s">
        <v>482</v>
      </c>
      <c r="D1294" t="s">
        <v>478</v>
      </c>
      <c r="E1294" s="258" t="s">
        <v>8184</v>
      </c>
    </row>
    <row r="1295" spans="1:5">
      <c r="A1295">
        <v>14041</v>
      </c>
      <c r="B1295" t="s">
        <v>2409</v>
      </c>
      <c r="C1295" t="s">
        <v>482</v>
      </c>
      <c r="D1295" t="s">
        <v>478</v>
      </c>
      <c r="E1295" s="258" t="s">
        <v>8185</v>
      </c>
    </row>
    <row r="1296" spans="1:5">
      <c r="A1296">
        <v>1523</v>
      </c>
      <c r="B1296" t="s">
        <v>2410</v>
      </c>
      <c r="C1296" t="s">
        <v>482</v>
      </c>
      <c r="D1296" t="s">
        <v>478</v>
      </c>
      <c r="E1296" s="258" t="s">
        <v>8186</v>
      </c>
    </row>
    <row r="1297" spans="1:5">
      <c r="A1297">
        <v>14052</v>
      </c>
      <c r="B1297" t="s">
        <v>2411</v>
      </c>
      <c r="C1297" t="s">
        <v>477</v>
      </c>
      <c r="D1297" t="s">
        <v>478</v>
      </c>
      <c r="E1297" s="258" t="s">
        <v>8187</v>
      </c>
    </row>
    <row r="1298" spans="1:5">
      <c r="A1298">
        <v>14054</v>
      </c>
      <c r="B1298" t="s">
        <v>2412</v>
      </c>
      <c r="C1298" t="s">
        <v>477</v>
      </c>
      <c r="D1298" t="s">
        <v>478</v>
      </c>
      <c r="E1298" s="258" t="s">
        <v>8188</v>
      </c>
    </row>
    <row r="1299" spans="1:5">
      <c r="A1299">
        <v>14053</v>
      </c>
      <c r="B1299" t="s">
        <v>2413</v>
      </c>
      <c r="C1299" t="s">
        <v>477</v>
      </c>
      <c r="D1299" t="s">
        <v>478</v>
      </c>
      <c r="E1299" s="258" t="s">
        <v>6964</v>
      </c>
    </row>
    <row r="1300" spans="1:5">
      <c r="A1300">
        <v>2558</v>
      </c>
      <c r="B1300" t="s">
        <v>2414</v>
      </c>
      <c r="C1300" t="s">
        <v>477</v>
      </c>
      <c r="D1300" t="s">
        <v>478</v>
      </c>
      <c r="E1300" s="258" t="s">
        <v>6731</v>
      </c>
    </row>
    <row r="1301" spans="1:5">
      <c r="A1301">
        <v>2560</v>
      </c>
      <c r="B1301" t="s">
        <v>2416</v>
      </c>
      <c r="C1301" t="s">
        <v>477</v>
      </c>
      <c r="D1301" t="s">
        <v>478</v>
      </c>
      <c r="E1301" s="258" t="s">
        <v>6885</v>
      </c>
    </row>
    <row r="1302" spans="1:5">
      <c r="A1302">
        <v>2559</v>
      </c>
      <c r="B1302" t="s">
        <v>2418</v>
      </c>
      <c r="C1302" t="s">
        <v>477</v>
      </c>
      <c r="D1302" t="s">
        <v>483</v>
      </c>
      <c r="E1302" s="258" t="s">
        <v>6649</v>
      </c>
    </row>
    <row r="1303" spans="1:5">
      <c r="A1303">
        <v>2592</v>
      </c>
      <c r="B1303" t="s">
        <v>2419</v>
      </c>
      <c r="C1303" t="s">
        <v>477</v>
      </c>
      <c r="D1303" t="s">
        <v>478</v>
      </c>
      <c r="E1303" s="258" t="s">
        <v>822</v>
      </c>
    </row>
    <row r="1304" spans="1:5">
      <c r="A1304">
        <v>2566</v>
      </c>
      <c r="B1304" t="s">
        <v>2420</v>
      </c>
      <c r="C1304" t="s">
        <v>477</v>
      </c>
      <c r="D1304" t="s">
        <v>478</v>
      </c>
      <c r="E1304" s="258" t="s">
        <v>7078</v>
      </c>
    </row>
    <row r="1305" spans="1:5">
      <c r="A1305">
        <v>2589</v>
      </c>
      <c r="B1305" t="s">
        <v>2421</v>
      </c>
      <c r="C1305" t="s">
        <v>477</v>
      </c>
      <c r="D1305" t="s">
        <v>478</v>
      </c>
      <c r="E1305" s="258" t="s">
        <v>8189</v>
      </c>
    </row>
    <row r="1306" spans="1:5">
      <c r="A1306">
        <v>2591</v>
      </c>
      <c r="B1306" t="s">
        <v>2422</v>
      </c>
      <c r="C1306" t="s">
        <v>477</v>
      </c>
      <c r="D1306" t="s">
        <v>478</v>
      </c>
      <c r="E1306" s="258" t="s">
        <v>6828</v>
      </c>
    </row>
    <row r="1307" spans="1:5">
      <c r="A1307">
        <v>2590</v>
      </c>
      <c r="B1307" t="s">
        <v>2423</v>
      </c>
      <c r="C1307" t="s">
        <v>477</v>
      </c>
      <c r="D1307" t="s">
        <v>478</v>
      </c>
      <c r="E1307" s="258" t="s">
        <v>8190</v>
      </c>
    </row>
    <row r="1308" spans="1:5">
      <c r="A1308">
        <v>2567</v>
      </c>
      <c r="B1308" t="s">
        <v>2424</v>
      </c>
      <c r="C1308" t="s">
        <v>477</v>
      </c>
      <c r="D1308" t="s">
        <v>478</v>
      </c>
      <c r="E1308" s="258" t="s">
        <v>8191</v>
      </c>
    </row>
    <row r="1309" spans="1:5">
      <c r="A1309">
        <v>2565</v>
      </c>
      <c r="B1309" t="s">
        <v>2425</v>
      </c>
      <c r="C1309" t="s">
        <v>477</v>
      </c>
      <c r="D1309" t="s">
        <v>478</v>
      </c>
      <c r="E1309" s="258" t="s">
        <v>8192</v>
      </c>
    </row>
    <row r="1310" spans="1:5">
      <c r="A1310">
        <v>2568</v>
      </c>
      <c r="B1310" t="s">
        <v>2426</v>
      </c>
      <c r="C1310" t="s">
        <v>477</v>
      </c>
      <c r="D1310" t="s">
        <v>478</v>
      </c>
      <c r="E1310" s="258" t="s">
        <v>8193</v>
      </c>
    </row>
    <row r="1311" spans="1:5">
      <c r="A1311">
        <v>2594</v>
      </c>
      <c r="B1311" t="s">
        <v>2427</v>
      </c>
      <c r="C1311" t="s">
        <v>477</v>
      </c>
      <c r="D1311" t="s">
        <v>478</v>
      </c>
      <c r="E1311" s="258" t="s">
        <v>8194</v>
      </c>
    </row>
    <row r="1312" spans="1:5">
      <c r="A1312">
        <v>2587</v>
      </c>
      <c r="B1312" t="s">
        <v>2428</v>
      </c>
      <c r="C1312" t="s">
        <v>477</v>
      </c>
      <c r="D1312" t="s">
        <v>478</v>
      </c>
      <c r="E1312" s="258" t="s">
        <v>6787</v>
      </c>
    </row>
    <row r="1313" spans="1:5">
      <c r="A1313">
        <v>2588</v>
      </c>
      <c r="B1313" t="s">
        <v>2429</v>
      </c>
      <c r="C1313" t="s">
        <v>477</v>
      </c>
      <c r="D1313" t="s">
        <v>478</v>
      </c>
      <c r="E1313" s="258" t="s">
        <v>6976</v>
      </c>
    </row>
    <row r="1314" spans="1:5">
      <c r="A1314">
        <v>2569</v>
      </c>
      <c r="B1314" t="s">
        <v>2430</v>
      </c>
      <c r="C1314" t="s">
        <v>477</v>
      </c>
      <c r="D1314" t="s">
        <v>478</v>
      </c>
      <c r="E1314" s="258" t="s">
        <v>8195</v>
      </c>
    </row>
    <row r="1315" spans="1:5">
      <c r="A1315">
        <v>2570</v>
      </c>
      <c r="B1315" t="s">
        <v>2431</v>
      </c>
      <c r="C1315" t="s">
        <v>477</v>
      </c>
      <c r="D1315" t="s">
        <v>478</v>
      </c>
      <c r="E1315" s="258" t="s">
        <v>8196</v>
      </c>
    </row>
    <row r="1316" spans="1:5">
      <c r="A1316">
        <v>2571</v>
      </c>
      <c r="B1316" t="s">
        <v>2432</v>
      </c>
      <c r="C1316" t="s">
        <v>477</v>
      </c>
      <c r="D1316" t="s">
        <v>478</v>
      </c>
      <c r="E1316" s="258" t="s">
        <v>8197</v>
      </c>
    </row>
    <row r="1317" spans="1:5">
      <c r="A1317">
        <v>2593</v>
      </c>
      <c r="B1317" t="s">
        <v>2433</v>
      </c>
      <c r="C1317" t="s">
        <v>477</v>
      </c>
      <c r="D1317" t="s">
        <v>478</v>
      </c>
      <c r="E1317" s="258" t="s">
        <v>6709</v>
      </c>
    </row>
    <row r="1318" spans="1:5">
      <c r="A1318">
        <v>2572</v>
      </c>
      <c r="B1318" t="s">
        <v>2434</v>
      </c>
      <c r="C1318" t="s">
        <v>477</v>
      </c>
      <c r="D1318" t="s">
        <v>478</v>
      </c>
      <c r="E1318" s="258" t="s">
        <v>8198</v>
      </c>
    </row>
    <row r="1319" spans="1:5">
      <c r="A1319">
        <v>2595</v>
      </c>
      <c r="B1319" t="s">
        <v>2435</v>
      </c>
      <c r="C1319" t="s">
        <v>477</v>
      </c>
      <c r="D1319" t="s">
        <v>478</v>
      </c>
      <c r="E1319" s="258" t="s">
        <v>8199</v>
      </c>
    </row>
    <row r="1320" spans="1:5">
      <c r="A1320">
        <v>2576</v>
      </c>
      <c r="B1320" t="s">
        <v>2436</v>
      </c>
      <c r="C1320" t="s">
        <v>477</v>
      </c>
      <c r="D1320" t="s">
        <v>478</v>
      </c>
      <c r="E1320" s="258" t="s">
        <v>8200</v>
      </c>
    </row>
    <row r="1321" spans="1:5">
      <c r="A1321">
        <v>2575</v>
      </c>
      <c r="B1321" t="s">
        <v>2437</v>
      </c>
      <c r="C1321" t="s">
        <v>477</v>
      </c>
      <c r="D1321" t="s">
        <v>478</v>
      </c>
      <c r="E1321" s="258" t="s">
        <v>7407</v>
      </c>
    </row>
    <row r="1322" spans="1:5">
      <c r="A1322">
        <v>2573</v>
      </c>
      <c r="B1322" t="s">
        <v>2438</v>
      </c>
      <c r="C1322" t="s">
        <v>477</v>
      </c>
      <c r="D1322" t="s">
        <v>478</v>
      </c>
      <c r="E1322" s="258" t="s">
        <v>6410</v>
      </c>
    </row>
    <row r="1323" spans="1:5">
      <c r="A1323">
        <v>2586</v>
      </c>
      <c r="B1323" t="s">
        <v>2439</v>
      </c>
      <c r="C1323" t="s">
        <v>477</v>
      </c>
      <c r="D1323" t="s">
        <v>478</v>
      </c>
      <c r="E1323" s="258" t="s">
        <v>8201</v>
      </c>
    </row>
    <row r="1324" spans="1:5">
      <c r="A1324">
        <v>2577</v>
      </c>
      <c r="B1324" t="s">
        <v>2440</v>
      </c>
      <c r="C1324" t="s">
        <v>477</v>
      </c>
      <c r="D1324" t="s">
        <v>478</v>
      </c>
      <c r="E1324" s="258" t="s">
        <v>8202</v>
      </c>
    </row>
    <row r="1325" spans="1:5">
      <c r="A1325">
        <v>2574</v>
      </c>
      <c r="B1325" t="s">
        <v>2441</v>
      </c>
      <c r="C1325" t="s">
        <v>477</v>
      </c>
      <c r="D1325" t="s">
        <v>478</v>
      </c>
      <c r="E1325" s="258" t="s">
        <v>7065</v>
      </c>
    </row>
    <row r="1326" spans="1:5">
      <c r="A1326">
        <v>2578</v>
      </c>
      <c r="B1326" t="s">
        <v>2442</v>
      </c>
      <c r="C1326" t="s">
        <v>477</v>
      </c>
      <c r="D1326" t="s">
        <v>478</v>
      </c>
      <c r="E1326" s="258" t="s">
        <v>8203</v>
      </c>
    </row>
    <row r="1327" spans="1:5">
      <c r="A1327">
        <v>2585</v>
      </c>
      <c r="B1327" t="s">
        <v>2443</v>
      </c>
      <c r="C1327" t="s">
        <v>477</v>
      </c>
      <c r="D1327" t="s">
        <v>478</v>
      </c>
      <c r="E1327" s="258" t="s">
        <v>8204</v>
      </c>
    </row>
    <row r="1328" spans="1:5">
      <c r="A1328">
        <v>12008</v>
      </c>
      <c r="B1328" t="s">
        <v>2444</v>
      </c>
      <c r="C1328" t="s">
        <v>477</v>
      </c>
      <c r="D1328" t="s">
        <v>478</v>
      </c>
      <c r="E1328" s="258" t="s">
        <v>8205</v>
      </c>
    </row>
    <row r="1329" spans="1:5">
      <c r="A1329">
        <v>2582</v>
      </c>
      <c r="B1329" t="s">
        <v>2445</v>
      </c>
      <c r="C1329" t="s">
        <v>477</v>
      </c>
      <c r="D1329" t="s">
        <v>478</v>
      </c>
      <c r="E1329" s="258" t="s">
        <v>8206</v>
      </c>
    </row>
    <row r="1330" spans="1:5">
      <c r="A1330">
        <v>2597</v>
      </c>
      <c r="B1330" t="s">
        <v>2446</v>
      </c>
      <c r="C1330" t="s">
        <v>477</v>
      </c>
      <c r="D1330" t="s">
        <v>478</v>
      </c>
      <c r="E1330" s="258" t="s">
        <v>7083</v>
      </c>
    </row>
    <row r="1331" spans="1:5">
      <c r="A1331">
        <v>2579</v>
      </c>
      <c r="B1331" t="s">
        <v>2447</v>
      </c>
      <c r="C1331" t="s">
        <v>477</v>
      </c>
      <c r="D1331" t="s">
        <v>478</v>
      </c>
      <c r="E1331" s="258" t="s">
        <v>8207</v>
      </c>
    </row>
    <row r="1332" spans="1:5">
      <c r="A1332">
        <v>2581</v>
      </c>
      <c r="B1332" t="s">
        <v>2448</v>
      </c>
      <c r="C1332" t="s">
        <v>477</v>
      </c>
      <c r="D1332" t="s">
        <v>478</v>
      </c>
      <c r="E1332" s="258" t="s">
        <v>8208</v>
      </c>
    </row>
    <row r="1333" spans="1:5">
      <c r="A1333">
        <v>2596</v>
      </c>
      <c r="B1333" t="s">
        <v>2449</v>
      </c>
      <c r="C1333" t="s">
        <v>477</v>
      </c>
      <c r="D1333" t="s">
        <v>478</v>
      </c>
      <c r="E1333" s="258" t="s">
        <v>8209</v>
      </c>
    </row>
    <row r="1334" spans="1:5">
      <c r="A1334">
        <v>2580</v>
      </c>
      <c r="B1334" t="s">
        <v>2450</v>
      </c>
      <c r="C1334" t="s">
        <v>477</v>
      </c>
      <c r="D1334" t="s">
        <v>478</v>
      </c>
      <c r="E1334" s="258" t="s">
        <v>8210</v>
      </c>
    </row>
    <row r="1335" spans="1:5">
      <c r="A1335">
        <v>2583</v>
      </c>
      <c r="B1335" t="s">
        <v>2451</v>
      </c>
      <c r="C1335" t="s">
        <v>477</v>
      </c>
      <c r="D1335" t="s">
        <v>478</v>
      </c>
      <c r="E1335" s="258" t="s">
        <v>8211</v>
      </c>
    </row>
    <row r="1336" spans="1:5">
      <c r="A1336">
        <v>2584</v>
      </c>
      <c r="B1336" t="s">
        <v>2452</v>
      </c>
      <c r="C1336" t="s">
        <v>477</v>
      </c>
      <c r="D1336" t="s">
        <v>478</v>
      </c>
      <c r="E1336" s="258" t="s">
        <v>8212</v>
      </c>
    </row>
    <row r="1337" spans="1:5">
      <c r="A1337">
        <v>12010</v>
      </c>
      <c r="B1337" t="s">
        <v>2453</v>
      </c>
      <c r="C1337" t="s">
        <v>477</v>
      </c>
      <c r="D1337" t="s">
        <v>478</v>
      </c>
      <c r="E1337" s="258" t="s">
        <v>6992</v>
      </c>
    </row>
    <row r="1338" spans="1:5">
      <c r="A1338">
        <v>39329</v>
      </c>
      <c r="B1338" t="s">
        <v>2454</v>
      </c>
      <c r="C1338" t="s">
        <v>477</v>
      </c>
      <c r="D1338" t="s">
        <v>478</v>
      </c>
      <c r="E1338" s="258" t="s">
        <v>8213</v>
      </c>
    </row>
    <row r="1339" spans="1:5">
      <c r="A1339">
        <v>39330</v>
      </c>
      <c r="B1339" t="s">
        <v>2455</v>
      </c>
      <c r="C1339" t="s">
        <v>477</v>
      </c>
      <c r="D1339" t="s">
        <v>478</v>
      </c>
      <c r="E1339" s="258" t="s">
        <v>6822</v>
      </c>
    </row>
    <row r="1340" spans="1:5">
      <c r="A1340">
        <v>39332</v>
      </c>
      <c r="B1340" t="s">
        <v>2456</v>
      </c>
      <c r="C1340" t="s">
        <v>477</v>
      </c>
      <c r="D1340" t="s">
        <v>478</v>
      </c>
      <c r="E1340" s="258" t="s">
        <v>8214</v>
      </c>
    </row>
    <row r="1341" spans="1:5">
      <c r="A1341">
        <v>39331</v>
      </c>
      <c r="B1341" t="s">
        <v>2457</v>
      </c>
      <c r="C1341" t="s">
        <v>477</v>
      </c>
      <c r="D1341" t="s">
        <v>478</v>
      </c>
      <c r="E1341" s="258" t="s">
        <v>964</v>
      </c>
    </row>
    <row r="1342" spans="1:5">
      <c r="A1342">
        <v>39333</v>
      </c>
      <c r="B1342" t="s">
        <v>2458</v>
      </c>
      <c r="C1342" t="s">
        <v>477</v>
      </c>
      <c r="D1342" t="s">
        <v>478</v>
      </c>
      <c r="E1342" s="258" t="s">
        <v>896</v>
      </c>
    </row>
    <row r="1343" spans="1:5">
      <c r="A1343">
        <v>39335</v>
      </c>
      <c r="B1343" t="s">
        <v>2459</v>
      </c>
      <c r="C1343" t="s">
        <v>477</v>
      </c>
      <c r="D1343" t="s">
        <v>478</v>
      </c>
      <c r="E1343" s="258" t="s">
        <v>7777</v>
      </c>
    </row>
    <row r="1344" spans="1:5">
      <c r="A1344">
        <v>39334</v>
      </c>
      <c r="B1344" t="s">
        <v>2460</v>
      </c>
      <c r="C1344" t="s">
        <v>477</v>
      </c>
      <c r="D1344" t="s">
        <v>478</v>
      </c>
      <c r="E1344" s="258" t="s">
        <v>8215</v>
      </c>
    </row>
    <row r="1345" spans="1:5">
      <c r="A1345">
        <v>12016</v>
      </c>
      <c r="B1345" t="s">
        <v>2461</v>
      </c>
      <c r="C1345" t="s">
        <v>477</v>
      </c>
      <c r="D1345" t="s">
        <v>478</v>
      </c>
      <c r="E1345" s="258" t="s">
        <v>8216</v>
      </c>
    </row>
    <row r="1346" spans="1:5">
      <c r="A1346">
        <v>12015</v>
      </c>
      <c r="B1346" t="s">
        <v>2462</v>
      </c>
      <c r="C1346" t="s">
        <v>477</v>
      </c>
      <c r="D1346" t="s">
        <v>478</v>
      </c>
      <c r="E1346" s="258" t="s">
        <v>6716</v>
      </c>
    </row>
    <row r="1347" spans="1:5">
      <c r="A1347">
        <v>12020</v>
      </c>
      <c r="B1347" t="s">
        <v>2463</v>
      </c>
      <c r="C1347" t="s">
        <v>477</v>
      </c>
      <c r="D1347" t="s">
        <v>478</v>
      </c>
      <c r="E1347" s="258" t="s">
        <v>8216</v>
      </c>
    </row>
    <row r="1348" spans="1:5">
      <c r="A1348">
        <v>12019</v>
      </c>
      <c r="B1348" t="s">
        <v>2464</v>
      </c>
      <c r="C1348" t="s">
        <v>477</v>
      </c>
      <c r="D1348" t="s">
        <v>478</v>
      </c>
      <c r="E1348" s="258" t="s">
        <v>6716</v>
      </c>
    </row>
    <row r="1349" spans="1:5">
      <c r="A1349">
        <v>39336</v>
      </c>
      <c r="B1349" t="s">
        <v>2465</v>
      </c>
      <c r="C1349" t="s">
        <v>477</v>
      </c>
      <c r="D1349" t="s">
        <v>478</v>
      </c>
      <c r="E1349" s="258" t="s">
        <v>6822</v>
      </c>
    </row>
    <row r="1350" spans="1:5">
      <c r="A1350">
        <v>39338</v>
      </c>
      <c r="B1350" t="s">
        <v>2466</v>
      </c>
      <c r="C1350" t="s">
        <v>477</v>
      </c>
      <c r="D1350" t="s">
        <v>478</v>
      </c>
      <c r="E1350" s="258" t="s">
        <v>8214</v>
      </c>
    </row>
    <row r="1351" spans="1:5">
      <c r="A1351">
        <v>39337</v>
      </c>
      <c r="B1351" t="s">
        <v>2467</v>
      </c>
      <c r="C1351" t="s">
        <v>477</v>
      </c>
      <c r="D1351" t="s">
        <v>478</v>
      </c>
      <c r="E1351" s="258" t="s">
        <v>964</v>
      </c>
    </row>
    <row r="1352" spans="1:5">
      <c r="A1352">
        <v>39341</v>
      </c>
      <c r="B1352" t="s">
        <v>2468</v>
      </c>
      <c r="C1352" t="s">
        <v>477</v>
      </c>
      <c r="D1352" t="s">
        <v>478</v>
      </c>
      <c r="E1352" s="258" t="s">
        <v>8217</v>
      </c>
    </row>
    <row r="1353" spans="1:5">
      <c r="A1353">
        <v>39340</v>
      </c>
      <c r="B1353" t="s">
        <v>2469</v>
      </c>
      <c r="C1353" t="s">
        <v>477</v>
      </c>
      <c r="D1353" t="s">
        <v>478</v>
      </c>
      <c r="E1353" s="258" t="s">
        <v>8218</v>
      </c>
    </row>
    <row r="1354" spans="1:5">
      <c r="A1354">
        <v>12025</v>
      </c>
      <c r="B1354" t="s">
        <v>2470</v>
      </c>
      <c r="C1354" t="s">
        <v>477</v>
      </c>
      <c r="D1354" t="s">
        <v>478</v>
      </c>
      <c r="E1354" s="258" t="s">
        <v>6950</v>
      </c>
    </row>
    <row r="1355" spans="1:5">
      <c r="A1355">
        <v>39342</v>
      </c>
      <c r="B1355" t="s">
        <v>2471</v>
      </c>
      <c r="C1355" t="s">
        <v>477</v>
      </c>
      <c r="D1355" t="s">
        <v>478</v>
      </c>
      <c r="E1355" s="258" t="s">
        <v>8217</v>
      </c>
    </row>
    <row r="1356" spans="1:5">
      <c r="A1356">
        <v>39343</v>
      </c>
      <c r="B1356" t="s">
        <v>2472</v>
      </c>
      <c r="C1356" t="s">
        <v>477</v>
      </c>
      <c r="D1356" t="s">
        <v>478</v>
      </c>
      <c r="E1356" s="258" t="s">
        <v>6827</v>
      </c>
    </row>
    <row r="1357" spans="1:5">
      <c r="A1357">
        <v>39345</v>
      </c>
      <c r="B1357" t="s">
        <v>2473</v>
      </c>
      <c r="C1357" t="s">
        <v>477</v>
      </c>
      <c r="D1357" t="s">
        <v>478</v>
      </c>
      <c r="E1357" s="258" t="s">
        <v>8219</v>
      </c>
    </row>
    <row r="1358" spans="1:5">
      <c r="A1358">
        <v>39344</v>
      </c>
      <c r="B1358" t="s">
        <v>2474</v>
      </c>
      <c r="C1358" t="s">
        <v>477</v>
      </c>
      <c r="D1358" t="s">
        <v>478</v>
      </c>
      <c r="E1358" s="258" t="s">
        <v>802</v>
      </c>
    </row>
    <row r="1359" spans="1:5">
      <c r="A1359">
        <v>12623</v>
      </c>
      <c r="B1359" t="s">
        <v>2475</v>
      </c>
      <c r="C1359" t="s">
        <v>484</v>
      </c>
      <c r="D1359" t="s">
        <v>480</v>
      </c>
      <c r="E1359" s="258" t="s">
        <v>8220</v>
      </c>
    </row>
    <row r="1360" spans="1:5">
      <c r="A1360">
        <v>34498</v>
      </c>
      <c r="B1360" t="s">
        <v>2476</v>
      </c>
      <c r="C1360" t="s">
        <v>477</v>
      </c>
      <c r="D1360" t="s">
        <v>478</v>
      </c>
      <c r="E1360" s="258" t="s">
        <v>8221</v>
      </c>
    </row>
    <row r="1361" spans="1:5">
      <c r="A1361">
        <v>13244</v>
      </c>
      <c r="B1361" t="s">
        <v>2477</v>
      </c>
      <c r="C1361" t="s">
        <v>477</v>
      </c>
      <c r="D1361" t="s">
        <v>483</v>
      </c>
      <c r="E1361" s="258" t="s">
        <v>8222</v>
      </c>
    </row>
    <row r="1362" spans="1:5">
      <c r="A1362">
        <v>38998</v>
      </c>
      <c r="B1362" t="s">
        <v>2478</v>
      </c>
      <c r="C1362" t="s">
        <v>477</v>
      </c>
      <c r="D1362" t="s">
        <v>478</v>
      </c>
      <c r="E1362" s="258" t="s">
        <v>8223</v>
      </c>
    </row>
    <row r="1363" spans="1:5">
      <c r="A1363">
        <v>38999</v>
      </c>
      <c r="B1363" t="s">
        <v>2479</v>
      </c>
      <c r="C1363" t="s">
        <v>477</v>
      </c>
      <c r="D1363" t="s">
        <v>478</v>
      </c>
      <c r="E1363" s="258" t="s">
        <v>8224</v>
      </c>
    </row>
    <row r="1364" spans="1:5">
      <c r="A1364">
        <v>38996</v>
      </c>
      <c r="B1364" t="s">
        <v>2480</v>
      </c>
      <c r="C1364" t="s">
        <v>477</v>
      </c>
      <c r="D1364" t="s">
        <v>478</v>
      </c>
      <c r="E1364" s="258" t="s">
        <v>5747</v>
      </c>
    </row>
    <row r="1365" spans="1:5">
      <c r="A1365">
        <v>38997</v>
      </c>
      <c r="B1365" t="s">
        <v>2481</v>
      </c>
      <c r="C1365" t="s">
        <v>477</v>
      </c>
      <c r="D1365" t="s">
        <v>478</v>
      </c>
      <c r="E1365" s="258" t="s">
        <v>8225</v>
      </c>
    </row>
    <row r="1366" spans="1:5">
      <c r="A1366">
        <v>39600</v>
      </c>
      <c r="B1366" t="s">
        <v>8226</v>
      </c>
      <c r="C1366" t="s">
        <v>477</v>
      </c>
      <c r="D1366" t="s">
        <v>478</v>
      </c>
      <c r="E1366" s="258" t="s">
        <v>8227</v>
      </c>
    </row>
    <row r="1367" spans="1:5">
      <c r="A1367">
        <v>39601</v>
      </c>
      <c r="B1367" t="s">
        <v>8228</v>
      </c>
      <c r="C1367" t="s">
        <v>477</v>
      </c>
      <c r="D1367" t="s">
        <v>478</v>
      </c>
      <c r="E1367" s="258" t="s">
        <v>8229</v>
      </c>
    </row>
    <row r="1368" spans="1:5">
      <c r="A1368">
        <v>39862</v>
      </c>
      <c r="B1368" t="s">
        <v>2482</v>
      </c>
      <c r="C1368" t="s">
        <v>477</v>
      </c>
      <c r="D1368" t="s">
        <v>480</v>
      </c>
      <c r="E1368" s="258" t="s">
        <v>1015</v>
      </c>
    </row>
    <row r="1369" spans="1:5">
      <c r="A1369">
        <v>39863</v>
      </c>
      <c r="B1369" t="s">
        <v>2483</v>
      </c>
      <c r="C1369" t="s">
        <v>477</v>
      </c>
      <c r="D1369" t="s">
        <v>480</v>
      </c>
      <c r="E1369" s="258" t="s">
        <v>6975</v>
      </c>
    </row>
    <row r="1370" spans="1:5">
      <c r="A1370">
        <v>39864</v>
      </c>
      <c r="B1370" t="s">
        <v>2484</v>
      </c>
      <c r="C1370" t="s">
        <v>477</v>
      </c>
      <c r="D1370" t="s">
        <v>480</v>
      </c>
      <c r="E1370" s="258" t="s">
        <v>8230</v>
      </c>
    </row>
    <row r="1371" spans="1:5">
      <c r="A1371">
        <v>39865</v>
      </c>
      <c r="B1371" t="s">
        <v>2485</v>
      </c>
      <c r="C1371" t="s">
        <v>477</v>
      </c>
      <c r="D1371" t="s">
        <v>480</v>
      </c>
      <c r="E1371" s="258" t="s">
        <v>4235</v>
      </c>
    </row>
    <row r="1372" spans="1:5">
      <c r="A1372">
        <v>2517</v>
      </c>
      <c r="B1372" t="s">
        <v>2486</v>
      </c>
      <c r="C1372" t="s">
        <v>477</v>
      </c>
      <c r="D1372" t="s">
        <v>478</v>
      </c>
      <c r="E1372" s="258" t="s">
        <v>8231</v>
      </c>
    </row>
    <row r="1373" spans="1:5">
      <c r="A1373">
        <v>2522</v>
      </c>
      <c r="B1373" t="s">
        <v>2487</v>
      </c>
      <c r="C1373" t="s">
        <v>477</v>
      </c>
      <c r="D1373" t="s">
        <v>478</v>
      </c>
      <c r="E1373" s="258" t="s">
        <v>8232</v>
      </c>
    </row>
    <row r="1374" spans="1:5">
      <c r="A1374">
        <v>2548</v>
      </c>
      <c r="B1374" t="s">
        <v>2488</v>
      </c>
      <c r="C1374" t="s">
        <v>477</v>
      </c>
      <c r="D1374" t="s">
        <v>478</v>
      </c>
      <c r="E1374" s="258" t="s">
        <v>7079</v>
      </c>
    </row>
    <row r="1375" spans="1:5">
      <c r="A1375">
        <v>2516</v>
      </c>
      <c r="B1375" t="s">
        <v>2489</v>
      </c>
      <c r="C1375" t="s">
        <v>477</v>
      </c>
      <c r="D1375" t="s">
        <v>478</v>
      </c>
      <c r="E1375" s="258" t="s">
        <v>7292</v>
      </c>
    </row>
    <row r="1376" spans="1:5">
      <c r="A1376">
        <v>2518</v>
      </c>
      <c r="B1376" t="s">
        <v>2490</v>
      </c>
      <c r="C1376" t="s">
        <v>477</v>
      </c>
      <c r="D1376" t="s">
        <v>478</v>
      </c>
      <c r="E1376" s="258" t="s">
        <v>8233</v>
      </c>
    </row>
    <row r="1377" spans="1:5">
      <c r="A1377">
        <v>2521</v>
      </c>
      <c r="B1377" t="s">
        <v>2491</v>
      </c>
      <c r="C1377" t="s">
        <v>477</v>
      </c>
      <c r="D1377" t="s">
        <v>478</v>
      </c>
      <c r="E1377" s="258" t="s">
        <v>8234</v>
      </c>
    </row>
    <row r="1378" spans="1:5">
      <c r="A1378">
        <v>2515</v>
      </c>
      <c r="B1378" t="s">
        <v>2492</v>
      </c>
      <c r="C1378" t="s">
        <v>477</v>
      </c>
      <c r="D1378" t="s">
        <v>478</v>
      </c>
      <c r="E1378" s="258" t="s">
        <v>8235</v>
      </c>
    </row>
    <row r="1379" spans="1:5">
      <c r="A1379">
        <v>2519</v>
      </c>
      <c r="B1379" t="s">
        <v>2493</v>
      </c>
      <c r="C1379" t="s">
        <v>477</v>
      </c>
      <c r="D1379" t="s">
        <v>478</v>
      </c>
      <c r="E1379" s="258" t="s">
        <v>8236</v>
      </c>
    </row>
    <row r="1380" spans="1:5">
      <c r="A1380">
        <v>2520</v>
      </c>
      <c r="B1380" t="s">
        <v>2494</v>
      </c>
      <c r="C1380" t="s">
        <v>477</v>
      </c>
      <c r="D1380" t="s">
        <v>478</v>
      </c>
      <c r="E1380" s="258" t="s">
        <v>8237</v>
      </c>
    </row>
    <row r="1381" spans="1:5">
      <c r="A1381">
        <v>1602</v>
      </c>
      <c r="B1381" t="s">
        <v>2495</v>
      </c>
      <c r="C1381" t="s">
        <v>477</v>
      </c>
      <c r="D1381" t="s">
        <v>478</v>
      </c>
      <c r="E1381" s="258" t="s">
        <v>7416</v>
      </c>
    </row>
    <row r="1382" spans="1:5">
      <c r="A1382">
        <v>1601</v>
      </c>
      <c r="B1382" t="s">
        <v>2496</v>
      </c>
      <c r="C1382" t="s">
        <v>477</v>
      </c>
      <c r="D1382" t="s">
        <v>478</v>
      </c>
      <c r="E1382" s="258" t="s">
        <v>6567</v>
      </c>
    </row>
    <row r="1383" spans="1:5">
      <c r="A1383">
        <v>1598</v>
      </c>
      <c r="B1383" t="s">
        <v>2497</v>
      </c>
      <c r="C1383" t="s">
        <v>477</v>
      </c>
      <c r="D1383" t="s">
        <v>478</v>
      </c>
      <c r="E1383" s="258" t="s">
        <v>6648</v>
      </c>
    </row>
    <row r="1384" spans="1:5">
      <c r="A1384">
        <v>1600</v>
      </c>
      <c r="B1384" t="s">
        <v>2498</v>
      </c>
      <c r="C1384" t="s">
        <v>477</v>
      </c>
      <c r="D1384" t="s">
        <v>478</v>
      </c>
      <c r="E1384" s="258" t="s">
        <v>6841</v>
      </c>
    </row>
    <row r="1385" spans="1:5">
      <c r="A1385">
        <v>1603</v>
      </c>
      <c r="B1385" t="s">
        <v>2499</v>
      </c>
      <c r="C1385" t="s">
        <v>477</v>
      </c>
      <c r="D1385" t="s">
        <v>478</v>
      </c>
      <c r="E1385" s="258" t="s">
        <v>8238</v>
      </c>
    </row>
    <row r="1386" spans="1:5">
      <c r="A1386">
        <v>1599</v>
      </c>
      <c r="B1386" t="s">
        <v>2500</v>
      </c>
      <c r="C1386" t="s">
        <v>477</v>
      </c>
      <c r="D1386" t="s">
        <v>478</v>
      </c>
      <c r="E1386" s="258" t="s">
        <v>6459</v>
      </c>
    </row>
    <row r="1387" spans="1:5">
      <c r="A1387">
        <v>1597</v>
      </c>
      <c r="B1387" t="s">
        <v>2501</v>
      </c>
      <c r="C1387" t="s">
        <v>477</v>
      </c>
      <c r="D1387" t="s">
        <v>478</v>
      </c>
      <c r="E1387" s="258" t="s">
        <v>906</v>
      </c>
    </row>
    <row r="1388" spans="1:5">
      <c r="A1388">
        <v>39602</v>
      </c>
      <c r="B1388" t="s">
        <v>8239</v>
      </c>
      <c r="C1388" t="s">
        <v>477</v>
      </c>
      <c r="D1388" t="s">
        <v>478</v>
      </c>
      <c r="E1388" s="258" t="s">
        <v>981</v>
      </c>
    </row>
    <row r="1389" spans="1:5">
      <c r="A1389">
        <v>39603</v>
      </c>
      <c r="B1389" t="s">
        <v>8240</v>
      </c>
      <c r="C1389" t="s">
        <v>477</v>
      </c>
      <c r="D1389" t="s">
        <v>478</v>
      </c>
      <c r="E1389" s="258" t="s">
        <v>1040</v>
      </c>
    </row>
    <row r="1390" spans="1:5">
      <c r="A1390">
        <v>11821</v>
      </c>
      <c r="B1390" t="s">
        <v>2503</v>
      </c>
      <c r="C1390" t="s">
        <v>477</v>
      </c>
      <c r="D1390" t="s">
        <v>478</v>
      </c>
      <c r="E1390" s="258" t="s">
        <v>6823</v>
      </c>
    </row>
    <row r="1391" spans="1:5">
      <c r="A1391">
        <v>1562</v>
      </c>
      <c r="B1391" t="s">
        <v>2504</v>
      </c>
      <c r="C1391" t="s">
        <v>477</v>
      </c>
      <c r="D1391" t="s">
        <v>478</v>
      </c>
      <c r="E1391" s="258" t="s">
        <v>973</v>
      </c>
    </row>
    <row r="1392" spans="1:5">
      <c r="A1392">
        <v>1563</v>
      </c>
      <c r="B1392" t="s">
        <v>2505</v>
      </c>
      <c r="C1392" t="s">
        <v>477</v>
      </c>
      <c r="D1392" t="s">
        <v>478</v>
      </c>
      <c r="E1392" s="258" t="s">
        <v>6682</v>
      </c>
    </row>
    <row r="1393" spans="1:5">
      <c r="A1393">
        <v>11856</v>
      </c>
      <c r="B1393" t="s">
        <v>2506</v>
      </c>
      <c r="C1393" t="s">
        <v>477</v>
      </c>
      <c r="D1393" t="s">
        <v>483</v>
      </c>
      <c r="E1393" s="258" t="s">
        <v>8241</v>
      </c>
    </row>
    <row r="1394" spans="1:5">
      <c r="A1394">
        <v>11857</v>
      </c>
      <c r="B1394" t="s">
        <v>2507</v>
      </c>
      <c r="C1394" t="s">
        <v>477</v>
      </c>
      <c r="D1394" t="s">
        <v>478</v>
      </c>
      <c r="E1394" s="258" t="s">
        <v>8242</v>
      </c>
    </row>
    <row r="1395" spans="1:5">
      <c r="A1395">
        <v>11858</v>
      </c>
      <c r="B1395" t="s">
        <v>2508</v>
      </c>
      <c r="C1395" t="s">
        <v>477</v>
      </c>
      <c r="D1395" t="s">
        <v>478</v>
      </c>
      <c r="E1395" s="258" t="s">
        <v>8243</v>
      </c>
    </row>
    <row r="1396" spans="1:5">
      <c r="A1396">
        <v>1539</v>
      </c>
      <c r="B1396" t="s">
        <v>2509</v>
      </c>
      <c r="C1396" t="s">
        <v>477</v>
      </c>
      <c r="D1396" t="s">
        <v>478</v>
      </c>
      <c r="E1396" s="258" t="s">
        <v>7675</v>
      </c>
    </row>
    <row r="1397" spans="1:5">
      <c r="A1397">
        <v>11859</v>
      </c>
      <c r="B1397" t="s">
        <v>2510</v>
      </c>
      <c r="C1397" t="s">
        <v>477</v>
      </c>
      <c r="D1397" t="s">
        <v>478</v>
      </c>
      <c r="E1397" s="258" t="s">
        <v>6881</v>
      </c>
    </row>
    <row r="1398" spans="1:5">
      <c r="A1398">
        <v>1550</v>
      </c>
      <c r="B1398" t="s">
        <v>2511</v>
      </c>
      <c r="C1398" t="s">
        <v>477</v>
      </c>
      <c r="D1398" t="s">
        <v>478</v>
      </c>
      <c r="E1398" s="258" t="s">
        <v>8244</v>
      </c>
    </row>
    <row r="1399" spans="1:5">
      <c r="A1399">
        <v>11854</v>
      </c>
      <c r="B1399" t="s">
        <v>2512</v>
      </c>
      <c r="C1399" t="s">
        <v>477</v>
      </c>
      <c r="D1399" t="s">
        <v>478</v>
      </c>
      <c r="E1399" s="258" t="s">
        <v>6963</v>
      </c>
    </row>
    <row r="1400" spans="1:5">
      <c r="A1400">
        <v>11862</v>
      </c>
      <c r="B1400" t="s">
        <v>2513</v>
      </c>
      <c r="C1400" t="s">
        <v>477</v>
      </c>
      <c r="D1400" t="s">
        <v>478</v>
      </c>
      <c r="E1400" s="258" t="s">
        <v>8245</v>
      </c>
    </row>
    <row r="1401" spans="1:5">
      <c r="A1401">
        <v>11863</v>
      </c>
      <c r="B1401" t="s">
        <v>2514</v>
      </c>
      <c r="C1401" t="s">
        <v>477</v>
      </c>
      <c r="D1401" t="s">
        <v>478</v>
      </c>
      <c r="E1401" s="258" t="s">
        <v>6484</v>
      </c>
    </row>
    <row r="1402" spans="1:5">
      <c r="A1402">
        <v>11855</v>
      </c>
      <c r="B1402" t="s">
        <v>2515</v>
      </c>
      <c r="C1402" t="s">
        <v>477</v>
      </c>
      <c r="D1402" t="s">
        <v>478</v>
      </c>
      <c r="E1402" s="258" t="s">
        <v>8132</v>
      </c>
    </row>
    <row r="1403" spans="1:5">
      <c r="A1403">
        <v>11864</v>
      </c>
      <c r="B1403" t="s">
        <v>2516</v>
      </c>
      <c r="C1403" t="s">
        <v>477</v>
      </c>
      <c r="D1403" t="s">
        <v>478</v>
      </c>
      <c r="E1403" s="258" t="s">
        <v>7163</v>
      </c>
    </row>
    <row r="1404" spans="1:5">
      <c r="A1404">
        <v>2527</v>
      </c>
      <c r="B1404" t="s">
        <v>2517</v>
      </c>
      <c r="C1404" t="s">
        <v>477</v>
      </c>
      <c r="D1404" t="s">
        <v>478</v>
      </c>
      <c r="E1404" s="258" t="s">
        <v>8246</v>
      </c>
    </row>
    <row r="1405" spans="1:5">
      <c r="A1405">
        <v>2526</v>
      </c>
      <c r="B1405" t="s">
        <v>2518</v>
      </c>
      <c r="C1405" t="s">
        <v>477</v>
      </c>
      <c r="D1405" t="s">
        <v>478</v>
      </c>
      <c r="E1405" s="258" t="s">
        <v>8247</v>
      </c>
    </row>
    <row r="1406" spans="1:5">
      <c r="A1406">
        <v>2487</v>
      </c>
      <c r="B1406" t="s">
        <v>2519</v>
      </c>
      <c r="C1406" t="s">
        <v>477</v>
      </c>
      <c r="D1406" t="s">
        <v>478</v>
      </c>
      <c r="E1406" s="258" t="s">
        <v>1038</v>
      </c>
    </row>
    <row r="1407" spans="1:5">
      <c r="A1407">
        <v>2483</v>
      </c>
      <c r="B1407" t="s">
        <v>2520</v>
      </c>
      <c r="C1407" t="s">
        <v>477</v>
      </c>
      <c r="D1407" t="s">
        <v>478</v>
      </c>
      <c r="E1407" s="258" t="s">
        <v>8248</v>
      </c>
    </row>
    <row r="1408" spans="1:5">
      <c r="A1408">
        <v>2528</v>
      </c>
      <c r="B1408" t="s">
        <v>2521</v>
      </c>
      <c r="C1408" t="s">
        <v>477</v>
      </c>
      <c r="D1408" t="s">
        <v>478</v>
      </c>
      <c r="E1408" s="258" t="s">
        <v>3734</v>
      </c>
    </row>
    <row r="1409" spans="1:5">
      <c r="A1409">
        <v>2489</v>
      </c>
      <c r="B1409" t="s">
        <v>2522</v>
      </c>
      <c r="C1409" t="s">
        <v>477</v>
      </c>
      <c r="D1409" t="s">
        <v>478</v>
      </c>
      <c r="E1409" s="258" t="s">
        <v>8249</v>
      </c>
    </row>
    <row r="1410" spans="1:5">
      <c r="A1410">
        <v>2488</v>
      </c>
      <c r="B1410" t="s">
        <v>2523</v>
      </c>
      <c r="C1410" t="s">
        <v>477</v>
      </c>
      <c r="D1410" t="s">
        <v>478</v>
      </c>
      <c r="E1410" s="258" t="s">
        <v>8250</v>
      </c>
    </row>
    <row r="1411" spans="1:5">
      <c r="A1411">
        <v>2484</v>
      </c>
      <c r="B1411" t="s">
        <v>2524</v>
      </c>
      <c r="C1411" t="s">
        <v>477</v>
      </c>
      <c r="D1411" t="s">
        <v>478</v>
      </c>
      <c r="E1411" s="258" t="s">
        <v>8251</v>
      </c>
    </row>
    <row r="1412" spans="1:5">
      <c r="A1412">
        <v>2485</v>
      </c>
      <c r="B1412" t="s">
        <v>2525</v>
      </c>
      <c r="C1412" t="s">
        <v>477</v>
      </c>
      <c r="D1412" t="s">
        <v>478</v>
      </c>
      <c r="E1412" s="258" t="s">
        <v>8252</v>
      </c>
    </row>
    <row r="1413" spans="1:5">
      <c r="A1413">
        <v>38005</v>
      </c>
      <c r="B1413" t="s">
        <v>2526</v>
      </c>
      <c r="C1413" t="s">
        <v>477</v>
      </c>
      <c r="D1413" t="s">
        <v>480</v>
      </c>
      <c r="E1413" s="258" t="s">
        <v>6466</v>
      </c>
    </row>
    <row r="1414" spans="1:5">
      <c r="A1414">
        <v>38006</v>
      </c>
      <c r="B1414" t="s">
        <v>2527</v>
      </c>
      <c r="C1414" t="s">
        <v>477</v>
      </c>
      <c r="D1414" t="s">
        <v>480</v>
      </c>
      <c r="E1414" s="258" t="s">
        <v>916</v>
      </c>
    </row>
    <row r="1415" spans="1:5">
      <c r="A1415">
        <v>38428</v>
      </c>
      <c r="B1415" t="s">
        <v>2528</v>
      </c>
      <c r="C1415" t="s">
        <v>477</v>
      </c>
      <c r="D1415" t="s">
        <v>480</v>
      </c>
      <c r="E1415" s="258" t="s">
        <v>6463</v>
      </c>
    </row>
    <row r="1416" spans="1:5">
      <c r="A1416">
        <v>38007</v>
      </c>
      <c r="B1416" t="s">
        <v>2529</v>
      </c>
      <c r="C1416" t="s">
        <v>477</v>
      </c>
      <c r="D1416" t="s">
        <v>480</v>
      </c>
      <c r="E1416" s="258" t="s">
        <v>1679</v>
      </c>
    </row>
    <row r="1417" spans="1:5">
      <c r="A1417">
        <v>38008</v>
      </c>
      <c r="B1417" t="s">
        <v>2530</v>
      </c>
      <c r="C1417" t="s">
        <v>477</v>
      </c>
      <c r="D1417" t="s">
        <v>480</v>
      </c>
      <c r="E1417" s="258" t="s">
        <v>6467</v>
      </c>
    </row>
    <row r="1418" spans="1:5">
      <c r="A1418">
        <v>38009</v>
      </c>
      <c r="B1418" t="s">
        <v>2531</v>
      </c>
      <c r="C1418" t="s">
        <v>477</v>
      </c>
      <c r="D1418" t="s">
        <v>480</v>
      </c>
      <c r="E1418" s="258" t="s">
        <v>6468</v>
      </c>
    </row>
    <row r="1419" spans="1:5">
      <c r="A1419">
        <v>39279</v>
      </c>
      <c r="B1419" t="s">
        <v>2532</v>
      </c>
      <c r="C1419" t="s">
        <v>477</v>
      </c>
      <c r="D1419" t="s">
        <v>480</v>
      </c>
      <c r="E1419" s="258" t="s">
        <v>6304</v>
      </c>
    </row>
    <row r="1420" spans="1:5">
      <c r="A1420">
        <v>38845</v>
      </c>
      <c r="B1420" t="s">
        <v>2533</v>
      </c>
      <c r="C1420" t="s">
        <v>477</v>
      </c>
      <c r="D1420" t="s">
        <v>480</v>
      </c>
      <c r="E1420" s="258" t="s">
        <v>8032</v>
      </c>
    </row>
    <row r="1421" spans="1:5">
      <c r="A1421">
        <v>39280</v>
      </c>
      <c r="B1421" t="s">
        <v>2534</v>
      </c>
      <c r="C1421" t="s">
        <v>477</v>
      </c>
      <c r="D1421" t="s">
        <v>480</v>
      </c>
      <c r="E1421" s="258" t="s">
        <v>6538</v>
      </c>
    </row>
    <row r="1422" spans="1:5">
      <c r="A1422">
        <v>39281</v>
      </c>
      <c r="B1422" t="s">
        <v>2535</v>
      </c>
      <c r="C1422" t="s">
        <v>477</v>
      </c>
      <c r="D1422" t="s">
        <v>480</v>
      </c>
      <c r="E1422" s="258" t="s">
        <v>6702</v>
      </c>
    </row>
    <row r="1423" spans="1:5">
      <c r="A1423">
        <v>38849</v>
      </c>
      <c r="B1423" t="s">
        <v>2536</v>
      </c>
      <c r="C1423" t="s">
        <v>477</v>
      </c>
      <c r="D1423" t="s">
        <v>480</v>
      </c>
      <c r="E1423" s="258" t="s">
        <v>888</v>
      </c>
    </row>
    <row r="1424" spans="1:5">
      <c r="A1424">
        <v>39282</v>
      </c>
      <c r="B1424" t="s">
        <v>2537</v>
      </c>
      <c r="C1424" t="s">
        <v>477</v>
      </c>
      <c r="D1424" t="s">
        <v>480</v>
      </c>
      <c r="E1424" s="258" t="s">
        <v>6435</v>
      </c>
    </row>
    <row r="1425" spans="1:5">
      <c r="A1425">
        <v>38852</v>
      </c>
      <c r="B1425" t="s">
        <v>2538</v>
      </c>
      <c r="C1425" t="s">
        <v>477</v>
      </c>
      <c r="D1425" t="s">
        <v>480</v>
      </c>
      <c r="E1425" s="258" t="s">
        <v>8253</v>
      </c>
    </row>
    <row r="1426" spans="1:5">
      <c r="A1426">
        <v>38844</v>
      </c>
      <c r="B1426" t="s">
        <v>2539</v>
      </c>
      <c r="C1426" t="s">
        <v>477</v>
      </c>
      <c r="D1426" t="s">
        <v>480</v>
      </c>
      <c r="E1426" s="258" t="s">
        <v>8215</v>
      </c>
    </row>
    <row r="1427" spans="1:5">
      <c r="A1427">
        <v>38846</v>
      </c>
      <c r="B1427" t="s">
        <v>2540</v>
      </c>
      <c r="C1427" t="s">
        <v>477</v>
      </c>
      <c r="D1427" t="s">
        <v>480</v>
      </c>
      <c r="E1427" s="258" t="s">
        <v>8254</v>
      </c>
    </row>
    <row r="1428" spans="1:5">
      <c r="A1428">
        <v>38847</v>
      </c>
      <c r="B1428" t="s">
        <v>2541</v>
      </c>
      <c r="C1428" t="s">
        <v>477</v>
      </c>
      <c r="D1428" t="s">
        <v>480</v>
      </c>
      <c r="E1428" s="258" t="s">
        <v>6818</v>
      </c>
    </row>
    <row r="1429" spans="1:5">
      <c r="A1429">
        <v>38850</v>
      </c>
      <c r="B1429" t="s">
        <v>2542</v>
      </c>
      <c r="C1429" t="s">
        <v>477</v>
      </c>
      <c r="D1429" t="s">
        <v>480</v>
      </c>
      <c r="E1429" s="258" t="s">
        <v>6570</v>
      </c>
    </row>
    <row r="1430" spans="1:5">
      <c r="A1430">
        <v>38848</v>
      </c>
      <c r="B1430" t="s">
        <v>2543</v>
      </c>
      <c r="C1430" t="s">
        <v>477</v>
      </c>
      <c r="D1430" t="s">
        <v>480</v>
      </c>
      <c r="E1430" s="258" t="s">
        <v>8255</v>
      </c>
    </row>
    <row r="1431" spans="1:5">
      <c r="A1431">
        <v>38851</v>
      </c>
      <c r="B1431" t="s">
        <v>2544</v>
      </c>
      <c r="C1431" t="s">
        <v>477</v>
      </c>
      <c r="D1431" t="s">
        <v>480</v>
      </c>
      <c r="E1431" s="258" t="s">
        <v>7126</v>
      </c>
    </row>
    <row r="1432" spans="1:5">
      <c r="A1432">
        <v>38860</v>
      </c>
      <c r="B1432" t="s">
        <v>2545</v>
      </c>
      <c r="C1432" t="s">
        <v>477</v>
      </c>
      <c r="D1432" t="s">
        <v>480</v>
      </c>
      <c r="E1432" s="258" t="s">
        <v>6853</v>
      </c>
    </row>
    <row r="1433" spans="1:5">
      <c r="A1433">
        <v>38861</v>
      </c>
      <c r="B1433" t="s">
        <v>2546</v>
      </c>
      <c r="C1433" t="s">
        <v>477</v>
      </c>
      <c r="D1433" t="s">
        <v>480</v>
      </c>
      <c r="E1433" s="258" t="s">
        <v>6503</v>
      </c>
    </row>
    <row r="1434" spans="1:5">
      <c r="A1434">
        <v>38862</v>
      </c>
      <c r="B1434" t="s">
        <v>2547</v>
      </c>
      <c r="C1434" t="s">
        <v>477</v>
      </c>
      <c r="D1434" t="s">
        <v>480</v>
      </c>
      <c r="E1434" s="258" t="s">
        <v>8256</v>
      </c>
    </row>
    <row r="1435" spans="1:5">
      <c r="A1435">
        <v>38863</v>
      </c>
      <c r="B1435" t="s">
        <v>2548</v>
      </c>
      <c r="C1435" t="s">
        <v>477</v>
      </c>
      <c r="D1435" t="s">
        <v>480</v>
      </c>
      <c r="E1435" s="258" t="s">
        <v>8257</v>
      </c>
    </row>
    <row r="1436" spans="1:5">
      <c r="A1436">
        <v>38865</v>
      </c>
      <c r="B1436" t="s">
        <v>2549</v>
      </c>
      <c r="C1436" t="s">
        <v>477</v>
      </c>
      <c r="D1436" t="s">
        <v>480</v>
      </c>
      <c r="E1436" s="258" t="s">
        <v>837</v>
      </c>
    </row>
    <row r="1437" spans="1:5">
      <c r="A1437">
        <v>38864</v>
      </c>
      <c r="B1437" t="s">
        <v>2550</v>
      </c>
      <c r="C1437" t="s">
        <v>477</v>
      </c>
      <c r="D1437" t="s">
        <v>480</v>
      </c>
      <c r="E1437" s="258" t="s">
        <v>7117</v>
      </c>
    </row>
    <row r="1438" spans="1:5">
      <c r="A1438">
        <v>38866</v>
      </c>
      <c r="B1438" t="s">
        <v>2551</v>
      </c>
      <c r="C1438" t="s">
        <v>477</v>
      </c>
      <c r="D1438" t="s">
        <v>480</v>
      </c>
      <c r="E1438" s="258" t="s">
        <v>6681</v>
      </c>
    </row>
    <row r="1439" spans="1:5">
      <c r="A1439">
        <v>38868</v>
      </c>
      <c r="B1439" t="s">
        <v>2552</v>
      </c>
      <c r="C1439" t="s">
        <v>477</v>
      </c>
      <c r="D1439" t="s">
        <v>480</v>
      </c>
      <c r="E1439" s="258" t="s">
        <v>8258</v>
      </c>
    </row>
    <row r="1440" spans="1:5">
      <c r="A1440">
        <v>38853</v>
      </c>
      <c r="B1440" t="s">
        <v>2553</v>
      </c>
      <c r="C1440" t="s">
        <v>477</v>
      </c>
      <c r="D1440" t="s">
        <v>480</v>
      </c>
      <c r="E1440" s="258" t="s">
        <v>1244</v>
      </c>
    </row>
    <row r="1441" spans="1:5">
      <c r="A1441">
        <v>38854</v>
      </c>
      <c r="B1441" t="s">
        <v>2554</v>
      </c>
      <c r="C1441" t="s">
        <v>477</v>
      </c>
      <c r="D1441" t="s">
        <v>480</v>
      </c>
      <c r="E1441" s="258" t="s">
        <v>8195</v>
      </c>
    </row>
    <row r="1442" spans="1:5">
      <c r="A1442">
        <v>38855</v>
      </c>
      <c r="B1442" t="s">
        <v>2555</v>
      </c>
      <c r="C1442" t="s">
        <v>477</v>
      </c>
      <c r="D1442" t="s">
        <v>480</v>
      </c>
      <c r="E1442" s="258" t="s">
        <v>7675</v>
      </c>
    </row>
    <row r="1443" spans="1:5">
      <c r="A1443">
        <v>38856</v>
      </c>
      <c r="B1443" t="s">
        <v>2556</v>
      </c>
      <c r="C1443" t="s">
        <v>477</v>
      </c>
      <c r="D1443" t="s">
        <v>480</v>
      </c>
      <c r="E1443" s="258" t="s">
        <v>6629</v>
      </c>
    </row>
    <row r="1444" spans="1:5">
      <c r="A1444">
        <v>38857</v>
      </c>
      <c r="B1444" t="s">
        <v>2557</v>
      </c>
      <c r="C1444" t="s">
        <v>477</v>
      </c>
      <c r="D1444" t="s">
        <v>480</v>
      </c>
      <c r="E1444" s="258" t="s">
        <v>8259</v>
      </c>
    </row>
    <row r="1445" spans="1:5">
      <c r="A1445">
        <v>38858</v>
      </c>
      <c r="B1445" t="s">
        <v>2558</v>
      </c>
      <c r="C1445" t="s">
        <v>477</v>
      </c>
      <c r="D1445" t="s">
        <v>480</v>
      </c>
      <c r="E1445" s="258" t="s">
        <v>7250</v>
      </c>
    </row>
    <row r="1446" spans="1:5">
      <c r="A1446">
        <v>38859</v>
      </c>
      <c r="B1446" t="s">
        <v>2559</v>
      </c>
      <c r="C1446" t="s">
        <v>477</v>
      </c>
      <c r="D1446" t="s">
        <v>480</v>
      </c>
      <c r="E1446" s="258" t="s">
        <v>8260</v>
      </c>
    </row>
    <row r="1447" spans="1:5">
      <c r="A1447">
        <v>3104</v>
      </c>
      <c r="B1447" t="s">
        <v>2560</v>
      </c>
      <c r="C1447" t="s">
        <v>492</v>
      </c>
      <c r="D1447" t="s">
        <v>478</v>
      </c>
      <c r="E1447" s="258" t="s">
        <v>8261</v>
      </c>
    </row>
    <row r="1448" spans="1:5">
      <c r="A1448">
        <v>1607</v>
      </c>
      <c r="B1448" t="s">
        <v>2561</v>
      </c>
      <c r="C1448" t="s">
        <v>492</v>
      </c>
      <c r="D1448" t="s">
        <v>478</v>
      </c>
      <c r="E1448" s="258" t="s">
        <v>7185</v>
      </c>
    </row>
    <row r="1449" spans="1:5">
      <c r="A1449">
        <v>38169</v>
      </c>
      <c r="B1449" t="s">
        <v>2562</v>
      </c>
      <c r="C1449" t="s">
        <v>492</v>
      </c>
      <c r="D1449" t="s">
        <v>478</v>
      </c>
      <c r="E1449" s="258" t="s">
        <v>8262</v>
      </c>
    </row>
    <row r="1450" spans="1:5">
      <c r="A1450">
        <v>6142</v>
      </c>
      <c r="B1450" t="s">
        <v>2563</v>
      </c>
      <c r="C1450" t="s">
        <v>477</v>
      </c>
      <c r="D1450" t="s">
        <v>478</v>
      </c>
      <c r="E1450" s="258" t="s">
        <v>6698</v>
      </c>
    </row>
    <row r="1451" spans="1:5">
      <c r="A1451">
        <v>11686</v>
      </c>
      <c r="B1451" t="s">
        <v>2564</v>
      </c>
      <c r="C1451" t="s">
        <v>477</v>
      </c>
      <c r="D1451" t="s">
        <v>478</v>
      </c>
      <c r="E1451" s="258" t="s">
        <v>1054</v>
      </c>
    </row>
    <row r="1452" spans="1:5">
      <c r="A1452">
        <v>37598</v>
      </c>
      <c r="B1452" t="s">
        <v>2565</v>
      </c>
      <c r="C1452" t="s">
        <v>477</v>
      </c>
      <c r="D1452" t="s">
        <v>480</v>
      </c>
      <c r="E1452" s="258" t="s">
        <v>8263</v>
      </c>
    </row>
    <row r="1453" spans="1:5">
      <c r="A1453">
        <v>25398</v>
      </c>
      <c r="B1453" t="s">
        <v>2566</v>
      </c>
      <c r="C1453" t="s">
        <v>477</v>
      </c>
      <c r="D1453" t="s">
        <v>480</v>
      </c>
      <c r="E1453" s="258" t="s">
        <v>8264</v>
      </c>
    </row>
    <row r="1454" spans="1:5">
      <c r="A1454">
        <v>25399</v>
      </c>
      <c r="B1454" t="s">
        <v>2567</v>
      </c>
      <c r="C1454" t="s">
        <v>477</v>
      </c>
      <c r="D1454" t="s">
        <v>480</v>
      </c>
      <c r="E1454" s="258" t="s">
        <v>8265</v>
      </c>
    </row>
    <row r="1455" spans="1:5">
      <c r="A1455">
        <v>43440</v>
      </c>
      <c r="B1455" t="s">
        <v>2568</v>
      </c>
      <c r="C1455" t="s">
        <v>477</v>
      </c>
      <c r="D1455" t="s">
        <v>478</v>
      </c>
      <c r="E1455" s="258" t="s">
        <v>8266</v>
      </c>
    </row>
    <row r="1456" spans="1:5">
      <c r="A1456">
        <v>10667</v>
      </c>
      <c r="B1456" t="s">
        <v>2569</v>
      </c>
      <c r="C1456" t="s">
        <v>477</v>
      </c>
      <c r="D1456" t="s">
        <v>480</v>
      </c>
      <c r="E1456" s="258" t="s">
        <v>8267</v>
      </c>
    </row>
    <row r="1457" spans="1:5">
      <c r="A1457">
        <v>1613</v>
      </c>
      <c r="B1457" t="s">
        <v>2570</v>
      </c>
      <c r="C1457" t="s">
        <v>477</v>
      </c>
      <c r="D1457" t="s">
        <v>480</v>
      </c>
      <c r="E1457" s="258" t="s">
        <v>8268</v>
      </c>
    </row>
    <row r="1458" spans="1:5">
      <c r="A1458">
        <v>1626</v>
      </c>
      <c r="B1458" t="s">
        <v>2571</v>
      </c>
      <c r="C1458" t="s">
        <v>477</v>
      </c>
      <c r="D1458" t="s">
        <v>480</v>
      </c>
      <c r="E1458" s="258" t="s">
        <v>8269</v>
      </c>
    </row>
    <row r="1459" spans="1:5">
      <c r="A1459">
        <v>1625</v>
      </c>
      <c r="B1459" t="s">
        <v>2572</v>
      </c>
      <c r="C1459" t="s">
        <v>477</v>
      </c>
      <c r="D1459" t="s">
        <v>480</v>
      </c>
      <c r="E1459" s="258" t="s">
        <v>7656</v>
      </c>
    </row>
    <row r="1460" spans="1:5">
      <c r="A1460">
        <v>1622</v>
      </c>
      <c r="B1460" t="s">
        <v>2573</v>
      </c>
      <c r="C1460" t="s">
        <v>477</v>
      </c>
      <c r="D1460" t="s">
        <v>480</v>
      </c>
      <c r="E1460" s="258" t="s">
        <v>8270</v>
      </c>
    </row>
    <row r="1461" spans="1:5">
      <c r="A1461">
        <v>1620</v>
      </c>
      <c r="B1461" t="s">
        <v>2574</v>
      </c>
      <c r="C1461" t="s">
        <v>477</v>
      </c>
      <c r="D1461" t="s">
        <v>480</v>
      </c>
      <c r="E1461" s="258" t="s">
        <v>8271</v>
      </c>
    </row>
    <row r="1462" spans="1:5">
      <c r="A1462">
        <v>1629</v>
      </c>
      <c r="B1462" t="s">
        <v>2575</v>
      </c>
      <c r="C1462" t="s">
        <v>477</v>
      </c>
      <c r="D1462" t="s">
        <v>480</v>
      </c>
      <c r="E1462" s="258" t="s">
        <v>8272</v>
      </c>
    </row>
    <row r="1463" spans="1:5">
      <c r="A1463">
        <v>1627</v>
      </c>
      <c r="B1463" t="s">
        <v>2576</v>
      </c>
      <c r="C1463" t="s">
        <v>477</v>
      </c>
      <c r="D1463" t="s">
        <v>480</v>
      </c>
      <c r="E1463" s="258" t="s">
        <v>8273</v>
      </c>
    </row>
    <row r="1464" spans="1:5">
      <c r="A1464">
        <v>1623</v>
      </c>
      <c r="B1464" t="s">
        <v>2577</v>
      </c>
      <c r="C1464" t="s">
        <v>477</v>
      </c>
      <c r="D1464" t="s">
        <v>480</v>
      </c>
      <c r="E1464" s="258" t="s">
        <v>8274</v>
      </c>
    </row>
    <row r="1465" spans="1:5">
      <c r="A1465">
        <v>1619</v>
      </c>
      <c r="B1465" t="s">
        <v>2578</v>
      </c>
      <c r="C1465" t="s">
        <v>477</v>
      </c>
      <c r="D1465" t="s">
        <v>480</v>
      </c>
      <c r="E1465" s="258" t="s">
        <v>8275</v>
      </c>
    </row>
    <row r="1466" spans="1:5">
      <c r="A1466">
        <v>1630</v>
      </c>
      <c r="B1466" t="s">
        <v>2579</v>
      </c>
      <c r="C1466" t="s">
        <v>477</v>
      </c>
      <c r="D1466" t="s">
        <v>480</v>
      </c>
      <c r="E1466" s="258" t="s">
        <v>8276</v>
      </c>
    </row>
    <row r="1467" spans="1:5">
      <c r="A1467">
        <v>1616</v>
      </c>
      <c r="B1467" t="s">
        <v>2580</v>
      </c>
      <c r="C1467" t="s">
        <v>477</v>
      </c>
      <c r="D1467" t="s">
        <v>480</v>
      </c>
      <c r="E1467" s="258" t="s">
        <v>8277</v>
      </c>
    </row>
    <row r="1468" spans="1:5">
      <c r="A1468">
        <v>1614</v>
      </c>
      <c r="B1468" t="s">
        <v>2581</v>
      </c>
      <c r="C1468" t="s">
        <v>477</v>
      </c>
      <c r="D1468" t="s">
        <v>480</v>
      </c>
      <c r="E1468" s="258" t="s">
        <v>8278</v>
      </c>
    </row>
    <row r="1469" spans="1:5">
      <c r="A1469">
        <v>1617</v>
      </c>
      <c r="B1469" t="s">
        <v>2582</v>
      </c>
      <c r="C1469" t="s">
        <v>477</v>
      </c>
      <c r="D1469" t="s">
        <v>480</v>
      </c>
      <c r="E1469" s="258" t="s">
        <v>8279</v>
      </c>
    </row>
    <row r="1470" spans="1:5">
      <c r="A1470">
        <v>1621</v>
      </c>
      <c r="B1470" t="s">
        <v>2583</v>
      </c>
      <c r="C1470" t="s">
        <v>477</v>
      </c>
      <c r="D1470" t="s">
        <v>480</v>
      </c>
      <c r="E1470" s="258" t="s">
        <v>8280</v>
      </c>
    </row>
    <row r="1471" spans="1:5">
      <c r="A1471">
        <v>1624</v>
      </c>
      <c r="B1471" t="s">
        <v>2584</v>
      </c>
      <c r="C1471" t="s">
        <v>477</v>
      </c>
      <c r="D1471" t="s">
        <v>480</v>
      </c>
      <c r="E1471" s="258" t="s">
        <v>8281</v>
      </c>
    </row>
    <row r="1472" spans="1:5">
      <c r="A1472">
        <v>1615</v>
      </c>
      <c r="B1472" t="s">
        <v>2585</v>
      </c>
      <c r="C1472" t="s">
        <v>477</v>
      </c>
      <c r="D1472" t="s">
        <v>480</v>
      </c>
      <c r="E1472" s="258" t="s">
        <v>8282</v>
      </c>
    </row>
    <row r="1473" spans="1:5">
      <c r="A1473">
        <v>1612</v>
      </c>
      <c r="B1473" t="s">
        <v>2586</v>
      </c>
      <c r="C1473" t="s">
        <v>477</v>
      </c>
      <c r="D1473" t="s">
        <v>480</v>
      </c>
      <c r="E1473" s="258" t="s">
        <v>7109</v>
      </c>
    </row>
    <row r="1474" spans="1:5">
      <c r="A1474">
        <v>1618</v>
      </c>
      <c r="B1474" t="s">
        <v>2587</v>
      </c>
      <c r="C1474" t="s">
        <v>477</v>
      </c>
      <c r="D1474" t="s">
        <v>480</v>
      </c>
      <c r="E1474" s="258" t="s">
        <v>8283</v>
      </c>
    </row>
    <row r="1475" spans="1:5">
      <c r="A1475">
        <v>14211</v>
      </c>
      <c r="B1475" t="s">
        <v>2588</v>
      </c>
      <c r="C1475" t="s">
        <v>477</v>
      </c>
      <c r="D1475" t="s">
        <v>478</v>
      </c>
      <c r="E1475" s="258" t="s">
        <v>8284</v>
      </c>
    </row>
    <row r="1476" spans="1:5">
      <c r="A1476">
        <v>43657</v>
      </c>
      <c r="B1476" t="s">
        <v>2589</v>
      </c>
      <c r="C1476" t="s">
        <v>484</v>
      </c>
      <c r="D1476" t="s">
        <v>478</v>
      </c>
      <c r="E1476" s="258" t="s">
        <v>835</v>
      </c>
    </row>
    <row r="1477" spans="1:5">
      <c r="A1477">
        <v>34500</v>
      </c>
      <c r="B1477" t="s">
        <v>2590</v>
      </c>
      <c r="C1477" t="s">
        <v>481</v>
      </c>
      <c r="D1477" t="s">
        <v>478</v>
      </c>
      <c r="E1477" s="258" t="s">
        <v>8285</v>
      </c>
    </row>
    <row r="1478" spans="1:5">
      <c r="A1478">
        <v>40934</v>
      </c>
      <c r="B1478" t="s">
        <v>2591</v>
      </c>
      <c r="C1478" t="s">
        <v>487</v>
      </c>
      <c r="D1478" t="s">
        <v>478</v>
      </c>
      <c r="E1478" s="258" t="s">
        <v>8286</v>
      </c>
    </row>
    <row r="1479" spans="1:5">
      <c r="A1479">
        <v>38200</v>
      </c>
      <c r="B1479" t="s">
        <v>2592</v>
      </c>
      <c r="C1479" t="s">
        <v>493</v>
      </c>
      <c r="D1479" t="s">
        <v>478</v>
      </c>
      <c r="E1479" s="258" t="s">
        <v>8287</v>
      </c>
    </row>
    <row r="1480" spans="1:5">
      <c r="A1480">
        <v>39269</v>
      </c>
      <c r="B1480" t="s">
        <v>2593</v>
      </c>
      <c r="C1480" t="s">
        <v>484</v>
      </c>
      <c r="D1480" t="s">
        <v>478</v>
      </c>
      <c r="E1480" s="258" t="s">
        <v>805</v>
      </c>
    </row>
    <row r="1481" spans="1:5">
      <c r="A1481">
        <v>11889</v>
      </c>
      <c r="B1481" t="s">
        <v>2594</v>
      </c>
      <c r="C1481" t="s">
        <v>484</v>
      </c>
      <c r="D1481" t="s">
        <v>478</v>
      </c>
      <c r="E1481" s="258" t="s">
        <v>6605</v>
      </c>
    </row>
    <row r="1482" spans="1:5">
      <c r="A1482">
        <v>39270</v>
      </c>
      <c r="B1482" t="s">
        <v>2595</v>
      </c>
      <c r="C1482" t="s">
        <v>484</v>
      </c>
      <c r="D1482" t="s">
        <v>478</v>
      </c>
      <c r="E1482" s="258" t="s">
        <v>984</v>
      </c>
    </row>
    <row r="1483" spans="1:5">
      <c r="A1483">
        <v>11890</v>
      </c>
      <c r="B1483" t="s">
        <v>2596</v>
      </c>
      <c r="C1483" t="s">
        <v>484</v>
      </c>
      <c r="D1483" t="s">
        <v>478</v>
      </c>
      <c r="E1483" s="258" t="s">
        <v>8288</v>
      </c>
    </row>
    <row r="1484" spans="1:5">
      <c r="A1484">
        <v>11891</v>
      </c>
      <c r="B1484" t="s">
        <v>2597</v>
      </c>
      <c r="C1484" t="s">
        <v>484</v>
      </c>
      <c r="D1484" t="s">
        <v>478</v>
      </c>
      <c r="E1484" s="258" t="s">
        <v>820</v>
      </c>
    </row>
    <row r="1485" spans="1:5">
      <c r="A1485">
        <v>11892</v>
      </c>
      <c r="B1485" t="s">
        <v>2598</v>
      </c>
      <c r="C1485" t="s">
        <v>484</v>
      </c>
      <c r="D1485" t="s">
        <v>478</v>
      </c>
      <c r="E1485" s="258" t="s">
        <v>7294</v>
      </c>
    </row>
    <row r="1486" spans="1:5">
      <c r="A1486">
        <v>37601</v>
      </c>
      <c r="B1486" t="s">
        <v>2599</v>
      </c>
      <c r="C1486" t="s">
        <v>484</v>
      </c>
      <c r="D1486" t="s">
        <v>480</v>
      </c>
      <c r="E1486" s="258" t="s">
        <v>8289</v>
      </c>
    </row>
    <row r="1487" spans="1:5">
      <c r="A1487">
        <v>1634</v>
      </c>
      <c r="B1487" t="s">
        <v>2600</v>
      </c>
      <c r="C1487" t="s">
        <v>484</v>
      </c>
      <c r="D1487" t="s">
        <v>480</v>
      </c>
      <c r="E1487" s="258" t="s">
        <v>7395</v>
      </c>
    </row>
    <row r="1488" spans="1:5">
      <c r="A1488">
        <v>5086</v>
      </c>
      <c r="B1488" t="s">
        <v>2601</v>
      </c>
      <c r="C1488" t="s">
        <v>485</v>
      </c>
      <c r="D1488" t="s">
        <v>478</v>
      </c>
      <c r="E1488" s="258" t="s">
        <v>8290</v>
      </c>
    </row>
    <row r="1489" spans="1:5">
      <c r="A1489">
        <v>11280</v>
      </c>
      <c r="B1489" t="s">
        <v>2602</v>
      </c>
      <c r="C1489" t="s">
        <v>477</v>
      </c>
      <c r="D1489" t="s">
        <v>478</v>
      </c>
      <c r="E1489" s="258" t="s">
        <v>8291</v>
      </c>
    </row>
    <row r="1490" spans="1:5">
      <c r="A1490">
        <v>40519</v>
      </c>
      <c r="B1490" t="s">
        <v>2603</v>
      </c>
      <c r="C1490" t="s">
        <v>477</v>
      </c>
      <c r="D1490" t="s">
        <v>478</v>
      </c>
      <c r="E1490" s="258" t="s">
        <v>8292</v>
      </c>
    </row>
    <row r="1491" spans="1:5">
      <c r="A1491">
        <v>39869</v>
      </c>
      <c r="B1491" t="s">
        <v>2604</v>
      </c>
      <c r="C1491" t="s">
        <v>477</v>
      </c>
      <c r="D1491" t="s">
        <v>480</v>
      </c>
      <c r="E1491" s="258" t="s">
        <v>1018</v>
      </c>
    </row>
    <row r="1492" spans="1:5">
      <c r="A1492">
        <v>39870</v>
      </c>
      <c r="B1492" t="s">
        <v>2605</v>
      </c>
      <c r="C1492" t="s">
        <v>477</v>
      </c>
      <c r="D1492" t="s">
        <v>480</v>
      </c>
      <c r="E1492" s="258" t="s">
        <v>8293</v>
      </c>
    </row>
    <row r="1493" spans="1:5">
      <c r="A1493">
        <v>39871</v>
      </c>
      <c r="B1493" t="s">
        <v>2606</v>
      </c>
      <c r="C1493" t="s">
        <v>477</v>
      </c>
      <c r="D1493" t="s">
        <v>480</v>
      </c>
      <c r="E1493" s="258" t="s">
        <v>8294</v>
      </c>
    </row>
    <row r="1494" spans="1:5">
      <c r="A1494">
        <v>12722</v>
      </c>
      <c r="B1494" t="s">
        <v>2607</v>
      </c>
      <c r="C1494" t="s">
        <v>477</v>
      </c>
      <c r="D1494" t="s">
        <v>480</v>
      </c>
      <c r="E1494" s="258" t="s">
        <v>8295</v>
      </c>
    </row>
    <row r="1495" spans="1:5">
      <c r="A1495">
        <v>12714</v>
      </c>
      <c r="B1495" t="s">
        <v>2608</v>
      </c>
      <c r="C1495" t="s">
        <v>477</v>
      </c>
      <c r="D1495" t="s">
        <v>480</v>
      </c>
      <c r="E1495" s="258" t="s">
        <v>6871</v>
      </c>
    </row>
    <row r="1496" spans="1:5">
      <c r="A1496">
        <v>12715</v>
      </c>
      <c r="B1496" t="s">
        <v>2609</v>
      </c>
      <c r="C1496" t="s">
        <v>477</v>
      </c>
      <c r="D1496" t="s">
        <v>480</v>
      </c>
      <c r="E1496" s="258" t="s">
        <v>8296</v>
      </c>
    </row>
    <row r="1497" spans="1:5">
      <c r="A1497">
        <v>12716</v>
      </c>
      <c r="B1497" t="s">
        <v>2610</v>
      </c>
      <c r="C1497" t="s">
        <v>477</v>
      </c>
      <c r="D1497" t="s">
        <v>480</v>
      </c>
      <c r="E1497" s="258" t="s">
        <v>7269</v>
      </c>
    </row>
    <row r="1498" spans="1:5">
      <c r="A1498">
        <v>12717</v>
      </c>
      <c r="B1498" t="s">
        <v>2611</v>
      </c>
      <c r="C1498" t="s">
        <v>477</v>
      </c>
      <c r="D1498" t="s">
        <v>480</v>
      </c>
      <c r="E1498" s="258" t="s">
        <v>7011</v>
      </c>
    </row>
    <row r="1499" spans="1:5">
      <c r="A1499">
        <v>12718</v>
      </c>
      <c r="B1499" t="s">
        <v>2612</v>
      </c>
      <c r="C1499" t="s">
        <v>477</v>
      </c>
      <c r="D1499" t="s">
        <v>480</v>
      </c>
      <c r="E1499" s="258" t="s">
        <v>8297</v>
      </c>
    </row>
    <row r="1500" spans="1:5">
      <c r="A1500">
        <v>12719</v>
      </c>
      <c r="B1500" t="s">
        <v>2613</v>
      </c>
      <c r="C1500" t="s">
        <v>477</v>
      </c>
      <c r="D1500" t="s">
        <v>480</v>
      </c>
      <c r="E1500" s="258" t="s">
        <v>8298</v>
      </c>
    </row>
    <row r="1501" spans="1:5">
      <c r="A1501">
        <v>12720</v>
      </c>
      <c r="B1501" t="s">
        <v>2614</v>
      </c>
      <c r="C1501" t="s">
        <v>477</v>
      </c>
      <c r="D1501" t="s">
        <v>480</v>
      </c>
      <c r="E1501" s="258" t="s">
        <v>8299</v>
      </c>
    </row>
    <row r="1502" spans="1:5">
      <c r="A1502">
        <v>12721</v>
      </c>
      <c r="B1502" t="s">
        <v>2615</v>
      </c>
      <c r="C1502" t="s">
        <v>477</v>
      </c>
      <c r="D1502" t="s">
        <v>480</v>
      </c>
      <c r="E1502" s="258" t="s">
        <v>8300</v>
      </c>
    </row>
    <row r="1503" spans="1:5">
      <c r="A1503">
        <v>3468</v>
      </c>
      <c r="B1503" t="s">
        <v>2616</v>
      </c>
      <c r="C1503" t="s">
        <v>477</v>
      </c>
      <c r="D1503" t="s">
        <v>480</v>
      </c>
      <c r="E1503" s="258" t="s">
        <v>8301</v>
      </c>
    </row>
    <row r="1504" spans="1:5">
      <c r="A1504">
        <v>3465</v>
      </c>
      <c r="B1504" t="s">
        <v>2617</v>
      </c>
      <c r="C1504" t="s">
        <v>477</v>
      </c>
      <c r="D1504" t="s">
        <v>480</v>
      </c>
      <c r="E1504" s="258" t="s">
        <v>6861</v>
      </c>
    </row>
    <row r="1505" spans="1:5">
      <c r="A1505">
        <v>12403</v>
      </c>
      <c r="B1505" t="s">
        <v>2618</v>
      </c>
      <c r="C1505" t="s">
        <v>477</v>
      </c>
      <c r="D1505" t="s">
        <v>480</v>
      </c>
      <c r="E1505" s="258" t="s">
        <v>8302</v>
      </c>
    </row>
    <row r="1506" spans="1:5">
      <c r="A1506">
        <v>3463</v>
      </c>
      <c r="B1506" t="s">
        <v>2619</v>
      </c>
      <c r="C1506" t="s">
        <v>477</v>
      </c>
      <c r="D1506" t="s">
        <v>480</v>
      </c>
      <c r="E1506" s="258" t="s">
        <v>8303</v>
      </c>
    </row>
    <row r="1507" spans="1:5">
      <c r="A1507">
        <v>3464</v>
      </c>
      <c r="B1507" t="s">
        <v>2620</v>
      </c>
      <c r="C1507" t="s">
        <v>477</v>
      </c>
      <c r="D1507" t="s">
        <v>480</v>
      </c>
      <c r="E1507" s="258" t="s">
        <v>8303</v>
      </c>
    </row>
    <row r="1508" spans="1:5">
      <c r="A1508">
        <v>3466</v>
      </c>
      <c r="B1508" t="s">
        <v>2621</v>
      </c>
      <c r="C1508" t="s">
        <v>477</v>
      </c>
      <c r="D1508" t="s">
        <v>480</v>
      </c>
      <c r="E1508" s="258" t="s">
        <v>8304</v>
      </c>
    </row>
    <row r="1509" spans="1:5">
      <c r="A1509">
        <v>3467</v>
      </c>
      <c r="B1509" t="s">
        <v>2622</v>
      </c>
      <c r="C1509" t="s">
        <v>477</v>
      </c>
      <c r="D1509" t="s">
        <v>480</v>
      </c>
      <c r="E1509" s="258" t="s">
        <v>8305</v>
      </c>
    </row>
    <row r="1510" spans="1:5">
      <c r="A1510">
        <v>3462</v>
      </c>
      <c r="B1510" t="s">
        <v>2623</v>
      </c>
      <c r="C1510" t="s">
        <v>477</v>
      </c>
      <c r="D1510" t="s">
        <v>480</v>
      </c>
      <c r="E1510" s="258" t="s">
        <v>8306</v>
      </c>
    </row>
    <row r="1511" spans="1:5">
      <c r="A1511">
        <v>3446</v>
      </c>
      <c r="B1511" t="s">
        <v>2624</v>
      </c>
      <c r="C1511" t="s">
        <v>477</v>
      </c>
      <c r="D1511" t="s">
        <v>480</v>
      </c>
      <c r="E1511" s="258" t="s">
        <v>8307</v>
      </c>
    </row>
    <row r="1512" spans="1:5">
      <c r="A1512">
        <v>3445</v>
      </c>
      <c r="B1512" t="s">
        <v>2625</v>
      </c>
      <c r="C1512" t="s">
        <v>477</v>
      </c>
      <c r="D1512" t="s">
        <v>480</v>
      </c>
      <c r="E1512" s="258" t="s">
        <v>6719</v>
      </c>
    </row>
    <row r="1513" spans="1:5">
      <c r="A1513">
        <v>3441</v>
      </c>
      <c r="B1513" t="s">
        <v>2626</v>
      </c>
      <c r="C1513" t="s">
        <v>477</v>
      </c>
      <c r="D1513" t="s">
        <v>480</v>
      </c>
      <c r="E1513" s="258" t="s">
        <v>6963</v>
      </c>
    </row>
    <row r="1514" spans="1:5">
      <c r="A1514">
        <v>3444</v>
      </c>
      <c r="B1514" t="s">
        <v>2627</v>
      </c>
      <c r="C1514" t="s">
        <v>477</v>
      </c>
      <c r="D1514" t="s">
        <v>480</v>
      </c>
      <c r="E1514" s="258" t="s">
        <v>8308</v>
      </c>
    </row>
    <row r="1515" spans="1:5">
      <c r="A1515">
        <v>12402</v>
      </c>
      <c r="B1515" t="s">
        <v>2628</v>
      </c>
      <c r="C1515" t="s">
        <v>477</v>
      </c>
      <c r="D1515" t="s">
        <v>480</v>
      </c>
      <c r="E1515" s="258" t="s">
        <v>8309</v>
      </c>
    </row>
    <row r="1516" spans="1:5">
      <c r="A1516">
        <v>3447</v>
      </c>
      <c r="B1516" t="s">
        <v>2629</v>
      </c>
      <c r="C1516" t="s">
        <v>477</v>
      </c>
      <c r="D1516" t="s">
        <v>480</v>
      </c>
      <c r="E1516" s="258" t="s">
        <v>8310</v>
      </c>
    </row>
    <row r="1517" spans="1:5">
      <c r="A1517">
        <v>3442</v>
      </c>
      <c r="B1517" t="s">
        <v>2630</v>
      </c>
      <c r="C1517" t="s">
        <v>477</v>
      </c>
      <c r="D1517" t="s">
        <v>480</v>
      </c>
      <c r="E1517" s="258" t="s">
        <v>8232</v>
      </c>
    </row>
    <row r="1518" spans="1:5">
      <c r="A1518">
        <v>3448</v>
      </c>
      <c r="B1518" t="s">
        <v>2631</v>
      </c>
      <c r="C1518" t="s">
        <v>477</v>
      </c>
      <c r="D1518" t="s">
        <v>480</v>
      </c>
      <c r="E1518" s="258" t="s">
        <v>8311</v>
      </c>
    </row>
    <row r="1519" spans="1:5">
      <c r="A1519">
        <v>3449</v>
      </c>
      <c r="B1519" t="s">
        <v>2632</v>
      </c>
      <c r="C1519" t="s">
        <v>477</v>
      </c>
      <c r="D1519" t="s">
        <v>480</v>
      </c>
      <c r="E1519" s="258" t="s">
        <v>8312</v>
      </c>
    </row>
    <row r="1520" spans="1:5">
      <c r="A1520">
        <v>37438</v>
      </c>
      <c r="B1520" t="s">
        <v>2633</v>
      </c>
      <c r="C1520" t="s">
        <v>477</v>
      </c>
      <c r="D1520" t="s">
        <v>480</v>
      </c>
      <c r="E1520" s="258" t="s">
        <v>2634</v>
      </c>
    </row>
    <row r="1521" spans="1:5">
      <c r="A1521">
        <v>37439</v>
      </c>
      <c r="B1521" t="s">
        <v>2635</v>
      </c>
      <c r="C1521" t="s">
        <v>477</v>
      </c>
      <c r="D1521" t="s">
        <v>480</v>
      </c>
      <c r="E1521" s="258" t="s">
        <v>2636</v>
      </c>
    </row>
    <row r="1522" spans="1:5">
      <c r="A1522">
        <v>37435</v>
      </c>
      <c r="B1522" t="s">
        <v>2637</v>
      </c>
      <c r="C1522" t="s">
        <v>477</v>
      </c>
      <c r="D1522" t="s">
        <v>480</v>
      </c>
      <c r="E1522" s="258" t="s">
        <v>1446</v>
      </c>
    </row>
    <row r="1523" spans="1:5">
      <c r="A1523">
        <v>37436</v>
      </c>
      <c r="B1523" t="s">
        <v>2638</v>
      </c>
      <c r="C1523" t="s">
        <v>477</v>
      </c>
      <c r="D1523" t="s">
        <v>480</v>
      </c>
      <c r="E1523" s="258" t="s">
        <v>2639</v>
      </c>
    </row>
    <row r="1524" spans="1:5">
      <c r="A1524">
        <v>37437</v>
      </c>
      <c r="B1524" t="s">
        <v>2640</v>
      </c>
      <c r="C1524" t="s">
        <v>477</v>
      </c>
      <c r="D1524" t="s">
        <v>480</v>
      </c>
      <c r="E1524" s="258" t="s">
        <v>2641</v>
      </c>
    </row>
    <row r="1525" spans="1:5">
      <c r="A1525">
        <v>3473</v>
      </c>
      <c r="B1525" t="s">
        <v>2642</v>
      </c>
      <c r="C1525" t="s">
        <v>477</v>
      </c>
      <c r="D1525" t="s">
        <v>480</v>
      </c>
      <c r="E1525" s="258" t="s">
        <v>8313</v>
      </c>
    </row>
    <row r="1526" spans="1:5">
      <c r="A1526">
        <v>3474</v>
      </c>
      <c r="B1526" t="s">
        <v>2643</v>
      </c>
      <c r="C1526" t="s">
        <v>477</v>
      </c>
      <c r="D1526" t="s">
        <v>480</v>
      </c>
      <c r="E1526" s="258" t="s">
        <v>7770</v>
      </c>
    </row>
    <row r="1527" spans="1:5">
      <c r="A1527">
        <v>3450</v>
      </c>
      <c r="B1527" t="s">
        <v>2644</v>
      </c>
      <c r="C1527" t="s">
        <v>477</v>
      </c>
      <c r="D1527" t="s">
        <v>480</v>
      </c>
      <c r="E1527" s="258" t="s">
        <v>8314</v>
      </c>
    </row>
    <row r="1528" spans="1:5">
      <c r="A1528">
        <v>3443</v>
      </c>
      <c r="B1528" t="s">
        <v>2645</v>
      </c>
      <c r="C1528" t="s">
        <v>477</v>
      </c>
      <c r="D1528" t="s">
        <v>480</v>
      </c>
      <c r="E1528" s="258" t="s">
        <v>7103</v>
      </c>
    </row>
    <row r="1529" spans="1:5">
      <c r="A1529">
        <v>3453</v>
      </c>
      <c r="B1529" t="s">
        <v>2646</v>
      </c>
      <c r="C1529" t="s">
        <v>477</v>
      </c>
      <c r="D1529" t="s">
        <v>480</v>
      </c>
      <c r="E1529" s="258" t="s">
        <v>8315</v>
      </c>
    </row>
    <row r="1530" spans="1:5">
      <c r="A1530">
        <v>3452</v>
      </c>
      <c r="B1530" t="s">
        <v>2647</v>
      </c>
      <c r="C1530" t="s">
        <v>477</v>
      </c>
      <c r="D1530" t="s">
        <v>480</v>
      </c>
      <c r="E1530" s="258" t="s">
        <v>8316</v>
      </c>
    </row>
    <row r="1531" spans="1:5">
      <c r="A1531">
        <v>3451</v>
      </c>
      <c r="B1531" t="s">
        <v>2648</v>
      </c>
      <c r="C1531" t="s">
        <v>477</v>
      </c>
      <c r="D1531" t="s">
        <v>480</v>
      </c>
      <c r="E1531" s="258" t="s">
        <v>8317</v>
      </c>
    </row>
    <row r="1532" spans="1:5">
      <c r="A1532">
        <v>3454</v>
      </c>
      <c r="B1532" t="s">
        <v>2649</v>
      </c>
      <c r="C1532" t="s">
        <v>477</v>
      </c>
      <c r="D1532" t="s">
        <v>480</v>
      </c>
      <c r="E1532" s="258" t="s">
        <v>8318</v>
      </c>
    </row>
    <row r="1533" spans="1:5">
      <c r="A1533">
        <v>3458</v>
      </c>
      <c r="B1533" t="s">
        <v>2650</v>
      </c>
      <c r="C1533" t="s">
        <v>477</v>
      </c>
      <c r="D1533" t="s">
        <v>480</v>
      </c>
      <c r="E1533" s="258" t="s">
        <v>6913</v>
      </c>
    </row>
    <row r="1534" spans="1:5">
      <c r="A1534">
        <v>3457</v>
      </c>
      <c r="B1534" t="s">
        <v>2651</v>
      </c>
      <c r="C1534" t="s">
        <v>477</v>
      </c>
      <c r="D1534" t="s">
        <v>480</v>
      </c>
      <c r="E1534" s="258" t="s">
        <v>8319</v>
      </c>
    </row>
    <row r="1535" spans="1:5">
      <c r="A1535">
        <v>3455</v>
      </c>
      <c r="B1535" t="s">
        <v>2652</v>
      </c>
      <c r="C1535" t="s">
        <v>477</v>
      </c>
      <c r="D1535" t="s">
        <v>480</v>
      </c>
      <c r="E1535" s="258" t="s">
        <v>7907</v>
      </c>
    </row>
    <row r="1536" spans="1:5">
      <c r="A1536">
        <v>3472</v>
      </c>
      <c r="B1536" t="s">
        <v>2653</v>
      </c>
      <c r="C1536" t="s">
        <v>477</v>
      </c>
      <c r="D1536" t="s">
        <v>480</v>
      </c>
      <c r="E1536" s="258" t="s">
        <v>8320</v>
      </c>
    </row>
    <row r="1537" spans="1:5">
      <c r="A1537">
        <v>3470</v>
      </c>
      <c r="B1537" t="s">
        <v>2654</v>
      </c>
      <c r="C1537" t="s">
        <v>477</v>
      </c>
      <c r="D1537" t="s">
        <v>480</v>
      </c>
      <c r="E1537" s="258" t="s">
        <v>7087</v>
      </c>
    </row>
    <row r="1538" spans="1:5">
      <c r="A1538">
        <v>3471</v>
      </c>
      <c r="B1538" t="s">
        <v>2655</v>
      </c>
      <c r="C1538" t="s">
        <v>477</v>
      </c>
      <c r="D1538" t="s">
        <v>480</v>
      </c>
      <c r="E1538" s="258" t="s">
        <v>7291</v>
      </c>
    </row>
    <row r="1539" spans="1:5">
      <c r="A1539">
        <v>3456</v>
      </c>
      <c r="B1539" t="s">
        <v>2656</v>
      </c>
      <c r="C1539" t="s">
        <v>477</v>
      </c>
      <c r="D1539" t="s">
        <v>480</v>
      </c>
      <c r="E1539" s="258" t="s">
        <v>8321</v>
      </c>
    </row>
    <row r="1540" spans="1:5">
      <c r="A1540">
        <v>3459</v>
      </c>
      <c r="B1540" t="s">
        <v>2657</v>
      </c>
      <c r="C1540" t="s">
        <v>477</v>
      </c>
      <c r="D1540" t="s">
        <v>480</v>
      </c>
      <c r="E1540" s="258" t="s">
        <v>8322</v>
      </c>
    </row>
    <row r="1541" spans="1:5">
      <c r="A1541">
        <v>3469</v>
      </c>
      <c r="B1541" t="s">
        <v>2658</v>
      </c>
      <c r="C1541" t="s">
        <v>477</v>
      </c>
      <c r="D1541" t="s">
        <v>480</v>
      </c>
      <c r="E1541" s="258" t="s">
        <v>7012</v>
      </c>
    </row>
    <row r="1542" spans="1:5">
      <c r="A1542">
        <v>3460</v>
      </c>
      <c r="B1542" t="s">
        <v>2659</v>
      </c>
      <c r="C1542" t="s">
        <v>477</v>
      </c>
      <c r="D1542" t="s">
        <v>480</v>
      </c>
      <c r="E1542" s="258" t="s">
        <v>8323</v>
      </c>
    </row>
    <row r="1543" spans="1:5">
      <c r="A1543">
        <v>3461</v>
      </c>
      <c r="B1543" t="s">
        <v>2660</v>
      </c>
      <c r="C1543" t="s">
        <v>477</v>
      </c>
      <c r="D1543" t="s">
        <v>480</v>
      </c>
      <c r="E1543" s="258" t="s">
        <v>8324</v>
      </c>
    </row>
    <row r="1544" spans="1:5">
      <c r="A1544">
        <v>37433</v>
      </c>
      <c r="B1544" t="s">
        <v>2661</v>
      </c>
      <c r="C1544" t="s">
        <v>477</v>
      </c>
      <c r="D1544" t="s">
        <v>480</v>
      </c>
      <c r="E1544" s="258" t="s">
        <v>2634</v>
      </c>
    </row>
    <row r="1545" spans="1:5">
      <c r="A1545">
        <v>37430</v>
      </c>
      <c r="B1545" t="s">
        <v>2662</v>
      </c>
      <c r="C1545" t="s">
        <v>477</v>
      </c>
      <c r="D1545" t="s">
        <v>480</v>
      </c>
      <c r="E1545" s="258" t="s">
        <v>2663</v>
      </c>
    </row>
    <row r="1546" spans="1:5">
      <c r="A1546">
        <v>37434</v>
      </c>
      <c r="B1546" t="s">
        <v>2664</v>
      </c>
      <c r="C1546" t="s">
        <v>477</v>
      </c>
      <c r="D1546" t="s">
        <v>480</v>
      </c>
      <c r="E1546" s="258" t="s">
        <v>2665</v>
      </c>
    </row>
    <row r="1547" spans="1:5">
      <c r="A1547">
        <v>37431</v>
      </c>
      <c r="B1547" t="s">
        <v>2666</v>
      </c>
      <c r="C1547" t="s">
        <v>477</v>
      </c>
      <c r="D1547" t="s">
        <v>480</v>
      </c>
      <c r="E1547" s="258" t="s">
        <v>2667</v>
      </c>
    </row>
    <row r="1548" spans="1:5">
      <c r="A1548">
        <v>37432</v>
      </c>
      <c r="B1548" t="s">
        <v>2668</v>
      </c>
      <c r="C1548" t="s">
        <v>477</v>
      </c>
      <c r="D1548" t="s">
        <v>480</v>
      </c>
      <c r="E1548" s="258" t="s">
        <v>2669</v>
      </c>
    </row>
    <row r="1549" spans="1:5">
      <c r="A1549">
        <v>37413</v>
      </c>
      <c r="B1549" t="s">
        <v>2670</v>
      </c>
      <c r="C1549" t="s">
        <v>477</v>
      </c>
      <c r="D1549" t="s">
        <v>480</v>
      </c>
      <c r="E1549" s="258" t="s">
        <v>8325</v>
      </c>
    </row>
    <row r="1550" spans="1:5">
      <c r="A1550">
        <v>37414</v>
      </c>
      <c r="B1550" t="s">
        <v>2671</v>
      </c>
      <c r="C1550" t="s">
        <v>477</v>
      </c>
      <c r="D1550" t="s">
        <v>480</v>
      </c>
      <c r="E1550" s="258" t="s">
        <v>3314</v>
      </c>
    </row>
    <row r="1551" spans="1:5">
      <c r="A1551">
        <v>37415</v>
      </c>
      <c r="B1551" t="s">
        <v>2672</v>
      </c>
      <c r="C1551" t="s">
        <v>477</v>
      </c>
      <c r="D1551" t="s">
        <v>480</v>
      </c>
      <c r="E1551" s="258" t="s">
        <v>8216</v>
      </c>
    </row>
    <row r="1552" spans="1:5">
      <c r="A1552">
        <v>37416</v>
      </c>
      <c r="B1552" t="s">
        <v>2674</v>
      </c>
      <c r="C1552" t="s">
        <v>477</v>
      </c>
      <c r="D1552" t="s">
        <v>480</v>
      </c>
      <c r="E1552" s="258" t="s">
        <v>6507</v>
      </c>
    </row>
    <row r="1553" spans="1:5">
      <c r="A1553">
        <v>37417</v>
      </c>
      <c r="B1553" t="s">
        <v>2675</v>
      </c>
      <c r="C1553" t="s">
        <v>477</v>
      </c>
      <c r="D1553" t="s">
        <v>480</v>
      </c>
      <c r="E1553" s="258" t="s">
        <v>8326</v>
      </c>
    </row>
    <row r="1554" spans="1:5">
      <c r="A1554">
        <v>43590</v>
      </c>
      <c r="B1554" t="s">
        <v>2676</v>
      </c>
      <c r="C1554" t="s">
        <v>477</v>
      </c>
      <c r="D1554" t="s">
        <v>478</v>
      </c>
      <c r="E1554" s="258" t="s">
        <v>8327</v>
      </c>
    </row>
    <row r="1555" spans="1:5">
      <c r="A1555">
        <v>43589</v>
      </c>
      <c r="B1555" t="s">
        <v>2677</v>
      </c>
      <c r="C1555" t="s">
        <v>477</v>
      </c>
      <c r="D1555" t="s">
        <v>478</v>
      </c>
      <c r="E1555" s="258" t="s">
        <v>8328</v>
      </c>
    </row>
    <row r="1556" spans="1:5">
      <c r="A1556">
        <v>34519</v>
      </c>
      <c r="B1556" t="s">
        <v>2678</v>
      </c>
      <c r="C1556" t="s">
        <v>477</v>
      </c>
      <c r="D1556" t="s">
        <v>480</v>
      </c>
      <c r="E1556" s="258" t="s">
        <v>8329</v>
      </c>
    </row>
    <row r="1557" spans="1:5">
      <c r="A1557">
        <v>1649</v>
      </c>
      <c r="B1557" t="s">
        <v>2679</v>
      </c>
      <c r="C1557" t="s">
        <v>477</v>
      </c>
      <c r="D1557" t="s">
        <v>480</v>
      </c>
      <c r="E1557" s="258" t="s">
        <v>8330</v>
      </c>
    </row>
    <row r="1558" spans="1:5">
      <c r="A1558">
        <v>1653</v>
      </c>
      <c r="B1558" t="s">
        <v>2680</v>
      </c>
      <c r="C1558" t="s">
        <v>477</v>
      </c>
      <c r="D1558" t="s">
        <v>480</v>
      </c>
      <c r="E1558" s="258" t="s">
        <v>8331</v>
      </c>
    </row>
    <row r="1559" spans="1:5">
      <c r="A1559">
        <v>1647</v>
      </c>
      <c r="B1559" t="s">
        <v>2681</v>
      </c>
      <c r="C1559" t="s">
        <v>477</v>
      </c>
      <c r="D1559" t="s">
        <v>480</v>
      </c>
      <c r="E1559" s="258" t="s">
        <v>1718</v>
      </c>
    </row>
    <row r="1560" spans="1:5">
      <c r="A1560">
        <v>1648</v>
      </c>
      <c r="B1560" t="s">
        <v>2682</v>
      </c>
      <c r="C1560" t="s">
        <v>477</v>
      </c>
      <c r="D1560" t="s">
        <v>480</v>
      </c>
      <c r="E1560" s="258" t="s">
        <v>8332</v>
      </c>
    </row>
    <row r="1561" spans="1:5">
      <c r="A1561">
        <v>1651</v>
      </c>
      <c r="B1561" t="s">
        <v>2683</v>
      </c>
      <c r="C1561" t="s">
        <v>477</v>
      </c>
      <c r="D1561" t="s">
        <v>480</v>
      </c>
      <c r="E1561" s="258" t="s">
        <v>8333</v>
      </c>
    </row>
    <row r="1562" spans="1:5">
      <c r="A1562">
        <v>1650</v>
      </c>
      <c r="B1562" t="s">
        <v>2684</v>
      </c>
      <c r="C1562" t="s">
        <v>477</v>
      </c>
      <c r="D1562" t="s">
        <v>480</v>
      </c>
      <c r="E1562" s="258" t="s">
        <v>8334</v>
      </c>
    </row>
    <row r="1563" spans="1:5">
      <c r="A1563">
        <v>1654</v>
      </c>
      <c r="B1563" t="s">
        <v>2685</v>
      </c>
      <c r="C1563" t="s">
        <v>477</v>
      </c>
      <c r="D1563" t="s">
        <v>480</v>
      </c>
      <c r="E1563" s="258" t="s">
        <v>8335</v>
      </c>
    </row>
    <row r="1564" spans="1:5">
      <c r="A1564">
        <v>1652</v>
      </c>
      <c r="B1564" t="s">
        <v>2686</v>
      </c>
      <c r="C1564" t="s">
        <v>477</v>
      </c>
      <c r="D1564" t="s">
        <v>480</v>
      </c>
      <c r="E1564" s="258" t="s">
        <v>8336</v>
      </c>
    </row>
    <row r="1565" spans="1:5">
      <c r="A1565">
        <v>10510</v>
      </c>
      <c r="B1565" t="s">
        <v>2687</v>
      </c>
      <c r="C1565" t="s">
        <v>477</v>
      </c>
      <c r="D1565" t="s">
        <v>480</v>
      </c>
      <c r="E1565" s="258" t="s">
        <v>6986</v>
      </c>
    </row>
    <row r="1566" spans="1:5">
      <c r="A1566">
        <v>1747</v>
      </c>
      <c r="B1566" t="s">
        <v>2688</v>
      </c>
      <c r="C1566" t="s">
        <v>477</v>
      </c>
      <c r="D1566" t="s">
        <v>478</v>
      </c>
      <c r="E1566" s="258" t="s">
        <v>8337</v>
      </c>
    </row>
    <row r="1567" spans="1:5">
      <c r="A1567">
        <v>1744</v>
      </c>
      <c r="B1567" t="s">
        <v>2689</v>
      </c>
      <c r="C1567" t="s">
        <v>477</v>
      </c>
      <c r="D1567" t="s">
        <v>478</v>
      </c>
      <c r="E1567" s="258" t="s">
        <v>8338</v>
      </c>
    </row>
    <row r="1568" spans="1:5">
      <c r="A1568">
        <v>1743</v>
      </c>
      <c r="B1568" t="s">
        <v>2690</v>
      </c>
      <c r="C1568" t="s">
        <v>477</v>
      </c>
      <c r="D1568" t="s">
        <v>478</v>
      </c>
      <c r="E1568" s="258" t="s">
        <v>8339</v>
      </c>
    </row>
    <row r="1569" spans="1:5">
      <c r="A1569">
        <v>39640</v>
      </c>
      <c r="B1569" t="s">
        <v>2691</v>
      </c>
      <c r="C1569" t="s">
        <v>477</v>
      </c>
      <c r="D1569" t="s">
        <v>478</v>
      </c>
      <c r="E1569" s="258" t="s">
        <v>7145</v>
      </c>
    </row>
    <row r="1570" spans="1:5">
      <c r="A1570">
        <v>7216</v>
      </c>
      <c r="B1570" t="s">
        <v>2692</v>
      </c>
      <c r="C1570" t="s">
        <v>477</v>
      </c>
      <c r="D1570" t="s">
        <v>478</v>
      </c>
      <c r="E1570" s="258" t="s">
        <v>8340</v>
      </c>
    </row>
    <row r="1571" spans="1:5">
      <c r="A1571">
        <v>20235</v>
      </c>
      <c r="B1571" t="s">
        <v>2693</v>
      </c>
      <c r="C1571" t="s">
        <v>477</v>
      </c>
      <c r="D1571" t="s">
        <v>478</v>
      </c>
      <c r="E1571" s="258" t="s">
        <v>8341</v>
      </c>
    </row>
    <row r="1572" spans="1:5">
      <c r="A1572">
        <v>7181</v>
      </c>
      <c r="B1572" t="s">
        <v>2695</v>
      </c>
      <c r="C1572" t="s">
        <v>477</v>
      </c>
      <c r="D1572" t="s">
        <v>478</v>
      </c>
      <c r="E1572" s="258" t="s">
        <v>6816</v>
      </c>
    </row>
    <row r="1573" spans="1:5">
      <c r="A1573">
        <v>40742</v>
      </c>
      <c r="B1573" t="s">
        <v>2696</v>
      </c>
      <c r="C1573" t="s">
        <v>477</v>
      </c>
      <c r="D1573" t="s">
        <v>478</v>
      </c>
      <c r="E1573" s="258" t="s">
        <v>8342</v>
      </c>
    </row>
    <row r="1574" spans="1:5">
      <c r="A1574">
        <v>7214</v>
      </c>
      <c r="B1574" t="s">
        <v>2697</v>
      </c>
      <c r="C1574" t="s">
        <v>477</v>
      </c>
      <c r="D1574" t="s">
        <v>478</v>
      </c>
      <c r="E1574" s="258" t="s">
        <v>8343</v>
      </c>
    </row>
    <row r="1575" spans="1:5">
      <c r="A1575">
        <v>7219</v>
      </c>
      <c r="B1575" t="s">
        <v>2698</v>
      </c>
      <c r="C1575" t="s">
        <v>477</v>
      </c>
      <c r="D1575" t="s">
        <v>478</v>
      </c>
      <c r="E1575" s="258" t="s">
        <v>8344</v>
      </c>
    </row>
    <row r="1576" spans="1:5">
      <c r="A1576">
        <v>37972</v>
      </c>
      <c r="B1576" t="s">
        <v>2699</v>
      </c>
      <c r="C1576" t="s">
        <v>477</v>
      </c>
      <c r="D1576" t="s">
        <v>480</v>
      </c>
      <c r="E1576" s="258" t="s">
        <v>910</v>
      </c>
    </row>
    <row r="1577" spans="1:5">
      <c r="A1577">
        <v>37973</v>
      </c>
      <c r="B1577" t="s">
        <v>2700</v>
      </c>
      <c r="C1577" t="s">
        <v>477</v>
      </c>
      <c r="D1577" t="s">
        <v>480</v>
      </c>
      <c r="E1577" s="258" t="s">
        <v>6471</v>
      </c>
    </row>
    <row r="1578" spans="1:5">
      <c r="A1578">
        <v>37971</v>
      </c>
      <c r="B1578" t="s">
        <v>2701</v>
      </c>
      <c r="C1578" t="s">
        <v>477</v>
      </c>
      <c r="D1578" t="s">
        <v>480</v>
      </c>
      <c r="E1578" s="258" t="s">
        <v>6425</v>
      </c>
    </row>
    <row r="1579" spans="1:5">
      <c r="A1579">
        <v>20094</v>
      </c>
      <c r="B1579" t="s">
        <v>2702</v>
      </c>
      <c r="C1579" t="s">
        <v>477</v>
      </c>
      <c r="D1579" t="s">
        <v>480</v>
      </c>
      <c r="E1579" s="258" t="s">
        <v>8345</v>
      </c>
    </row>
    <row r="1580" spans="1:5">
      <c r="A1580">
        <v>20095</v>
      </c>
      <c r="B1580" t="s">
        <v>2703</v>
      </c>
      <c r="C1580" t="s">
        <v>477</v>
      </c>
      <c r="D1580" t="s">
        <v>480</v>
      </c>
      <c r="E1580" s="258" t="s">
        <v>8346</v>
      </c>
    </row>
    <row r="1581" spans="1:5">
      <c r="A1581">
        <v>1954</v>
      </c>
      <c r="B1581" t="s">
        <v>2704</v>
      </c>
      <c r="C1581" t="s">
        <v>477</v>
      </c>
      <c r="D1581" t="s">
        <v>478</v>
      </c>
      <c r="E1581" s="258" t="s">
        <v>8347</v>
      </c>
    </row>
    <row r="1582" spans="1:5">
      <c r="A1582">
        <v>1926</v>
      </c>
      <c r="B1582" t="s">
        <v>2705</v>
      </c>
      <c r="C1582" t="s">
        <v>477</v>
      </c>
      <c r="D1582" t="s">
        <v>478</v>
      </c>
      <c r="E1582" s="258" t="s">
        <v>6587</v>
      </c>
    </row>
    <row r="1583" spans="1:5">
      <c r="A1583">
        <v>1927</v>
      </c>
      <c r="B1583" t="s">
        <v>2706</v>
      </c>
      <c r="C1583" t="s">
        <v>477</v>
      </c>
      <c r="D1583" t="s">
        <v>478</v>
      </c>
      <c r="E1583" s="258" t="s">
        <v>2150</v>
      </c>
    </row>
    <row r="1584" spans="1:5">
      <c r="A1584">
        <v>1923</v>
      </c>
      <c r="B1584" t="s">
        <v>2707</v>
      </c>
      <c r="C1584" t="s">
        <v>477</v>
      </c>
      <c r="D1584" t="s">
        <v>478</v>
      </c>
      <c r="E1584" s="258" t="s">
        <v>6665</v>
      </c>
    </row>
    <row r="1585" spans="1:5">
      <c r="A1585">
        <v>1929</v>
      </c>
      <c r="B1585" t="s">
        <v>2708</v>
      </c>
      <c r="C1585" t="s">
        <v>477</v>
      </c>
      <c r="D1585" t="s">
        <v>478</v>
      </c>
      <c r="E1585" s="258" t="s">
        <v>8348</v>
      </c>
    </row>
    <row r="1586" spans="1:5">
      <c r="A1586">
        <v>1930</v>
      </c>
      <c r="B1586" t="s">
        <v>2709</v>
      </c>
      <c r="C1586" t="s">
        <v>477</v>
      </c>
      <c r="D1586" t="s">
        <v>478</v>
      </c>
      <c r="E1586" s="258" t="s">
        <v>8349</v>
      </c>
    </row>
    <row r="1587" spans="1:5">
      <c r="A1587">
        <v>1924</v>
      </c>
      <c r="B1587" t="s">
        <v>2710</v>
      </c>
      <c r="C1587" t="s">
        <v>477</v>
      </c>
      <c r="D1587" t="s">
        <v>478</v>
      </c>
      <c r="E1587" s="258" t="s">
        <v>7342</v>
      </c>
    </row>
    <row r="1588" spans="1:5">
      <c r="A1588">
        <v>1922</v>
      </c>
      <c r="B1588" t="s">
        <v>2711</v>
      </c>
      <c r="C1588" t="s">
        <v>477</v>
      </c>
      <c r="D1588" t="s">
        <v>478</v>
      </c>
      <c r="E1588" s="258" t="s">
        <v>8350</v>
      </c>
    </row>
    <row r="1589" spans="1:5">
      <c r="A1589">
        <v>1953</v>
      </c>
      <c r="B1589" t="s">
        <v>2712</v>
      </c>
      <c r="C1589" t="s">
        <v>477</v>
      </c>
      <c r="D1589" t="s">
        <v>478</v>
      </c>
      <c r="E1589" s="258" t="s">
        <v>8351</v>
      </c>
    </row>
    <row r="1590" spans="1:5">
      <c r="A1590">
        <v>1962</v>
      </c>
      <c r="B1590" t="s">
        <v>2713</v>
      </c>
      <c r="C1590" t="s">
        <v>477</v>
      </c>
      <c r="D1590" t="s">
        <v>478</v>
      </c>
      <c r="E1590" s="258" t="s">
        <v>8352</v>
      </c>
    </row>
    <row r="1591" spans="1:5">
      <c r="A1591">
        <v>1955</v>
      </c>
      <c r="B1591" t="s">
        <v>2714</v>
      </c>
      <c r="C1591" t="s">
        <v>477</v>
      </c>
      <c r="D1591" t="s">
        <v>478</v>
      </c>
      <c r="E1591" s="258" t="s">
        <v>967</v>
      </c>
    </row>
    <row r="1592" spans="1:5">
      <c r="A1592">
        <v>1956</v>
      </c>
      <c r="B1592" t="s">
        <v>2715</v>
      </c>
      <c r="C1592" t="s">
        <v>477</v>
      </c>
      <c r="D1592" t="s">
        <v>478</v>
      </c>
      <c r="E1592" s="258" t="s">
        <v>8353</v>
      </c>
    </row>
    <row r="1593" spans="1:5">
      <c r="A1593">
        <v>1957</v>
      </c>
      <c r="B1593" t="s">
        <v>2716</v>
      </c>
      <c r="C1593" t="s">
        <v>477</v>
      </c>
      <c r="D1593" t="s">
        <v>478</v>
      </c>
      <c r="E1593" s="258" t="s">
        <v>7090</v>
      </c>
    </row>
    <row r="1594" spans="1:5">
      <c r="A1594">
        <v>1958</v>
      </c>
      <c r="B1594" t="s">
        <v>2717</v>
      </c>
      <c r="C1594" t="s">
        <v>477</v>
      </c>
      <c r="D1594" t="s">
        <v>478</v>
      </c>
      <c r="E1594" s="258" t="s">
        <v>7229</v>
      </c>
    </row>
    <row r="1595" spans="1:5">
      <c r="A1595">
        <v>1959</v>
      </c>
      <c r="B1595" t="s">
        <v>2718</v>
      </c>
      <c r="C1595" t="s">
        <v>477</v>
      </c>
      <c r="D1595" t="s">
        <v>478</v>
      </c>
      <c r="E1595" s="258" t="s">
        <v>8354</v>
      </c>
    </row>
    <row r="1596" spans="1:5">
      <c r="A1596">
        <v>1925</v>
      </c>
      <c r="B1596" t="s">
        <v>2719</v>
      </c>
      <c r="C1596" t="s">
        <v>477</v>
      </c>
      <c r="D1596" t="s">
        <v>478</v>
      </c>
      <c r="E1596" s="258" t="s">
        <v>8355</v>
      </c>
    </row>
    <row r="1597" spans="1:5">
      <c r="A1597">
        <v>1960</v>
      </c>
      <c r="B1597" t="s">
        <v>2720</v>
      </c>
      <c r="C1597" t="s">
        <v>477</v>
      </c>
      <c r="D1597" t="s">
        <v>478</v>
      </c>
      <c r="E1597" s="258" t="s">
        <v>8098</v>
      </c>
    </row>
    <row r="1598" spans="1:5">
      <c r="A1598">
        <v>1961</v>
      </c>
      <c r="B1598" t="s">
        <v>2721</v>
      </c>
      <c r="C1598" t="s">
        <v>477</v>
      </c>
      <c r="D1598" t="s">
        <v>478</v>
      </c>
      <c r="E1598" s="258" t="s">
        <v>8356</v>
      </c>
    </row>
    <row r="1599" spans="1:5">
      <c r="A1599">
        <v>38426</v>
      </c>
      <c r="B1599" t="s">
        <v>2722</v>
      </c>
      <c r="C1599" t="s">
        <v>477</v>
      </c>
      <c r="D1599" t="s">
        <v>478</v>
      </c>
      <c r="E1599" s="258" t="s">
        <v>6701</v>
      </c>
    </row>
    <row r="1600" spans="1:5">
      <c r="A1600">
        <v>38423</v>
      </c>
      <c r="B1600" t="s">
        <v>2723</v>
      </c>
      <c r="C1600" t="s">
        <v>477</v>
      </c>
      <c r="D1600" t="s">
        <v>478</v>
      </c>
      <c r="E1600" s="258" t="s">
        <v>8357</v>
      </c>
    </row>
    <row r="1601" spans="1:5">
      <c r="A1601">
        <v>38421</v>
      </c>
      <c r="B1601" t="s">
        <v>2724</v>
      </c>
      <c r="C1601" t="s">
        <v>477</v>
      </c>
      <c r="D1601" t="s">
        <v>478</v>
      </c>
      <c r="E1601" s="258" t="s">
        <v>8358</v>
      </c>
    </row>
    <row r="1602" spans="1:5">
      <c r="A1602">
        <v>38422</v>
      </c>
      <c r="B1602" t="s">
        <v>2725</v>
      </c>
      <c r="C1602" t="s">
        <v>477</v>
      </c>
      <c r="D1602" t="s">
        <v>478</v>
      </c>
      <c r="E1602" s="258" t="s">
        <v>8359</v>
      </c>
    </row>
    <row r="1603" spans="1:5">
      <c r="A1603">
        <v>39866</v>
      </c>
      <c r="B1603" t="s">
        <v>2726</v>
      </c>
      <c r="C1603" t="s">
        <v>477</v>
      </c>
      <c r="D1603" t="s">
        <v>480</v>
      </c>
      <c r="E1603" s="258" t="s">
        <v>8360</v>
      </c>
    </row>
    <row r="1604" spans="1:5">
      <c r="A1604">
        <v>39867</v>
      </c>
      <c r="B1604" t="s">
        <v>2727</v>
      </c>
      <c r="C1604" t="s">
        <v>477</v>
      </c>
      <c r="D1604" t="s">
        <v>480</v>
      </c>
      <c r="E1604" s="258" t="s">
        <v>7262</v>
      </c>
    </row>
    <row r="1605" spans="1:5">
      <c r="A1605">
        <v>39868</v>
      </c>
      <c r="B1605" t="s">
        <v>2728</v>
      </c>
      <c r="C1605" t="s">
        <v>477</v>
      </c>
      <c r="D1605" t="s">
        <v>480</v>
      </c>
      <c r="E1605" s="258" t="s">
        <v>8361</v>
      </c>
    </row>
    <row r="1606" spans="1:5">
      <c r="A1606">
        <v>37999</v>
      </c>
      <c r="B1606" t="s">
        <v>2729</v>
      </c>
      <c r="C1606" t="s">
        <v>477</v>
      </c>
      <c r="D1606" t="s">
        <v>480</v>
      </c>
      <c r="E1606" s="258" t="s">
        <v>866</v>
      </c>
    </row>
    <row r="1607" spans="1:5">
      <c r="A1607">
        <v>38000</v>
      </c>
      <c r="B1607" t="s">
        <v>2730</v>
      </c>
      <c r="C1607" t="s">
        <v>477</v>
      </c>
      <c r="D1607" t="s">
        <v>480</v>
      </c>
      <c r="E1607" s="258" t="s">
        <v>6474</v>
      </c>
    </row>
    <row r="1608" spans="1:5">
      <c r="A1608">
        <v>38129</v>
      </c>
      <c r="B1608" t="s">
        <v>2731</v>
      </c>
      <c r="C1608" t="s">
        <v>477</v>
      </c>
      <c r="D1608" t="s">
        <v>478</v>
      </c>
      <c r="E1608" s="258" t="s">
        <v>7402</v>
      </c>
    </row>
    <row r="1609" spans="1:5">
      <c r="A1609">
        <v>38025</v>
      </c>
      <c r="B1609" t="s">
        <v>2732</v>
      </c>
      <c r="C1609" t="s">
        <v>477</v>
      </c>
      <c r="D1609" t="s">
        <v>478</v>
      </c>
      <c r="E1609" s="258" t="s">
        <v>964</v>
      </c>
    </row>
    <row r="1610" spans="1:5">
      <c r="A1610">
        <v>38026</v>
      </c>
      <c r="B1610" t="s">
        <v>2733</v>
      </c>
      <c r="C1610" t="s">
        <v>477</v>
      </c>
      <c r="D1610" t="s">
        <v>478</v>
      </c>
      <c r="E1610" s="258" t="s">
        <v>8362</v>
      </c>
    </row>
    <row r="1611" spans="1:5">
      <c r="A1611">
        <v>1858</v>
      </c>
      <c r="B1611" t="s">
        <v>2734</v>
      </c>
      <c r="C1611" t="s">
        <v>477</v>
      </c>
      <c r="D1611" t="s">
        <v>480</v>
      </c>
      <c r="E1611" s="258" t="s">
        <v>6432</v>
      </c>
    </row>
    <row r="1612" spans="1:5">
      <c r="A1612">
        <v>1844</v>
      </c>
      <c r="B1612" t="s">
        <v>2735</v>
      </c>
      <c r="C1612" t="s">
        <v>477</v>
      </c>
      <c r="D1612" t="s">
        <v>480</v>
      </c>
      <c r="E1612" s="258" t="s">
        <v>8363</v>
      </c>
    </row>
    <row r="1613" spans="1:5">
      <c r="A1613">
        <v>1863</v>
      </c>
      <c r="B1613" t="s">
        <v>2736</v>
      </c>
      <c r="C1613" t="s">
        <v>477</v>
      </c>
      <c r="D1613" t="s">
        <v>480</v>
      </c>
      <c r="E1613" s="258" t="s">
        <v>8364</v>
      </c>
    </row>
    <row r="1614" spans="1:5">
      <c r="A1614">
        <v>1865</v>
      </c>
      <c r="B1614" t="s">
        <v>2737</v>
      </c>
      <c r="C1614" t="s">
        <v>477</v>
      </c>
      <c r="D1614" t="s">
        <v>480</v>
      </c>
      <c r="E1614" s="258" t="s">
        <v>8365</v>
      </c>
    </row>
    <row r="1615" spans="1:5">
      <c r="A1615">
        <v>36355</v>
      </c>
      <c r="B1615" t="s">
        <v>2738</v>
      </c>
      <c r="C1615" t="s">
        <v>477</v>
      </c>
      <c r="D1615" t="s">
        <v>478</v>
      </c>
      <c r="E1615" s="258" t="s">
        <v>6664</v>
      </c>
    </row>
    <row r="1616" spans="1:5">
      <c r="A1616">
        <v>36356</v>
      </c>
      <c r="B1616" t="s">
        <v>2739</v>
      </c>
      <c r="C1616" t="s">
        <v>477</v>
      </c>
      <c r="D1616" t="s">
        <v>478</v>
      </c>
      <c r="E1616" s="258" t="s">
        <v>7078</v>
      </c>
    </row>
    <row r="1617" spans="1:5">
      <c r="A1617">
        <v>1932</v>
      </c>
      <c r="B1617" t="s">
        <v>2740</v>
      </c>
      <c r="C1617" t="s">
        <v>477</v>
      </c>
      <c r="D1617" t="s">
        <v>478</v>
      </c>
      <c r="E1617" s="258" t="s">
        <v>8366</v>
      </c>
    </row>
    <row r="1618" spans="1:5">
      <c r="A1618">
        <v>1933</v>
      </c>
      <c r="B1618" t="s">
        <v>2741</v>
      </c>
      <c r="C1618" t="s">
        <v>477</v>
      </c>
      <c r="D1618" t="s">
        <v>478</v>
      </c>
      <c r="E1618" s="258" t="s">
        <v>8367</v>
      </c>
    </row>
    <row r="1619" spans="1:5">
      <c r="A1619">
        <v>1951</v>
      </c>
      <c r="B1619" t="s">
        <v>2742</v>
      </c>
      <c r="C1619" t="s">
        <v>477</v>
      </c>
      <c r="D1619" t="s">
        <v>478</v>
      </c>
      <c r="E1619" s="258" t="s">
        <v>6705</v>
      </c>
    </row>
    <row r="1620" spans="1:5">
      <c r="A1620">
        <v>1966</v>
      </c>
      <c r="B1620" t="s">
        <v>2743</v>
      </c>
      <c r="C1620" t="s">
        <v>477</v>
      </c>
      <c r="D1620" t="s">
        <v>478</v>
      </c>
      <c r="E1620" s="258" t="s">
        <v>8368</v>
      </c>
    </row>
    <row r="1621" spans="1:5">
      <c r="A1621">
        <v>1952</v>
      </c>
      <c r="B1621" t="s">
        <v>2744</v>
      </c>
      <c r="C1621" t="s">
        <v>477</v>
      </c>
      <c r="D1621" t="s">
        <v>478</v>
      </c>
      <c r="E1621" s="258" t="s">
        <v>8369</v>
      </c>
    </row>
    <row r="1622" spans="1:5">
      <c r="A1622">
        <v>20104</v>
      </c>
      <c r="B1622" t="s">
        <v>2745</v>
      </c>
      <c r="C1622" t="s">
        <v>477</v>
      </c>
      <c r="D1622" t="s">
        <v>478</v>
      </c>
      <c r="E1622" s="258" t="s">
        <v>8370</v>
      </c>
    </row>
    <row r="1623" spans="1:5">
      <c r="A1623">
        <v>20105</v>
      </c>
      <c r="B1623" t="s">
        <v>2746</v>
      </c>
      <c r="C1623" t="s">
        <v>477</v>
      </c>
      <c r="D1623" t="s">
        <v>478</v>
      </c>
      <c r="E1623" s="258" t="s">
        <v>8371</v>
      </c>
    </row>
    <row r="1624" spans="1:5">
      <c r="A1624">
        <v>1965</v>
      </c>
      <c r="B1624" t="s">
        <v>2747</v>
      </c>
      <c r="C1624" t="s">
        <v>477</v>
      </c>
      <c r="D1624" t="s">
        <v>478</v>
      </c>
      <c r="E1624" s="258" t="s">
        <v>8372</v>
      </c>
    </row>
    <row r="1625" spans="1:5">
      <c r="A1625">
        <v>10765</v>
      </c>
      <c r="B1625" t="s">
        <v>2748</v>
      </c>
      <c r="C1625" t="s">
        <v>477</v>
      </c>
      <c r="D1625" t="s">
        <v>478</v>
      </c>
      <c r="E1625" s="258" t="s">
        <v>6951</v>
      </c>
    </row>
    <row r="1626" spans="1:5">
      <c r="A1626">
        <v>10767</v>
      </c>
      <c r="B1626" t="s">
        <v>2749</v>
      </c>
      <c r="C1626" t="s">
        <v>477</v>
      </c>
      <c r="D1626" t="s">
        <v>478</v>
      </c>
      <c r="E1626" s="258" t="s">
        <v>8373</v>
      </c>
    </row>
    <row r="1627" spans="1:5">
      <c r="A1627">
        <v>1970</v>
      </c>
      <c r="B1627" t="s">
        <v>2750</v>
      </c>
      <c r="C1627" t="s">
        <v>477</v>
      </c>
      <c r="D1627" t="s">
        <v>478</v>
      </c>
      <c r="E1627" s="258" t="s">
        <v>8374</v>
      </c>
    </row>
    <row r="1628" spans="1:5">
      <c r="A1628">
        <v>1967</v>
      </c>
      <c r="B1628" t="s">
        <v>2751</v>
      </c>
      <c r="C1628" t="s">
        <v>477</v>
      </c>
      <c r="D1628" t="s">
        <v>478</v>
      </c>
      <c r="E1628" s="258" t="s">
        <v>6871</v>
      </c>
    </row>
    <row r="1629" spans="1:5">
      <c r="A1629">
        <v>1968</v>
      </c>
      <c r="B1629" t="s">
        <v>2752</v>
      </c>
      <c r="C1629" t="s">
        <v>477</v>
      </c>
      <c r="D1629" t="s">
        <v>478</v>
      </c>
      <c r="E1629" s="258" t="s">
        <v>1017</v>
      </c>
    </row>
    <row r="1630" spans="1:5">
      <c r="A1630">
        <v>1969</v>
      </c>
      <c r="B1630" t="s">
        <v>2753</v>
      </c>
      <c r="C1630" t="s">
        <v>477</v>
      </c>
      <c r="D1630" t="s">
        <v>478</v>
      </c>
      <c r="E1630" s="258" t="s">
        <v>8375</v>
      </c>
    </row>
    <row r="1631" spans="1:5">
      <c r="A1631">
        <v>1839</v>
      </c>
      <c r="B1631" t="s">
        <v>2754</v>
      </c>
      <c r="C1631" t="s">
        <v>477</v>
      </c>
      <c r="D1631" t="s">
        <v>480</v>
      </c>
      <c r="E1631" s="258" t="s">
        <v>8376</v>
      </c>
    </row>
    <row r="1632" spans="1:5">
      <c r="A1632">
        <v>1835</v>
      </c>
      <c r="B1632" t="s">
        <v>2755</v>
      </c>
      <c r="C1632" t="s">
        <v>477</v>
      </c>
      <c r="D1632" t="s">
        <v>480</v>
      </c>
      <c r="E1632" s="258" t="s">
        <v>3964</v>
      </c>
    </row>
    <row r="1633" spans="1:5">
      <c r="A1633">
        <v>1823</v>
      </c>
      <c r="B1633" t="s">
        <v>2756</v>
      </c>
      <c r="C1633" t="s">
        <v>477</v>
      </c>
      <c r="D1633" t="s">
        <v>480</v>
      </c>
      <c r="E1633" s="258" t="s">
        <v>8377</v>
      </c>
    </row>
    <row r="1634" spans="1:5">
      <c r="A1634">
        <v>1827</v>
      </c>
      <c r="B1634" t="s">
        <v>2757</v>
      </c>
      <c r="C1634" t="s">
        <v>477</v>
      </c>
      <c r="D1634" t="s">
        <v>480</v>
      </c>
      <c r="E1634" s="258" t="s">
        <v>8378</v>
      </c>
    </row>
    <row r="1635" spans="1:5">
      <c r="A1635">
        <v>1831</v>
      </c>
      <c r="B1635" t="s">
        <v>2758</v>
      </c>
      <c r="C1635" t="s">
        <v>477</v>
      </c>
      <c r="D1635" t="s">
        <v>480</v>
      </c>
      <c r="E1635" s="258" t="s">
        <v>8379</v>
      </c>
    </row>
    <row r="1636" spans="1:5">
      <c r="A1636">
        <v>1825</v>
      </c>
      <c r="B1636" t="s">
        <v>2759</v>
      </c>
      <c r="C1636" t="s">
        <v>477</v>
      </c>
      <c r="D1636" t="s">
        <v>480</v>
      </c>
      <c r="E1636" s="258" t="s">
        <v>8380</v>
      </c>
    </row>
    <row r="1637" spans="1:5">
      <c r="A1637">
        <v>1828</v>
      </c>
      <c r="B1637" t="s">
        <v>2760</v>
      </c>
      <c r="C1637" t="s">
        <v>477</v>
      </c>
      <c r="D1637" t="s">
        <v>480</v>
      </c>
      <c r="E1637" s="258" t="s">
        <v>8381</v>
      </c>
    </row>
    <row r="1638" spans="1:5">
      <c r="A1638">
        <v>1845</v>
      </c>
      <c r="B1638" t="s">
        <v>2761</v>
      </c>
      <c r="C1638" t="s">
        <v>477</v>
      </c>
      <c r="D1638" t="s">
        <v>480</v>
      </c>
      <c r="E1638" s="258" t="s">
        <v>8382</v>
      </c>
    </row>
    <row r="1639" spans="1:5">
      <c r="A1639">
        <v>1824</v>
      </c>
      <c r="B1639" t="s">
        <v>2762</v>
      </c>
      <c r="C1639" t="s">
        <v>477</v>
      </c>
      <c r="D1639" t="s">
        <v>480</v>
      </c>
      <c r="E1639" s="258" t="s">
        <v>8383</v>
      </c>
    </row>
    <row r="1640" spans="1:5">
      <c r="A1640">
        <v>1941</v>
      </c>
      <c r="B1640" t="s">
        <v>2763</v>
      </c>
      <c r="C1640" t="s">
        <v>477</v>
      </c>
      <c r="D1640" t="s">
        <v>478</v>
      </c>
      <c r="E1640" s="258" t="s">
        <v>8384</v>
      </c>
    </row>
    <row r="1641" spans="1:5">
      <c r="A1641">
        <v>1940</v>
      </c>
      <c r="B1641" t="s">
        <v>2764</v>
      </c>
      <c r="C1641" t="s">
        <v>477</v>
      </c>
      <c r="D1641" t="s">
        <v>478</v>
      </c>
      <c r="E1641" s="258" t="s">
        <v>7233</v>
      </c>
    </row>
    <row r="1642" spans="1:5">
      <c r="A1642">
        <v>1937</v>
      </c>
      <c r="B1642" t="s">
        <v>2765</v>
      </c>
      <c r="C1642" t="s">
        <v>477</v>
      </c>
      <c r="D1642" t="s">
        <v>478</v>
      </c>
      <c r="E1642" s="258" t="s">
        <v>7854</v>
      </c>
    </row>
    <row r="1643" spans="1:5">
      <c r="A1643">
        <v>1939</v>
      </c>
      <c r="B1643" t="s">
        <v>2766</v>
      </c>
      <c r="C1643" t="s">
        <v>477</v>
      </c>
      <c r="D1643" t="s">
        <v>478</v>
      </c>
      <c r="E1643" s="258" t="s">
        <v>8385</v>
      </c>
    </row>
    <row r="1644" spans="1:5">
      <c r="A1644">
        <v>1942</v>
      </c>
      <c r="B1644" t="s">
        <v>2767</v>
      </c>
      <c r="C1644" t="s">
        <v>477</v>
      </c>
      <c r="D1644" t="s">
        <v>478</v>
      </c>
      <c r="E1644" s="258" t="s">
        <v>7891</v>
      </c>
    </row>
    <row r="1645" spans="1:5">
      <c r="A1645">
        <v>1938</v>
      </c>
      <c r="B1645" t="s">
        <v>2768</v>
      </c>
      <c r="C1645" t="s">
        <v>477</v>
      </c>
      <c r="D1645" t="s">
        <v>478</v>
      </c>
      <c r="E1645" s="258" t="s">
        <v>978</v>
      </c>
    </row>
    <row r="1646" spans="1:5">
      <c r="A1646">
        <v>42692</v>
      </c>
      <c r="B1646" t="s">
        <v>2769</v>
      </c>
      <c r="C1646" t="s">
        <v>477</v>
      </c>
      <c r="D1646" t="s">
        <v>480</v>
      </c>
      <c r="E1646" s="258" t="s">
        <v>8386</v>
      </c>
    </row>
    <row r="1647" spans="1:5">
      <c r="A1647">
        <v>42693</v>
      </c>
      <c r="B1647" t="s">
        <v>2770</v>
      </c>
      <c r="C1647" t="s">
        <v>477</v>
      </c>
      <c r="D1647" t="s">
        <v>480</v>
      </c>
      <c r="E1647" s="258" t="s">
        <v>8387</v>
      </c>
    </row>
    <row r="1648" spans="1:5">
      <c r="A1648">
        <v>42695</v>
      </c>
      <c r="B1648" t="s">
        <v>2771</v>
      </c>
      <c r="C1648" t="s">
        <v>477</v>
      </c>
      <c r="D1648" t="s">
        <v>480</v>
      </c>
      <c r="E1648" s="258" t="s">
        <v>8388</v>
      </c>
    </row>
    <row r="1649" spans="1:5">
      <c r="A1649">
        <v>42694</v>
      </c>
      <c r="B1649" t="s">
        <v>2772</v>
      </c>
      <c r="C1649" t="s">
        <v>477</v>
      </c>
      <c r="D1649" t="s">
        <v>480</v>
      </c>
      <c r="E1649" s="258" t="s">
        <v>8389</v>
      </c>
    </row>
    <row r="1650" spans="1:5">
      <c r="A1650">
        <v>20097</v>
      </c>
      <c r="B1650" t="s">
        <v>2773</v>
      </c>
      <c r="C1650" t="s">
        <v>477</v>
      </c>
      <c r="D1650" t="s">
        <v>478</v>
      </c>
      <c r="E1650" s="258" t="s">
        <v>6991</v>
      </c>
    </row>
    <row r="1651" spans="1:5">
      <c r="A1651">
        <v>20098</v>
      </c>
      <c r="B1651" t="s">
        <v>2774</v>
      </c>
      <c r="C1651" t="s">
        <v>477</v>
      </c>
      <c r="D1651" t="s">
        <v>478</v>
      </c>
      <c r="E1651" s="258" t="s">
        <v>8390</v>
      </c>
    </row>
    <row r="1652" spans="1:5">
      <c r="A1652">
        <v>20096</v>
      </c>
      <c r="B1652" t="s">
        <v>2775</v>
      </c>
      <c r="C1652" t="s">
        <v>477</v>
      </c>
      <c r="D1652" t="s">
        <v>478</v>
      </c>
      <c r="E1652" s="258" t="s">
        <v>8391</v>
      </c>
    </row>
    <row r="1653" spans="1:5">
      <c r="A1653">
        <v>1964</v>
      </c>
      <c r="B1653" t="s">
        <v>2776</v>
      </c>
      <c r="C1653" t="s">
        <v>477</v>
      </c>
      <c r="D1653" t="s">
        <v>478</v>
      </c>
      <c r="E1653" s="258" t="s">
        <v>8392</v>
      </c>
    </row>
    <row r="1654" spans="1:5">
      <c r="A1654">
        <v>1880</v>
      </c>
      <c r="B1654" t="s">
        <v>2777</v>
      </c>
      <c r="C1654" t="s">
        <v>477</v>
      </c>
      <c r="D1654" t="s">
        <v>478</v>
      </c>
      <c r="E1654" s="258" t="s">
        <v>8393</v>
      </c>
    </row>
    <row r="1655" spans="1:5">
      <c r="A1655">
        <v>39274</v>
      </c>
      <c r="B1655" t="s">
        <v>2778</v>
      </c>
      <c r="C1655" t="s">
        <v>477</v>
      </c>
      <c r="D1655" t="s">
        <v>478</v>
      </c>
      <c r="E1655" s="258" t="s">
        <v>962</v>
      </c>
    </row>
    <row r="1656" spans="1:5">
      <c r="A1656">
        <v>2628</v>
      </c>
      <c r="B1656" t="s">
        <v>2779</v>
      </c>
      <c r="C1656" t="s">
        <v>477</v>
      </c>
      <c r="D1656" t="s">
        <v>480</v>
      </c>
      <c r="E1656" s="258" t="s">
        <v>8394</v>
      </c>
    </row>
    <row r="1657" spans="1:5">
      <c r="A1657">
        <v>2622</v>
      </c>
      <c r="B1657" t="s">
        <v>2780</v>
      </c>
      <c r="C1657" t="s">
        <v>477</v>
      </c>
      <c r="D1657" t="s">
        <v>480</v>
      </c>
      <c r="E1657" s="258" t="s">
        <v>7296</v>
      </c>
    </row>
    <row r="1658" spans="1:5">
      <c r="A1658">
        <v>2623</v>
      </c>
      <c r="B1658" t="s">
        <v>2781</v>
      </c>
      <c r="C1658" t="s">
        <v>477</v>
      </c>
      <c r="D1658" t="s">
        <v>480</v>
      </c>
      <c r="E1658" s="258" t="s">
        <v>8395</v>
      </c>
    </row>
    <row r="1659" spans="1:5">
      <c r="A1659">
        <v>2624</v>
      </c>
      <c r="B1659" t="s">
        <v>2782</v>
      </c>
      <c r="C1659" t="s">
        <v>477</v>
      </c>
      <c r="D1659" t="s">
        <v>480</v>
      </c>
      <c r="E1659" s="258" t="s">
        <v>8188</v>
      </c>
    </row>
    <row r="1660" spans="1:5">
      <c r="A1660">
        <v>2625</v>
      </c>
      <c r="B1660" t="s">
        <v>2783</v>
      </c>
      <c r="C1660" t="s">
        <v>477</v>
      </c>
      <c r="D1660" t="s">
        <v>480</v>
      </c>
      <c r="E1660" s="258" t="s">
        <v>8396</v>
      </c>
    </row>
    <row r="1661" spans="1:5">
      <c r="A1661">
        <v>2626</v>
      </c>
      <c r="B1661" t="s">
        <v>2784</v>
      </c>
      <c r="C1661" t="s">
        <v>477</v>
      </c>
      <c r="D1661" t="s">
        <v>480</v>
      </c>
      <c r="E1661" s="258" t="s">
        <v>8397</v>
      </c>
    </row>
    <row r="1662" spans="1:5">
      <c r="A1662">
        <v>2630</v>
      </c>
      <c r="B1662" t="s">
        <v>2785</v>
      </c>
      <c r="C1662" t="s">
        <v>477</v>
      </c>
      <c r="D1662" t="s">
        <v>480</v>
      </c>
      <c r="E1662" s="258" t="s">
        <v>8398</v>
      </c>
    </row>
    <row r="1663" spans="1:5">
      <c r="A1663">
        <v>2627</v>
      </c>
      <c r="B1663" t="s">
        <v>2786</v>
      </c>
      <c r="C1663" t="s">
        <v>477</v>
      </c>
      <c r="D1663" t="s">
        <v>480</v>
      </c>
      <c r="E1663" s="258" t="s">
        <v>8399</v>
      </c>
    </row>
    <row r="1664" spans="1:5">
      <c r="A1664">
        <v>2629</v>
      </c>
      <c r="B1664" t="s">
        <v>2787</v>
      </c>
      <c r="C1664" t="s">
        <v>477</v>
      </c>
      <c r="D1664" t="s">
        <v>480</v>
      </c>
      <c r="E1664" s="258" t="s">
        <v>8400</v>
      </c>
    </row>
    <row r="1665" spans="1:5">
      <c r="A1665">
        <v>12033</v>
      </c>
      <c r="B1665" t="s">
        <v>2788</v>
      </c>
      <c r="C1665" t="s">
        <v>477</v>
      </c>
      <c r="D1665" t="s">
        <v>478</v>
      </c>
      <c r="E1665" s="258" t="s">
        <v>8401</v>
      </c>
    </row>
    <row r="1666" spans="1:5">
      <c r="A1666">
        <v>40408</v>
      </c>
      <c r="B1666" t="s">
        <v>2789</v>
      </c>
      <c r="C1666" t="s">
        <v>477</v>
      </c>
      <c r="D1666" t="s">
        <v>478</v>
      </c>
      <c r="E1666" s="258" t="s">
        <v>8402</v>
      </c>
    </row>
    <row r="1667" spans="1:5">
      <c r="A1667">
        <v>40409</v>
      </c>
      <c r="B1667" t="s">
        <v>2790</v>
      </c>
      <c r="C1667" t="s">
        <v>477</v>
      </c>
      <c r="D1667" t="s">
        <v>478</v>
      </c>
      <c r="E1667" s="258" t="s">
        <v>7035</v>
      </c>
    </row>
    <row r="1668" spans="1:5">
      <c r="A1668">
        <v>39276</v>
      </c>
      <c r="B1668" t="s">
        <v>2791</v>
      </c>
      <c r="C1668" t="s">
        <v>477</v>
      </c>
      <c r="D1668" t="s">
        <v>478</v>
      </c>
      <c r="E1668" s="258" t="s">
        <v>6995</v>
      </c>
    </row>
    <row r="1669" spans="1:5">
      <c r="A1669">
        <v>39277</v>
      </c>
      <c r="B1669" t="s">
        <v>2792</v>
      </c>
      <c r="C1669" t="s">
        <v>477</v>
      </c>
      <c r="D1669" t="s">
        <v>478</v>
      </c>
      <c r="E1669" s="258" t="s">
        <v>7043</v>
      </c>
    </row>
    <row r="1670" spans="1:5">
      <c r="A1670">
        <v>12034</v>
      </c>
      <c r="B1670" t="s">
        <v>2793</v>
      </c>
      <c r="C1670" t="s">
        <v>477</v>
      </c>
      <c r="D1670" t="s">
        <v>478</v>
      </c>
      <c r="E1670" s="258" t="s">
        <v>7041</v>
      </c>
    </row>
    <row r="1671" spans="1:5">
      <c r="A1671">
        <v>39879</v>
      </c>
      <c r="B1671" t="s">
        <v>2794</v>
      </c>
      <c r="C1671" t="s">
        <v>477</v>
      </c>
      <c r="D1671" t="s">
        <v>480</v>
      </c>
      <c r="E1671" s="258" t="s">
        <v>8403</v>
      </c>
    </row>
    <row r="1672" spans="1:5">
      <c r="A1672">
        <v>39880</v>
      </c>
      <c r="B1672" t="s">
        <v>2795</v>
      </c>
      <c r="C1672" t="s">
        <v>477</v>
      </c>
      <c r="D1672" t="s">
        <v>480</v>
      </c>
      <c r="E1672" s="258" t="s">
        <v>7293</v>
      </c>
    </row>
    <row r="1673" spans="1:5">
      <c r="A1673">
        <v>39881</v>
      </c>
      <c r="B1673" t="s">
        <v>2796</v>
      </c>
      <c r="C1673" t="s">
        <v>477</v>
      </c>
      <c r="D1673" t="s">
        <v>480</v>
      </c>
      <c r="E1673" s="258" t="s">
        <v>6463</v>
      </c>
    </row>
    <row r="1674" spans="1:5">
      <c r="A1674">
        <v>39882</v>
      </c>
      <c r="B1674" t="s">
        <v>2797</v>
      </c>
      <c r="C1674" t="s">
        <v>477</v>
      </c>
      <c r="D1674" t="s">
        <v>480</v>
      </c>
      <c r="E1674" s="258" t="s">
        <v>8404</v>
      </c>
    </row>
    <row r="1675" spans="1:5">
      <c r="A1675">
        <v>39883</v>
      </c>
      <c r="B1675" t="s">
        <v>2798</v>
      </c>
      <c r="C1675" t="s">
        <v>477</v>
      </c>
      <c r="D1675" t="s">
        <v>480</v>
      </c>
      <c r="E1675" s="258" t="s">
        <v>8405</v>
      </c>
    </row>
    <row r="1676" spans="1:5">
      <c r="A1676">
        <v>39884</v>
      </c>
      <c r="B1676" t="s">
        <v>2799</v>
      </c>
      <c r="C1676" t="s">
        <v>477</v>
      </c>
      <c r="D1676" t="s">
        <v>480</v>
      </c>
      <c r="E1676" s="258" t="s">
        <v>8406</v>
      </c>
    </row>
    <row r="1677" spans="1:5">
      <c r="A1677">
        <v>39885</v>
      </c>
      <c r="B1677" t="s">
        <v>2800</v>
      </c>
      <c r="C1677" t="s">
        <v>477</v>
      </c>
      <c r="D1677" t="s">
        <v>480</v>
      </c>
      <c r="E1677" s="258" t="s">
        <v>8407</v>
      </c>
    </row>
    <row r="1678" spans="1:5">
      <c r="A1678">
        <v>1777</v>
      </c>
      <c r="B1678" t="s">
        <v>2801</v>
      </c>
      <c r="C1678" t="s">
        <v>477</v>
      </c>
      <c r="D1678" t="s">
        <v>480</v>
      </c>
      <c r="E1678" s="258" t="s">
        <v>8408</v>
      </c>
    </row>
    <row r="1679" spans="1:5">
      <c r="A1679">
        <v>1819</v>
      </c>
      <c r="B1679" t="s">
        <v>2802</v>
      </c>
      <c r="C1679" t="s">
        <v>477</v>
      </c>
      <c r="D1679" t="s">
        <v>480</v>
      </c>
      <c r="E1679" s="258" t="s">
        <v>8409</v>
      </c>
    </row>
    <row r="1680" spans="1:5">
      <c r="A1680">
        <v>1775</v>
      </c>
      <c r="B1680" t="s">
        <v>2803</v>
      </c>
      <c r="C1680" t="s">
        <v>477</v>
      </c>
      <c r="D1680" t="s">
        <v>480</v>
      </c>
      <c r="E1680" s="258" t="s">
        <v>7037</v>
      </c>
    </row>
    <row r="1681" spans="1:5">
      <c r="A1681">
        <v>1776</v>
      </c>
      <c r="B1681" t="s">
        <v>2804</v>
      </c>
      <c r="C1681" t="s">
        <v>477</v>
      </c>
      <c r="D1681" t="s">
        <v>480</v>
      </c>
      <c r="E1681" s="258" t="s">
        <v>8410</v>
      </c>
    </row>
    <row r="1682" spans="1:5">
      <c r="A1682">
        <v>1778</v>
      </c>
      <c r="B1682" t="s">
        <v>2805</v>
      </c>
      <c r="C1682" t="s">
        <v>477</v>
      </c>
      <c r="D1682" t="s">
        <v>480</v>
      </c>
      <c r="E1682" s="258" t="s">
        <v>8411</v>
      </c>
    </row>
    <row r="1683" spans="1:5">
      <c r="A1683">
        <v>1818</v>
      </c>
      <c r="B1683" t="s">
        <v>2806</v>
      </c>
      <c r="C1683" t="s">
        <v>477</v>
      </c>
      <c r="D1683" t="s">
        <v>480</v>
      </c>
      <c r="E1683" s="258" t="s">
        <v>8412</v>
      </c>
    </row>
    <row r="1684" spans="1:5">
      <c r="A1684">
        <v>1820</v>
      </c>
      <c r="B1684" t="s">
        <v>2807</v>
      </c>
      <c r="C1684" t="s">
        <v>477</v>
      </c>
      <c r="D1684" t="s">
        <v>480</v>
      </c>
      <c r="E1684" s="258" t="s">
        <v>8413</v>
      </c>
    </row>
    <row r="1685" spans="1:5">
      <c r="A1685">
        <v>1779</v>
      </c>
      <c r="B1685" t="s">
        <v>2808</v>
      </c>
      <c r="C1685" t="s">
        <v>477</v>
      </c>
      <c r="D1685" t="s">
        <v>480</v>
      </c>
      <c r="E1685" s="258" t="s">
        <v>8414</v>
      </c>
    </row>
    <row r="1686" spans="1:5">
      <c r="A1686">
        <v>1780</v>
      </c>
      <c r="B1686" t="s">
        <v>2809</v>
      </c>
      <c r="C1686" t="s">
        <v>477</v>
      </c>
      <c r="D1686" t="s">
        <v>480</v>
      </c>
      <c r="E1686" s="258" t="s">
        <v>8415</v>
      </c>
    </row>
    <row r="1687" spans="1:5">
      <c r="A1687">
        <v>1783</v>
      </c>
      <c r="B1687" t="s">
        <v>2810</v>
      </c>
      <c r="C1687" t="s">
        <v>477</v>
      </c>
      <c r="D1687" t="s">
        <v>480</v>
      </c>
      <c r="E1687" s="258" t="s">
        <v>8416</v>
      </c>
    </row>
    <row r="1688" spans="1:5">
      <c r="A1688">
        <v>1782</v>
      </c>
      <c r="B1688" t="s">
        <v>2811</v>
      </c>
      <c r="C1688" t="s">
        <v>477</v>
      </c>
      <c r="D1688" t="s">
        <v>480</v>
      </c>
      <c r="E1688" s="258" t="s">
        <v>8417</v>
      </c>
    </row>
    <row r="1689" spans="1:5">
      <c r="A1689">
        <v>1817</v>
      </c>
      <c r="B1689" t="s">
        <v>2812</v>
      </c>
      <c r="C1689" t="s">
        <v>477</v>
      </c>
      <c r="D1689" t="s">
        <v>480</v>
      </c>
      <c r="E1689" s="258" t="s">
        <v>7174</v>
      </c>
    </row>
    <row r="1690" spans="1:5">
      <c r="A1690">
        <v>1781</v>
      </c>
      <c r="B1690" t="s">
        <v>2813</v>
      </c>
      <c r="C1690" t="s">
        <v>477</v>
      </c>
      <c r="D1690" t="s">
        <v>480</v>
      </c>
      <c r="E1690" s="258" t="s">
        <v>8418</v>
      </c>
    </row>
    <row r="1691" spans="1:5">
      <c r="A1691">
        <v>1784</v>
      </c>
      <c r="B1691" t="s">
        <v>2814</v>
      </c>
      <c r="C1691" t="s">
        <v>477</v>
      </c>
      <c r="D1691" t="s">
        <v>480</v>
      </c>
      <c r="E1691" s="258" t="s">
        <v>7263</v>
      </c>
    </row>
    <row r="1692" spans="1:5">
      <c r="A1692">
        <v>1810</v>
      </c>
      <c r="B1692" t="s">
        <v>2815</v>
      </c>
      <c r="C1692" t="s">
        <v>477</v>
      </c>
      <c r="D1692" t="s">
        <v>480</v>
      </c>
      <c r="E1692" s="258" t="s">
        <v>8419</v>
      </c>
    </row>
    <row r="1693" spans="1:5">
      <c r="A1693">
        <v>1811</v>
      </c>
      <c r="B1693" t="s">
        <v>2816</v>
      </c>
      <c r="C1693" t="s">
        <v>477</v>
      </c>
      <c r="D1693" t="s">
        <v>480</v>
      </c>
      <c r="E1693" s="258" t="s">
        <v>8420</v>
      </c>
    </row>
    <row r="1694" spans="1:5">
      <c r="A1694">
        <v>1812</v>
      </c>
      <c r="B1694" t="s">
        <v>2817</v>
      </c>
      <c r="C1694" t="s">
        <v>477</v>
      </c>
      <c r="D1694" t="s">
        <v>480</v>
      </c>
      <c r="E1694" s="258" t="s">
        <v>8421</v>
      </c>
    </row>
    <row r="1695" spans="1:5">
      <c r="A1695">
        <v>40386</v>
      </c>
      <c r="B1695" t="s">
        <v>2818</v>
      </c>
      <c r="C1695" t="s">
        <v>477</v>
      </c>
      <c r="D1695" t="s">
        <v>480</v>
      </c>
      <c r="E1695" s="258" t="s">
        <v>7002</v>
      </c>
    </row>
    <row r="1696" spans="1:5">
      <c r="A1696">
        <v>40384</v>
      </c>
      <c r="B1696" t="s">
        <v>2819</v>
      </c>
      <c r="C1696" t="s">
        <v>477</v>
      </c>
      <c r="D1696" t="s">
        <v>480</v>
      </c>
      <c r="E1696" s="258" t="s">
        <v>7003</v>
      </c>
    </row>
    <row r="1697" spans="1:5">
      <c r="A1697">
        <v>40379</v>
      </c>
      <c r="B1697" t="s">
        <v>2820</v>
      </c>
      <c r="C1697" t="s">
        <v>477</v>
      </c>
      <c r="D1697" t="s">
        <v>480</v>
      </c>
      <c r="E1697" s="258" t="s">
        <v>7004</v>
      </c>
    </row>
    <row r="1698" spans="1:5">
      <c r="A1698">
        <v>40423</v>
      </c>
      <c r="B1698" t="s">
        <v>2821</v>
      </c>
      <c r="C1698" t="s">
        <v>477</v>
      </c>
      <c r="D1698" t="s">
        <v>480</v>
      </c>
      <c r="E1698" s="258" t="s">
        <v>7005</v>
      </c>
    </row>
    <row r="1699" spans="1:5">
      <c r="A1699">
        <v>40389</v>
      </c>
      <c r="B1699" t="s">
        <v>2822</v>
      </c>
      <c r="C1699" t="s">
        <v>477</v>
      </c>
      <c r="D1699" t="s">
        <v>480</v>
      </c>
      <c r="E1699" s="258" t="s">
        <v>7006</v>
      </c>
    </row>
    <row r="1700" spans="1:5">
      <c r="A1700">
        <v>40388</v>
      </c>
      <c r="B1700" t="s">
        <v>2823</v>
      </c>
      <c r="C1700" t="s">
        <v>477</v>
      </c>
      <c r="D1700" t="s">
        <v>480</v>
      </c>
      <c r="E1700" s="258" t="s">
        <v>7007</v>
      </c>
    </row>
    <row r="1701" spans="1:5">
      <c r="A1701">
        <v>40381</v>
      </c>
      <c r="B1701" t="s">
        <v>2824</v>
      </c>
      <c r="C1701" t="s">
        <v>477</v>
      </c>
      <c r="D1701" t="s">
        <v>480</v>
      </c>
      <c r="E1701" s="258" t="s">
        <v>7008</v>
      </c>
    </row>
    <row r="1702" spans="1:5">
      <c r="A1702">
        <v>40391</v>
      </c>
      <c r="B1702" t="s">
        <v>2825</v>
      </c>
      <c r="C1702" t="s">
        <v>477</v>
      </c>
      <c r="D1702" t="s">
        <v>480</v>
      </c>
      <c r="E1702" s="258" t="s">
        <v>7009</v>
      </c>
    </row>
    <row r="1703" spans="1:5">
      <c r="A1703">
        <v>40414</v>
      </c>
      <c r="B1703" t="s">
        <v>2826</v>
      </c>
      <c r="C1703" t="s">
        <v>477</v>
      </c>
      <c r="D1703" t="s">
        <v>480</v>
      </c>
      <c r="E1703" s="258" t="s">
        <v>6673</v>
      </c>
    </row>
    <row r="1704" spans="1:5">
      <c r="A1704">
        <v>40416</v>
      </c>
      <c r="B1704" t="s">
        <v>2827</v>
      </c>
      <c r="C1704" t="s">
        <v>477</v>
      </c>
      <c r="D1704" t="s">
        <v>480</v>
      </c>
      <c r="E1704" s="258" t="s">
        <v>8422</v>
      </c>
    </row>
    <row r="1705" spans="1:5">
      <c r="A1705">
        <v>40418</v>
      </c>
      <c r="B1705" t="s">
        <v>2828</v>
      </c>
      <c r="C1705" t="s">
        <v>477</v>
      </c>
      <c r="D1705" t="s">
        <v>480</v>
      </c>
      <c r="E1705" s="258" t="s">
        <v>7264</v>
      </c>
    </row>
    <row r="1706" spans="1:5">
      <c r="A1706">
        <v>2609</v>
      </c>
      <c r="B1706" t="s">
        <v>2829</v>
      </c>
      <c r="C1706" t="s">
        <v>477</v>
      </c>
      <c r="D1706" t="s">
        <v>480</v>
      </c>
      <c r="E1706" s="258" t="s">
        <v>6837</v>
      </c>
    </row>
    <row r="1707" spans="1:5">
      <c r="A1707">
        <v>2634</v>
      </c>
      <c r="B1707" t="s">
        <v>2830</v>
      </c>
      <c r="C1707" t="s">
        <v>477</v>
      </c>
      <c r="D1707" t="s">
        <v>480</v>
      </c>
      <c r="E1707" s="258" t="s">
        <v>8423</v>
      </c>
    </row>
    <row r="1708" spans="1:5">
      <c r="A1708">
        <v>2611</v>
      </c>
      <c r="B1708" t="s">
        <v>2831</v>
      </c>
      <c r="C1708" t="s">
        <v>477</v>
      </c>
      <c r="D1708" t="s">
        <v>480</v>
      </c>
      <c r="E1708" s="258" t="s">
        <v>7414</v>
      </c>
    </row>
    <row r="1709" spans="1:5">
      <c r="A1709">
        <v>34359</v>
      </c>
      <c r="B1709" t="s">
        <v>2832</v>
      </c>
      <c r="C1709" t="s">
        <v>477</v>
      </c>
      <c r="D1709" t="s">
        <v>480</v>
      </c>
      <c r="E1709" s="258" t="s">
        <v>8214</v>
      </c>
    </row>
    <row r="1710" spans="1:5">
      <c r="A1710">
        <v>1789</v>
      </c>
      <c r="B1710" t="s">
        <v>2833</v>
      </c>
      <c r="C1710" t="s">
        <v>477</v>
      </c>
      <c r="D1710" t="s">
        <v>480</v>
      </c>
      <c r="E1710" s="258" t="s">
        <v>8424</v>
      </c>
    </row>
    <row r="1711" spans="1:5">
      <c r="A1711">
        <v>1788</v>
      </c>
      <c r="B1711" t="s">
        <v>2834</v>
      </c>
      <c r="C1711" t="s">
        <v>477</v>
      </c>
      <c r="D1711" t="s">
        <v>480</v>
      </c>
      <c r="E1711" s="258" t="s">
        <v>8425</v>
      </c>
    </row>
    <row r="1712" spans="1:5">
      <c r="A1712">
        <v>1786</v>
      </c>
      <c r="B1712" t="s">
        <v>2835</v>
      </c>
      <c r="C1712" t="s">
        <v>477</v>
      </c>
      <c r="D1712" t="s">
        <v>480</v>
      </c>
      <c r="E1712" s="258" t="s">
        <v>8426</v>
      </c>
    </row>
    <row r="1713" spans="1:5">
      <c r="A1713">
        <v>1787</v>
      </c>
      <c r="B1713" t="s">
        <v>2836</v>
      </c>
      <c r="C1713" t="s">
        <v>477</v>
      </c>
      <c r="D1713" t="s">
        <v>480</v>
      </c>
      <c r="E1713" s="258" t="s">
        <v>8427</v>
      </c>
    </row>
    <row r="1714" spans="1:5">
      <c r="A1714">
        <v>1791</v>
      </c>
      <c r="B1714" t="s">
        <v>2837</v>
      </c>
      <c r="C1714" t="s">
        <v>477</v>
      </c>
      <c r="D1714" t="s">
        <v>480</v>
      </c>
      <c r="E1714" s="258" t="s">
        <v>8428</v>
      </c>
    </row>
    <row r="1715" spans="1:5">
      <c r="A1715">
        <v>1790</v>
      </c>
      <c r="B1715" t="s">
        <v>2838</v>
      </c>
      <c r="C1715" t="s">
        <v>477</v>
      </c>
      <c r="D1715" t="s">
        <v>480</v>
      </c>
      <c r="E1715" s="258" t="s">
        <v>8429</v>
      </c>
    </row>
    <row r="1716" spans="1:5">
      <c r="A1716">
        <v>1813</v>
      </c>
      <c r="B1716" t="s">
        <v>2839</v>
      </c>
      <c r="C1716" t="s">
        <v>477</v>
      </c>
      <c r="D1716" t="s">
        <v>480</v>
      </c>
      <c r="E1716" s="258" t="s">
        <v>8430</v>
      </c>
    </row>
    <row r="1717" spans="1:5">
      <c r="A1717">
        <v>1792</v>
      </c>
      <c r="B1717" t="s">
        <v>2840</v>
      </c>
      <c r="C1717" t="s">
        <v>477</v>
      </c>
      <c r="D1717" t="s">
        <v>480</v>
      </c>
      <c r="E1717" s="258" t="s">
        <v>8431</v>
      </c>
    </row>
    <row r="1718" spans="1:5">
      <c r="A1718">
        <v>1793</v>
      </c>
      <c r="B1718" t="s">
        <v>2841</v>
      </c>
      <c r="C1718" t="s">
        <v>477</v>
      </c>
      <c r="D1718" t="s">
        <v>480</v>
      </c>
      <c r="E1718" s="258" t="s">
        <v>8432</v>
      </c>
    </row>
    <row r="1719" spans="1:5">
      <c r="A1719">
        <v>1809</v>
      </c>
      <c r="B1719" t="s">
        <v>2842</v>
      </c>
      <c r="C1719" t="s">
        <v>477</v>
      </c>
      <c r="D1719" t="s">
        <v>480</v>
      </c>
      <c r="E1719" s="258" t="s">
        <v>6666</v>
      </c>
    </row>
    <row r="1720" spans="1:5">
      <c r="A1720">
        <v>1814</v>
      </c>
      <c r="B1720" t="s">
        <v>2843</v>
      </c>
      <c r="C1720" t="s">
        <v>477</v>
      </c>
      <c r="D1720" t="s">
        <v>480</v>
      </c>
      <c r="E1720" s="258" t="s">
        <v>6604</v>
      </c>
    </row>
    <row r="1721" spans="1:5">
      <c r="A1721">
        <v>1803</v>
      </c>
      <c r="B1721" t="s">
        <v>2844</v>
      </c>
      <c r="C1721" t="s">
        <v>477</v>
      </c>
      <c r="D1721" t="s">
        <v>480</v>
      </c>
      <c r="E1721" s="258" t="s">
        <v>8433</v>
      </c>
    </row>
    <row r="1722" spans="1:5">
      <c r="A1722">
        <v>1805</v>
      </c>
      <c r="B1722" t="s">
        <v>2845</v>
      </c>
      <c r="C1722" t="s">
        <v>477</v>
      </c>
      <c r="D1722" t="s">
        <v>480</v>
      </c>
      <c r="E1722" s="258" t="s">
        <v>8434</v>
      </c>
    </row>
    <row r="1723" spans="1:5">
      <c r="A1723">
        <v>1821</v>
      </c>
      <c r="B1723" t="s">
        <v>2846</v>
      </c>
      <c r="C1723" t="s">
        <v>477</v>
      </c>
      <c r="D1723" t="s">
        <v>480</v>
      </c>
      <c r="E1723" s="258" t="s">
        <v>8435</v>
      </c>
    </row>
    <row r="1724" spans="1:5">
      <c r="A1724">
        <v>1806</v>
      </c>
      <c r="B1724" t="s">
        <v>2847</v>
      </c>
      <c r="C1724" t="s">
        <v>477</v>
      </c>
      <c r="D1724" t="s">
        <v>480</v>
      </c>
      <c r="E1724" s="258" t="s">
        <v>6788</v>
      </c>
    </row>
    <row r="1725" spans="1:5">
      <c r="A1725">
        <v>1804</v>
      </c>
      <c r="B1725" t="s">
        <v>2848</v>
      </c>
      <c r="C1725" t="s">
        <v>477</v>
      </c>
      <c r="D1725" t="s">
        <v>480</v>
      </c>
      <c r="E1725" s="258" t="s">
        <v>980</v>
      </c>
    </row>
    <row r="1726" spans="1:5">
      <c r="A1726">
        <v>1807</v>
      </c>
      <c r="B1726" t="s">
        <v>2849</v>
      </c>
      <c r="C1726" t="s">
        <v>477</v>
      </c>
      <c r="D1726" t="s">
        <v>480</v>
      </c>
      <c r="E1726" s="258" t="s">
        <v>8436</v>
      </c>
    </row>
    <row r="1727" spans="1:5">
      <c r="A1727">
        <v>1808</v>
      </c>
      <c r="B1727" t="s">
        <v>2850</v>
      </c>
      <c r="C1727" t="s">
        <v>477</v>
      </c>
      <c r="D1727" t="s">
        <v>480</v>
      </c>
      <c r="E1727" s="258" t="s">
        <v>8437</v>
      </c>
    </row>
    <row r="1728" spans="1:5">
      <c r="A1728">
        <v>1797</v>
      </c>
      <c r="B1728" t="s">
        <v>2851</v>
      </c>
      <c r="C1728" t="s">
        <v>477</v>
      </c>
      <c r="D1728" t="s">
        <v>480</v>
      </c>
      <c r="E1728" s="258" t="s">
        <v>8438</v>
      </c>
    </row>
    <row r="1729" spans="1:5">
      <c r="A1729">
        <v>1796</v>
      </c>
      <c r="B1729" t="s">
        <v>2852</v>
      </c>
      <c r="C1729" t="s">
        <v>477</v>
      </c>
      <c r="D1729" t="s">
        <v>480</v>
      </c>
      <c r="E1729" s="258" t="s">
        <v>8439</v>
      </c>
    </row>
    <row r="1730" spans="1:5">
      <c r="A1730">
        <v>1794</v>
      </c>
      <c r="B1730" t="s">
        <v>2853</v>
      </c>
      <c r="C1730" t="s">
        <v>477</v>
      </c>
      <c r="D1730" t="s">
        <v>480</v>
      </c>
      <c r="E1730" s="258" t="s">
        <v>6935</v>
      </c>
    </row>
    <row r="1731" spans="1:5">
      <c r="A1731">
        <v>1816</v>
      </c>
      <c r="B1731" t="s">
        <v>2854</v>
      </c>
      <c r="C1731" t="s">
        <v>477</v>
      </c>
      <c r="D1731" t="s">
        <v>480</v>
      </c>
      <c r="E1731" s="258" t="s">
        <v>8440</v>
      </c>
    </row>
    <row r="1732" spans="1:5">
      <c r="A1732">
        <v>1815</v>
      </c>
      <c r="B1732" t="s">
        <v>2855</v>
      </c>
      <c r="C1732" t="s">
        <v>477</v>
      </c>
      <c r="D1732" t="s">
        <v>480</v>
      </c>
      <c r="E1732" s="258" t="s">
        <v>8441</v>
      </c>
    </row>
    <row r="1733" spans="1:5">
      <c r="A1733">
        <v>1798</v>
      </c>
      <c r="B1733" t="s">
        <v>2856</v>
      </c>
      <c r="C1733" t="s">
        <v>477</v>
      </c>
      <c r="D1733" t="s">
        <v>480</v>
      </c>
      <c r="E1733" s="258" t="s">
        <v>8442</v>
      </c>
    </row>
    <row r="1734" spans="1:5">
      <c r="A1734">
        <v>1795</v>
      </c>
      <c r="B1734" t="s">
        <v>2857</v>
      </c>
      <c r="C1734" t="s">
        <v>477</v>
      </c>
      <c r="D1734" t="s">
        <v>480</v>
      </c>
      <c r="E1734" s="258" t="s">
        <v>7298</v>
      </c>
    </row>
    <row r="1735" spans="1:5">
      <c r="A1735">
        <v>1799</v>
      </c>
      <c r="B1735" t="s">
        <v>2858</v>
      </c>
      <c r="C1735" t="s">
        <v>477</v>
      </c>
      <c r="D1735" t="s">
        <v>480</v>
      </c>
      <c r="E1735" s="258" t="s">
        <v>8443</v>
      </c>
    </row>
    <row r="1736" spans="1:5">
      <c r="A1736">
        <v>1800</v>
      </c>
      <c r="B1736" t="s">
        <v>2859</v>
      </c>
      <c r="C1736" t="s">
        <v>477</v>
      </c>
      <c r="D1736" t="s">
        <v>480</v>
      </c>
      <c r="E1736" s="258" t="s">
        <v>8444</v>
      </c>
    </row>
    <row r="1737" spans="1:5">
      <c r="A1737">
        <v>1802</v>
      </c>
      <c r="B1737" t="s">
        <v>2860</v>
      </c>
      <c r="C1737" t="s">
        <v>477</v>
      </c>
      <c r="D1737" t="s">
        <v>480</v>
      </c>
      <c r="E1737" s="258" t="s">
        <v>8445</v>
      </c>
    </row>
    <row r="1738" spans="1:5">
      <c r="A1738">
        <v>40385</v>
      </c>
      <c r="B1738" t="s">
        <v>2861</v>
      </c>
      <c r="C1738" t="s">
        <v>477</v>
      </c>
      <c r="D1738" t="s">
        <v>480</v>
      </c>
      <c r="E1738" s="258" t="s">
        <v>7002</v>
      </c>
    </row>
    <row r="1739" spans="1:5">
      <c r="A1739">
        <v>40383</v>
      </c>
      <c r="B1739" t="s">
        <v>2862</v>
      </c>
      <c r="C1739" t="s">
        <v>477</v>
      </c>
      <c r="D1739" t="s">
        <v>480</v>
      </c>
      <c r="E1739" s="258" t="s">
        <v>7003</v>
      </c>
    </row>
    <row r="1740" spans="1:5">
      <c r="A1740">
        <v>40378</v>
      </c>
      <c r="B1740" t="s">
        <v>2863</v>
      </c>
      <c r="C1740" t="s">
        <v>477</v>
      </c>
      <c r="D1740" t="s">
        <v>480</v>
      </c>
      <c r="E1740" s="258" t="s">
        <v>7004</v>
      </c>
    </row>
    <row r="1741" spans="1:5">
      <c r="A1741">
        <v>40382</v>
      </c>
      <c r="B1741" t="s">
        <v>2864</v>
      </c>
      <c r="C1741" t="s">
        <v>477</v>
      </c>
      <c r="D1741" t="s">
        <v>480</v>
      </c>
      <c r="E1741" s="258" t="s">
        <v>7005</v>
      </c>
    </row>
    <row r="1742" spans="1:5">
      <c r="A1742">
        <v>40422</v>
      </c>
      <c r="B1742" t="s">
        <v>2865</v>
      </c>
      <c r="C1742" t="s">
        <v>477</v>
      </c>
      <c r="D1742" t="s">
        <v>480</v>
      </c>
      <c r="E1742" s="258" t="s">
        <v>7015</v>
      </c>
    </row>
    <row r="1743" spans="1:5">
      <c r="A1743">
        <v>40387</v>
      </c>
      <c r="B1743" t="s">
        <v>2866</v>
      </c>
      <c r="C1743" t="s">
        <v>477</v>
      </c>
      <c r="D1743" t="s">
        <v>480</v>
      </c>
      <c r="E1743" s="258" t="s">
        <v>7016</v>
      </c>
    </row>
    <row r="1744" spans="1:5">
      <c r="A1744">
        <v>40380</v>
      </c>
      <c r="B1744" t="s">
        <v>2867</v>
      </c>
      <c r="C1744" t="s">
        <v>477</v>
      </c>
      <c r="D1744" t="s">
        <v>480</v>
      </c>
      <c r="E1744" s="258" t="s">
        <v>7008</v>
      </c>
    </row>
    <row r="1745" spans="1:5">
      <c r="A1745">
        <v>40390</v>
      </c>
      <c r="B1745" t="s">
        <v>2868</v>
      </c>
      <c r="C1745" t="s">
        <v>477</v>
      </c>
      <c r="D1745" t="s">
        <v>480</v>
      </c>
      <c r="E1745" s="258" t="s">
        <v>7017</v>
      </c>
    </row>
    <row r="1746" spans="1:5">
      <c r="A1746">
        <v>40413</v>
      </c>
      <c r="B1746" t="s">
        <v>2869</v>
      </c>
      <c r="C1746" t="s">
        <v>477</v>
      </c>
      <c r="D1746" t="s">
        <v>480</v>
      </c>
      <c r="E1746" s="258" t="s">
        <v>8446</v>
      </c>
    </row>
    <row r="1747" spans="1:5">
      <c r="A1747">
        <v>40415</v>
      </c>
      <c r="B1747" t="s">
        <v>2870</v>
      </c>
      <c r="C1747" t="s">
        <v>477</v>
      </c>
      <c r="D1747" t="s">
        <v>480</v>
      </c>
      <c r="E1747" s="258" t="s">
        <v>7304</v>
      </c>
    </row>
    <row r="1748" spans="1:5">
      <c r="A1748">
        <v>40417</v>
      </c>
      <c r="B1748" t="s">
        <v>2871</v>
      </c>
      <c r="C1748" t="s">
        <v>477</v>
      </c>
      <c r="D1748" t="s">
        <v>480</v>
      </c>
      <c r="E1748" s="258" t="s">
        <v>8447</v>
      </c>
    </row>
    <row r="1749" spans="1:5">
      <c r="A1749">
        <v>39271</v>
      </c>
      <c r="B1749" t="s">
        <v>2872</v>
      </c>
      <c r="C1749" t="s">
        <v>477</v>
      </c>
      <c r="D1749" t="s">
        <v>478</v>
      </c>
      <c r="E1749" s="258" t="s">
        <v>7944</v>
      </c>
    </row>
    <row r="1750" spans="1:5">
      <c r="A1750">
        <v>39273</v>
      </c>
      <c r="B1750" t="s">
        <v>2873</v>
      </c>
      <c r="C1750" t="s">
        <v>477</v>
      </c>
      <c r="D1750" t="s">
        <v>478</v>
      </c>
      <c r="E1750" s="258" t="s">
        <v>6852</v>
      </c>
    </row>
    <row r="1751" spans="1:5">
      <c r="A1751">
        <v>39272</v>
      </c>
      <c r="B1751" t="s">
        <v>2874</v>
      </c>
      <c r="C1751" t="s">
        <v>477</v>
      </c>
      <c r="D1751" t="s">
        <v>478</v>
      </c>
      <c r="E1751" s="258" t="s">
        <v>1664</v>
      </c>
    </row>
    <row r="1752" spans="1:5">
      <c r="A1752">
        <v>1875</v>
      </c>
      <c r="B1752" t="s">
        <v>2875</v>
      </c>
      <c r="C1752" t="s">
        <v>477</v>
      </c>
      <c r="D1752" t="s">
        <v>478</v>
      </c>
      <c r="E1752" s="258" t="s">
        <v>7139</v>
      </c>
    </row>
    <row r="1753" spans="1:5">
      <c r="A1753">
        <v>1874</v>
      </c>
      <c r="B1753" t="s">
        <v>2876</v>
      </c>
      <c r="C1753" t="s">
        <v>477</v>
      </c>
      <c r="D1753" t="s">
        <v>478</v>
      </c>
      <c r="E1753" s="258" t="s">
        <v>8448</v>
      </c>
    </row>
    <row r="1754" spans="1:5">
      <c r="A1754">
        <v>1870</v>
      </c>
      <c r="B1754" t="s">
        <v>2877</v>
      </c>
      <c r="C1754" t="s">
        <v>477</v>
      </c>
      <c r="D1754" t="s">
        <v>483</v>
      </c>
      <c r="E1754" s="258" t="s">
        <v>6876</v>
      </c>
    </row>
    <row r="1755" spans="1:5">
      <c r="A1755">
        <v>1884</v>
      </c>
      <c r="B1755" t="s">
        <v>2878</v>
      </c>
      <c r="C1755" t="s">
        <v>477</v>
      </c>
      <c r="D1755" t="s">
        <v>478</v>
      </c>
      <c r="E1755" s="258" t="s">
        <v>7672</v>
      </c>
    </row>
    <row r="1756" spans="1:5">
      <c r="A1756">
        <v>1887</v>
      </c>
      <c r="B1756" t="s">
        <v>2879</v>
      </c>
      <c r="C1756" t="s">
        <v>477</v>
      </c>
      <c r="D1756" t="s">
        <v>478</v>
      </c>
      <c r="E1756" s="258" t="s">
        <v>8449</v>
      </c>
    </row>
    <row r="1757" spans="1:5">
      <c r="A1757">
        <v>1876</v>
      </c>
      <c r="B1757" t="s">
        <v>2880</v>
      </c>
      <c r="C1757" t="s">
        <v>477</v>
      </c>
      <c r="D1757" t="s">
        <v>478</v>
      </c>
      <c r="E1757" s="258" t="s">
        <v>8450</v>
      </c>
    </row>
    <row r="1758" spans="1:5">
      <c r="A1758">
        <v>1879</v>
      </c>
      <c r="B1758" t="s">
        <v>2881</v>
      </c>
      <c r="C1758" t="s">
        <v>477</v>
      </c>
      <c r="D1758" t="s">
        <v>478</v>
      </c>
      <c r="E1758" s="258" t="s">
        <v>976</v>
      </c>
    </row>
    <row r="1759" spans="1:5">
      <c r="A1759">
        <v>1877</v>
      </c>
      <c r="B1759" t="s">
        <v>2882</v>
      </c>
      <c r="C1759" t="s">
        <v>477</v>
      </c>
      <c r="D1759" t="s">
        <v>478</v>
      </c>
      <c r="E1759" s="258" t="s">
        <v>7076</v>
      </c>
    </row>
    <row r="1760" spans="1:5">
      <c r="A1760">
        <v>1878</v>
      </c>
      <c r="B1760" t="s">
        <v>2883</v>
      </c>
      <c r="C1760" t="s">
        <v>477</v>
      </c>
      <c r="D1760" t="s">
        <v>478</v>
      </c>
      <c r="E1760" s="258" t="s">
        <v>8451</v>
      </c>
    </row>
    <row r="1761" spans="1:5">
      <c r="A1761">
        <v>2621</v>
      </c>
      <c r="B1761" t="s">
        <v>2884</v>
      </c>
      <c r="C1761" t="s">
        <v>477</v>
      </c>
      <c r="D1761" t="s">
        <v>480</v>
      </c>
      <c r="E1761" s="258" t="s">
        <v>8452</v>
      </c>
    </row>
    <row r="1762" spans="1:5">
      <c r="A1762">
        <v>2616</v>
      </c>
      <c r="B1762" t="s">
        <v>2885</v>
      </c>
      <c r="C1762" t="s">
        <v>477</v>
      </c>
      <c r="D1762" t="s">
        <v>480</v>
      </c>
      <c r="E1762" s="258" t="s">
        <v>986</v>
      </c>
    </row>
    <row r="1763" spans="1:5">
      <c r="A1763">
        <v>2633</v>
      </c>
      <c r="B1763" t="s">
        <v>2886</v>
      </c>
      <c r="C1763" t="s">
        <v>477</v>
      </c>
      <c r="D1763" t="s">
        <v>480</v>
      </c>
      <c r="E1763" s="258" t="s">
        <v>6588</v>
      </c>
    </row>
    <row r="1764" spans="1:5">
      <c r="A1764">
        <v>2617</v>
      </c>
      <c r="B1764" t="s">
        <v>2887</v>
      </c>
      <c r="C1764" t="s">
        <v>477</v>
      </c>
      <c r="D1764" t="s">
        <v>480</v>
      </c>
      <c r="E1764" s="258" t="s">
        <v>8453</v>
      </c>
    </row>
    <row r="1765" spans="1:5">
      <c r="A1765">
        <v>2618</v>
      </c>
      <c r="B1765" t="s">
        <v>2888</v>
      </c>
      <c r="C1765" t="s">
        <v>477</v>
      </c>
      <c r="D1765" t="s">
        <v>480</v>
      </c>
      <c r="E1765" s="258" t="s">
        <v>8454</v>
      </c>
    </row>
    <row r="1766" spans="1:5">
      <c r="A1766">
        <v>2632</v>
      </c>
      <c r="B1766" t="s">
        <v>2889</v>
      </c>
      <c r="C1766" t="s">
        <v>477</v>
      </c>
      <c r="D1766" t="s">
        <v>480</v>
      </c>
      <c r="E1766" s="258" t="s">
        <v>8455</v>
      </c>
    </row>
    <row r="1767" spans="1:5">
      <c r="A1767">
        <v>2631</v>
      </c>
      <c r="B1767" t="s">
        <v>2890</v>
      </c>
      <c r="C1767" t="s">
        <v>477</v>
      </c>
      <c r="D1767" t="s">
        <v>480</v>
      </c>
      <c r="E1767" s="258" t="s">
        <v>8456</v>
      </c>
    </row>
    <row r="1768" spans="1:5">
      <c r="A1768">
        <v>2619</v>
      </c>
      <c r="B1768" t="s">
        <v>2891</v>
      </c>
      <c r="C1768" t="s">
        <v>477</v>
      </c>
      <c r="D1768" t="s">
        <v>480</v>
      </c>
      <c r="E1768" s="258" t="s">
        <v>8457</v>
      </c>
    </row>
    <row r="1769" spans="1:5">
      <c r="A1769">
        <v>2620</v>
      </c>
      <c r="B1769" t="s">
        <v>2892</v>
      </c>
      <c r="C1769" t="s">
        <v>477</v>
      </c>
      <c r="D1769" t="s">
        <v>480</v>
      </c>
      <c r="E1769" s="258" t="s">
        <v>8458</v>
      </c>
    </row>
    <row r="1770" spans="1:5">
      <c r="A1770">
        <v>44472</v>
      </c>
      <c r="B1770" t="s">
        <v>2893</v>
      </c>
      <c r="C1770" t="s">
        <v>477</v>
      </c>
      <c r="D1770" t="s">
        <v>480</v>
      </c>
      <c r="E1770" s="258" t="s">
        <v>8459</v>
      </c>
    </row>
    <row r="1771" spans="1:5">
      <c r="A1771">
        <v>38369</v>
      </c>
      <c r="B1771" t="s">
        <v>2894</v>
      </c>
      <c r="C1771" t="s">
        <v>477</v>
      </c>
      <c r="D1771" t="s">
        <v>478</v>
      </c>
      <c r="E1771" s="258" t="s">
        <v>8460</v>
      </c>
    </row>
    <row r="1772" spans="1:5">
      <c r="A1772">
        <v>38370</v>
      </c>
      <c r="B1772" t="s">
        <v>2895</v>
      </c>
      <c r="C1772" t="s">
        <v>477</v>
      </c>
      <c r="D1772" t="s">
        <v>478</v>
      </c>
      <c r="E1772" s="258" t="s">
        <v>8460</v>
      </c>
    </row>
    <row r="1773" spans="1:5">
      <c r="A1773">
        <v>38372</v>
      </c>
      <c r="B1773" t="s">
        <v>2896</v>
      </c>
      <c r="C1773" t="s">
        <v>477</v>
      </c>
      <c r="D1773" t="s">
        <v>478</v>
      </c>
      <c r="E1773" s="258" t="s">
        <v>3714</v>
      </c>
    </row>
    <row r="1774" spans="1:5">
      <c r="A1774">
        <v>2357</v>
      </c>
      <c r="B1774" t="s">
        <v>7023</v>
      </c>
      <c r="C1774" t="s">
        <v>481</v>
      </c>
      <c r="D1774" t="s">
        <v>478</v>
      </c>
      <c r="E1774" s="258" t="s">
        <v>7052</v>
      </c>
    </row>
    <row r="1775" spans="1:5">
      <c r="A1775">
        <v>40806</v>
      </c>
      <c r="B1775" t="s">
        <v>2897</v>
      </c>
      <c r="C1775" t="s">
        <v>487</v>
      </c>
      <c r="D1775" t="s">
        <v>478</v>
      </c>
      <c r="E1775" s="258" t="s">
        <v>8461</v>
      </c>
    </row>
    <row r="1776" spans="1:5">
      <c r="A1776">
        <v>2355</v>
      </c>
      <c r="B1776" t="s">
        <v>7024</v>
      </c>
      <c r="C1776" t="s">
        <v>481</v>
      </c>
      <c r="D1776" t="s">
        <v>478</v>
      </c>
      <c r="E1776" s="258" t="s">
        <v>871</v>
      </c>
    </row>
    <row r="1777" spans="1:5">
      <c r="A1777">
        <v>40805</v>
      </c>
      <c r="B1777" t="s">
        <v>2898</v>
      </c>
      <c r="C1777" t="s">
        <v>487</v>
      </c>
      <c r="D1777" t="s">
        <v>478</v>
      </c>
      <c r="E1777" s="258" t="s">
        <v>8462</v>
      </c>
    </row>
    <row r="1778" spans="1:5">
      <c r="A1778">
        <v>2358</v>
      </c>
      <c r="B1778" t="s">
        <v>7025</v>
      </c>
      <c r="C1778" t="s">
        <v>481</v>
      </c>
      <c r="D1778" t="s">
        <v>478</v>
      </c>
      <c r="E1778" s="258" t="s">
        <v>8463</v>
      </c>
    </row>
    <row r="1779" spans="1:5">
      <c r="A1779">
        <v>40807</v>
      </c>
      <c r="B1779" t="s">
        <v>2899</v>
      </c>
      <c r="C1779" t="s">
        <v>487</v>
      </c>
      <c r="D1779" t="s">
        <v>478</v>
      </c>
      <c r="E1779" s="258" t="s">
        <v>8464</v>
      </c>
    </row>
    <row r="1780" spans="1:5">
      <c r="A1780">
        <v>2359</v>
      </c>
      <c r="B1780" t="s">
        <v>7026</v>
      </c>
      <c r="C1780" t="s">
        <v>481</v>
      </c>
      <c r="D1780" t="s">
        <v>478</v>
      </c>
      <c r="E1780" s="258" t="s">
        <v>8463</v>
      </c>
    </row>
    <row r="1781" spans="1:5">
      <c r="A1781">
        <v>40808</v>
      </c>
      <c r="B1781" t="s">
        <v>2900</v>
      </c>
      <c r="C1781" t="s">
        <v>487</v>
      </c>
      <c r="D1781" t="s">
        <v>478</v>
      </c>
      <c r="E1781" s="258" t="s">
        <v>8464</v>
      </c>
    </row>
    <row r="1782" spans="1:5">
      <c r="A1782">
        <v>44330</v>
      </c>
      <c r="B1782" t="s">
        <v>2901</v>
      </c>
      <c r="C1782" t="s">
        <v>486</v>
      </c>
      <c r="D1782" t="s">
        <v>478</v>
      </c>
      <c r="E1782" s="258" t="s">
        <v>7866</v>
      </c>
    </row>
    <row r="1783" spans="1:5">
      <c r="A1783">
        <v>43144</v>
      </c>
      <c r="B1783" t="s">
        <v>2902</v>
      </c>
      <c r="C1783" t="s">
        <v>485</v>
      </c>
      <c r="D1783" t="s">
        <v>478</v>
      </c>
      <c r="E1783" s="258" t="s">
        <v>8465</v>
      </c>
    </row>
    <row r="1784" spans="1:5">
      <c r="A1784">
        <v>39397</v>
      </c>
      <c r="B1784" t="s">
        <v>2903</v>
      </c>
      <c r="C1784" t="s">
        <v>486</v>
      </c>
      <c r="D1784" t="s">
        <v>478</v>
      </c>
      <c r="E1784" s="258" t="s">
        <v>8466</v>
      </c>
    </row>
    <row r="1785" spans="1:5">
      <c r="A1785">
        <v>2692</v>
      </c>
      <c r="B1785" t="s">
        <v>2904</v>
      </c>
      <c r="C1785" t="s">
        <v>486</v>
      </c>
      <c r="D1785" t="s">
        <v>478</v>
      </c>
      <c r="E1785" s="258" t="s">
        <v>6750</v>
      </c>
    </row>
    <row r="1786" spans="1:5">
      <c r="A1786">
        <v>44329</v>
      </c>
      <c r="B1786" t="s">
        <v>2905</v>
      </c>
      <c r="C1786" t="s">
        <v>486</v>
      </c>
      <c r="D1786" t="s">
        <v>478</v>
      </c>
      <c r="E1786" s="258" t="s">
        <v>977</v>
      </c>
    </row>
    <row r="1787" spans="1:5">
      <c r="A1787">
        <v>5318</v>
      </c>
      <c r="B1787" t="s">
        <v>2906</v>
      </c>
      <c r="C1787" t="s">
        <v>486</v>
      </c>
      <c r="D1787" t="s">
        <v>483</v>
      </c>
      <c r="E1787" s="258" t="s">
        <v>8467</v>
      </c>
    </row>
    <row r="1788" spans="1:5">
      <c r="A1788">
        <v>5330</v>
      </c>
      <c r="B1788" t="s">
        <v>2907</v>
      </c>
      <c r="C1788" t="s">
        <v>486</v>
      </c>
      <c r="D1788" t="s">
        <v>478</v>
      </c>
      <c r="E1788" s="258" t="s">
        <v>8468</v>
      </c>
    </row>
    <row r="1789" spans="1:5">
      <c r="A1789">
        <v>44532</v>
      </c>
      <c r="B1789" t="s">
        <v>2908</v>
      </c>
      <c r="C1789" t="s">
        <v>477</v>
      </c>
      <c r="D1789" t="s">
        <v>478</v>
      </c>
      <c r="E1789" s="258" t="s">
        <v>8469</v>
      </c>
    </row>
    <row r="1790" spans="1:5">
      <c r="A1790">
        <v>44531</v>
      </c>
      <c r="B1790" t="s">
        <v>2909</v>
      </c>
      <c r="C1790" t="s">
        <v>477</v>
      </c>
      <c r="D1790" t="s">
        <v>478</v>
      </c>
      <c r="E1790" s="258" t="s">
        <v>8470</v>
      </c>
    </row>
    <row r="1791" spans="1:5">
      <c r="A1791">
        <v>38140</v>
      </c>
      <c r="B1791" t="s">
        <v>2910</v>
      </c>
      <c r="C1791" t="s">
        <v>477</v>
      </c>
      <c r="D1791" t="s">
        <v>483</v>
      </c>
      <c r="E1791" s="258" t="s">
        <v>7741</v>
      </c>
    </row>
    <row r="1792" spans="1:5">
      <c r="A1792">
        <v>13887</v>
      </c>
      <c r="B1792" t="s">
        <v>2911</v>
      </c>
      <c r="C1792" t="s">
        <v>477</v>
      </c>
      <c r="D1792" t="s">
        <v>478</v>
      </c>
      <c r="E1792" s="258" t="s">
        <v>8471</v>
      </c>
    </row>
    <row r="1793" spans="1:5">
      <c r="A1793">
        <v>44495</v>
      </c>
      <c r="B1793" t="s">
        <v>2912</v>
      </c>
      <c r="C1793" t="s">
        <v>477</v>
      </c>
      <c r="D1793" t="s">
        <v>478</v>
      </c>
      <c r="E1793" s="258" t="s">
        <v>8472</v>
      </c>
    </row>
    <row r="1794" spans="1:5">
      <c r="A1794">
        <v>44533</v>
      </c>
      <c r="B1794" t="s">
        <v>2913</v>
      </c>
      <c r="C1794" t="s">
        <v>477</v>
      </c>
      <c r="D1794" t="s">
        <v>478</v>
      </c>
      <c r="E1794" s="258" t="s">
        <v>8473</v>
      </c>
    </row>
    <row r="1795" spans="1:5">
      <c r="A1795">
        <v>44534</v>
      </c>
      <c r="B1795" t="s">
        <v>2914</v>
      </c>
      <c r="C1795" t="s">
        <v>477</v>
      </c>
      <c r="D1795" t="s">
        <v>478</v>
      </c>
      <c r="E1795" s="258" t="s">
        <v>818</v>
      </c>
    </row>
    <row r="1796" spans="1:5">
      <c r="A1796">
        <v>34544</v>
      </c>
      <c r="B1796" t="s">
        <v>2915</v>
      </c>
      <c r="C1796" t="s">
        <v>477</v>
      </c>
      <c r="D1796" t="s">
        <v>478</v>
      </c>
      <c r="E1796" s="258" t="s">
        <v>8474</v>
      </c>
    </row>
    <row r="1797" spans="1:5">
      <c r="A1797">
        <v>34729</v>
      </c>
      <c r="B1797" t="s">
        <v>2916</v>
      </c>
      <c r="C1797" t="s">
        <v>477</v>
      </c>
      <c r="D1797" t="s">
        <v>478</v>
      </c>
      <c r="E1797" s="258" t="s">
        <v>8475</v>
      </c>
    </row>
    <row r="1798" spans="1:5">
      <c r="A1798">
        <v>34734</v>
      </c>
      <c r="B1798" t="s">
        <v>2917</v>
      </c>
      <c r="C1798" t="s">
        <v>477</v>
      </c>
      <c r="D1798" t="s">
        <v>478</v>
      </c>
      <c r="E1798" s="258" t="s">
        <v>8476</v>
      </c>
    </row>
    <row r="1799" spans="1:5">
      <c r="A1799">
        <v>34738</v>
      </c>
      <c r="B1799" t="s">
        <v>2918</v>
      </c>
      <c r="C1799" t="s">
        <v>477</v>
      </c>
      <c r="D1799" t="s">
        <v>478</v>
      </c>
      <c r="E1799" s="258" t="s">
        <v>8477</v>
      </c>
    </row>
    <row r="1800" spans="1:5">
      <c r="A1800">
        <v>2391</v>
      </c>
      <c r="B1800" t="s">
        <v>2919</v>
      </c>
      <c r="C1800" t="s">
        <v>477</v>
      </c>
      <c r="D1800" t="s">
        <v>478</v>
      </c>
      <c r="E1800" s="258" t="s">
        <v>8478</v>
      </c>
    </row>
    <row r="1801" spans="1:5">
      <c r="A1801">
        <v>2374</v>
      </c>
      <c r="B1801" t="s">
        <v>2920</v>
      </c>
      <c r="C1801" t="s">
        <v>477</v>
      </c>
      <c r="D1801" t="s">
        <v>478</v>
      </c>
      <c r="E1801" s="258" t="s">
        <v>8479</v>
      </c>
    </row>
    <row r="1802" spans="1:5">
      <c r="A1802">
        <v>2377</v>
      </c>
      <c r="B1802" t="s">
        <v>2921</v>
      </c>
      <c r="C1802" t="s">
        <v>477</v>
      </c>
      <c r="D1802" t="s">
        <v>478</v>
      </c>
      <c r="E1802" s="258" t="s">
        <v>8480</v>
      </c>
    </row>
    <row r="1803" spans="1:5">
      <c r="A1803">
        <v>2393</v>
      </c>
      <c r="B1803" t="s">
        <v>2922</v>
      </c>
      <c r="C1803" t="s">
        <v>477</v>
      </c>
      <c r="D1803" t="s">
        <v>478</v>
      </c>
      <c r="E1803" s="258" t="s">
        <v>8481</v>
      </c>
    </row>
    <row r="1804" spans="1:5">
      <c r="A1804">
        <v>34705</v>
      </c>
      <c r="B1804" t="s">
        <v>2923</v>
      </c>
      <c r="C1804" t="s">
        <v>477</v>
      </c>
      <c r="D1804" t="s">
        <v>478</v>
      </c>
      <c r="E1804" s="258" t="s">
        <v>8482</v>
      </c>
    </row>
    <row r="1805" spans="1:5">
      <c r="A1805">
        <v>34707</v>
      </c>
      <c r="B1805" t="s">
        <v>2924</v>
      </c>
      <c r="C1805" t="s">
        <v>477</v>
      </c>
      <c r="D1805" t="s">
        <v>478</v>
      </c>
      <c r="E1805" s="258" t="s">
        <v>8483</v>
      </c>
    </row>
    <row r="1806" spans="1:5">
      <c r="A1806">
        <v>2378</v>
      </c>
      <c r="B1806" t="s">
        <v>2925</v>
      </c>
      <c r="C1806" t="s">
        <v>477</v>
      </c>
      <c r="D1806" t="s">
        <v>478</v>
      </c>
      <c r="E1806" s="258" t="s">
        <v>8484</v>
      </c>
    </row>
    <row r="1807" spans="1:5">
      <c r="A1807">
        <v>2379</v>
      </c>
      <c r="B1807" t="s">
        <v>2926</v>
      </c>
      <c r="C1807" t="s">
        <v>477</v>
      </c>
      <c r="D1807" t="s">
        <v>478</v>
      </c>
      <c r="E1807" s="258" t="s">
        <v>8484</v>
      </c>
    </row>
    <row r="1808" spans="1:5">
      <c r="A1808">
        <v>2376</v>
      </c>
      <c r="B1808" t="s">
        <v>2927</v>
      </c>
      <c r="C1808" t="s">
        <v>477</v>
      </c>
      <c r="D1808" t="s">
        <v>478</v>
      </c>
      <c r="E1808" s="258" t="s">
        <v>8485</v>
      </c>
    </row>
    <row r="1809" spans="1:5">
      <c r="A1809">
        <v>2394</v>
      </c>
      <c r="B1809" t="s">
        <v>2928</v>
      </c>
      <c r="C1809" t="s">
        <v>477</v>
      </c>
      <c r="D1809" t="s">
        <v>478</v>
      </c>
      <c r="E1809" s="258" t="s">
        <v>8486</v>
      </c>
    </row>
    <row r="1810" spans="1:5">
      <c r="A1810">
        <v>34686</v>
      </c>
      <c r="B1810" t="s">
        <v>2929</v>
      </c>
      <c r="C1810" t="s">
        <v>477</v>
      </c>
      <c r="D1810" t="s">
        <v>478</v>
      </c>
      <c r="E1810" s="258" t="s">
        <v>8196</v>
      </c>
    </row>
    <row r="1811" spans="1:5">
      <c r="A1811">
        <v>34616</v>
      </c>
      <c r="B1811" t="s">
        <v>2930</v>
      </c>
      <c r="C1811" t="s">
        <v>477</v>
      </c>
      <c r="D1811" t="s">
        <v>478</v>
      </c>
      <c r="E1811" s="258" t="s">
        <v>8487</v>
      </c>
    </row>
    <row r="1812" spans="1:5">
      <c r="A1812">
        <v>34623</v>
      </c>
      <c r="B1812" t="s">
        <v>2931</v>
      </c>
      <c r="C1812" t="s">
        <v>477</v>
      </c>
      <c r="D1812" t="s">
        <v>478</v>
      </c>
      <c r="E1812" s="258" t="s">
        <v>8488</v>
      </c>
    </row>
    <row r="1813" spans="1:5">
      <c r="A1813">
        <v>34628</v>
      </c>
      <c r="B1813" t="s">
        <v>2932</v>
      </c>
      <c r="C1813" t="s">
        <v>477</v>
      </c>
      <c r="D1813" t="s">
        <v>478</v>
      </c>
      <c r="E1813" s="258" t="s">
        <v>8489</v>
      </c>
    </row>
    <row r="1814" spans="1:5">
      <c r="A1814">
        <v>34653</v>
      </c>
      <c r="B1814" t="s">
        <v>2933</v>
      </c>
      <c r="C1814" t="s">
        <v>477</v>
      </c>
      <c r="D1814" t="s">
        <v>478</v>
      </c>
      <c r="E1814" s="258" t="s">
        <v>8490</v>
      </c>
    </row>
    <row r="1815" spans="1:5">
      <c r="A1815">
        <v>34688</v>
      </c>
      <c r="B1815" t="s">
        <v>2934</v>
      </c>
      <c r="C1815" t="s">
        <v>477</v>
      </c>
      <c r="D1815" t="s">
        <v>478</v>
      </c>
      <c r="E1815" s="258" t="s">
        <v>7094</v>
      </c>
    </row>
    <row r="1816" spans="1:5">
      <c r="A1816">
        <v>34709</v>
      </c>
      <c r="B1816" t="s">
        <v>2935</v>
      </c>
      <c r="C1816" t="s">
        <v>477</v>
      </c>
      <c r="D1816" t="s">
        <v>478</v>
      </c>
      <c r="E1816" s="258" t="s">
        <v>7280</v>
      </c>
    </row>
    <row r="1817" spans="1:5">
      <c r="A1817">
        <v>34714</v>
      </c>
      <c r="B1817" t="s">
        <v>2936</v>
      </c>
      <c r="C1817" t="s">
        <v>477</v>
      </c>
      <c r="D1817" t="s">
        <v>478</v>
      </c>
      <c r="E1817" s="258" t="s">
        <v>8491</v>
      </c>
    </row>
    <row r="1818" spans="1:5">
      <c r="A1818">
        <v>2388</v>
      </c>
      <c r="B1818" t="s">
        <v>2937</v>
      </c>
      <c r="C1818" t="s">
        <v>477</v>
      </c>
      <c r="D1818" t="s">
        <v>478</v>
      </c>
      <c r="E1818" s="258" t="s">
        <v>8492</v>
      </c>
    </row>
    <row r="1819" spans="1:5">
      <c r="A1819">
        <v>34606</v>
      </c>
      <c r="B1819" t="s">
        <v>2938</v>
      </c>
      <c r="C1819" t="s">
        <v>477</v>
      </c>
      <c r="D1819" t="s">
        <v>478</v>
      </c>
      <c r="E1819" s="258" t="s">
        <v>8493</v>
      </c>
    </row>
    <row r="1820" spans="1:5">
      <c r="A1820">
        <v>34689</v>
      </c>
      <c r="B1820" t="s">
        <v>2939</v>
      </c>
      <c r="C1820" t="s">
        <v>477</v>
      </c>
      <c r="D1820" t="s">
        <v>478</v>
      </c>
      <c r="E1820" s="258" t="s">
        <v>7339</v>
      </c>
    </row>
    <row r="1821" spans="1:5">
      <c r="A1821">
        <v>2370</v>
      </c>
      <c r="B1821" t="s">
        <v>2940</v>
      </c>
      <c r="C1821" t="s">
        <v>477</v>
      </c>
      <c r="D1821" t="s">
        <v>483</v>
      </c>
      <c r="E1821" s="258" t="s">
        <v>6819</v>
      </c>
    </row>
    <row r="1822" spans="1:5">
      <c r="A1822">
        <v>2386</v>
      </c>
      <c r="B1822" t="s">
        <v>2941</v>
      </c>
      <c r="C1822" t="s">
        <v>477</v>
      </c>
      <c r="D1822" t="s">
        <v>478</v>
      </c>
      <c r="E1822" s="258" t="s">
        <v>7123</v>
      </c>
    </row>
    <row r="1823" spans="1:5">
      <c r="A1823">
        <v>2392</v>
      </c>
      <c r="B1823" t="s">
        <v>2942</v>
      </c>
      <c r="C1823" t="s">
        <v>477</v>
      </c>
      <c r="D1823" t="s">
        <v>478</v>
      </c>
      <c r="E1823" s="258" t="s">
        <v>8494</v>
      </c>
    </row>
    <row r="1824" spans="1:5">
      <c r="A1824">
        <v>2373</v>
      </c>
      <c r="B1824" t="s">
        <v>2943</v>
      </c>
      <c r="C1824" t="s">
        <v>477</v>
      </c>
      <c r="D1824" t="s">
        <v>478</v>
      </c>
      <c r="E1824" s="258" t="s">
        <v>8495</v>
      </c>
    </row>
    <row r="1825" spans="1:5">
      <c r="A1825">
        <v>39465</v>
      </c>
      <c r="B1825" t="s">
        <v>2944</v>
      </c>
      <c r="C1825" t="s">
        <v>477</v>
      </c>
      <c r="D1825" t="s">
        <v>478</v>
      </c>
      <c r="E1825" s="258" t="s">
        <v>8496</v>
      </c>
    </row>
    <row r="1826" spans="1:5">
      <c r="A1826">
        <v>39466</v>
      </c>
      <c r="B1826" t="s">
        <v>2945</v>
      </c>
      <c r="C1826" t="s">
        <v>477</v>
      </c>
      <c r="D1826" t="s">
        <v>478</v>
      </c>
      <c r="E1826" s="258" t="s">
        <v>8497</v>
      </c>
    </row>
    <row r="1827" spans="1:5">
      <c r="A1827">
        <v>39467</v>
      </c>
      <c r="B1827" t="s">
        <v>2946</v>
      </c>
      <c r="C1827" t="s">
        <v>477</v>
      </c>
      <c r="D1827" t="s">
        <v>478</v>
      </c>
      <c r="E1827" s="258" t="s">
        <v>8498</v>
      </c>
    </row>
    <row r="1828" spans="1:5">
      <c r="A1828">
        <v>39468</v>
      </c>
      <c r="B1828" t="s">
        <v>2947</v>
      </c>
      <c r="C1828" t="s">
        <v>477</v>
      </c>
      <c r="D1828" t="s">
        <v>478</v>
      </c>
      <c r="E1828" s="258" t="s">
        <v>8499</v>
      </c>
    </row>
    <row r="1829" spans="1:5">
      <c r="A1829">
        <v>39469</v>
      </c>
      <c r="B1829" t="s">
        <v>2948</v>
      </c>
      <c r="C1829" t="s">
        <v>477</v>
      </c>
      <c r="D1829" t="s">
        <v>478</v>
      </c>
      <c r="E1829" s="258" t="s">
        <v>8500</v>
      </c>
    </row>
    <row r="1830" spans="1:5">
      <c r="A1830">
        <v>39470</v>
      </c>
      <c r="B1830" t="s">
        <v>2949</v>
      </c>
      <c r="C1830" t="s">
        <v>477</v>
      </c>
      <c r="D1830" t="s">
        <v>478</v>
      </c>
      <c r="E1830" s="258" t="s">
        <v>8501</v>
      </c>
    </row>
    <row r="1831" spans="1:5">
      <c r="A1831">
        <v>39471</v>
      </c>
      <c r="B1831" t="s">
        <v>2950</v>
      </c>
      <c r="C1831" t="s">
        <v>477</v>
      </c>
      <c r="D1831" t="s">
        <v>478</v>
      </c>
      <c r="E1831" s="258" t="s">
        <v>8502</v>
      </c>
    </row>
    <row r="1832" spans="1:5">
      <c r="A1832">
        <v>39472</v>
      </c>
      <c r="B1832" t="s">
        <v>2951</v>
      </c>
      <c r="C1832" t="s">
        <v>477</v>
      </c>
      <c r="D1832" t="s">
        <v>478</v>
      </c>
      <c r="E1832" s="258" t="s">
        <v>8503</v>
      </c>
    </row>
    <row r="1833" spans="1:5">
      <c r="A1833">
        <v>39473</v>
      </c>
      <c r="B1833" t="s">
        <v>2952</v>
      </c>
      <c r="C1833" t="s">
        <v>477</v>
      </c>
      <c r="D1833" t="s">
        <v>478</v>
      </c>
      <c r="E1833" s="258" t="s">
        <v>8504</v>
      </c>
    </row>
    <row r="1834" spans="1:5">
      <c r="A1834">
        <v>39474</v>
      </c>
      <c r="B1834" t="s">
        <v>2953</v>
      </c>
      <c r="C1834" t="s">
        <v>477</v>
      </c>
      <c r="D1834" t="s">
        <v>478</v>
      </c>
      <c r="E1834" s="258" t="s">
        <v>8505</v>
      </c>
    </row>
    <row r="1835" spans="1:5">
      <c r="A1835">
        <v>39475</v>
      </c>
      <c r="B1835" t="s">
        <v>2954</v>
      </c>
      <c r="C1835" t="s">
        <v>477</v>
      </c>
      <c r="D1835" t="s">
        <v>478</v>
      </c>
      <c r="E1835" s="258" t="s">
        <v>8506</v>
      </c>
    </row>
    <row r="1836" spans="1:5">
      <c r="A1836">
        <v>39476</v>
      </c>
      <c r="B1836" t="s">
        <v>2955</v>
      </c>
      <c r="C1836" t="s">
        <v>477</v>
      </c>
      <c r="D1836" t="s">
        <v>478</v>
      </c>
      <c r="E1836" s="258" t="s">
        <v>8507</v>
      </c>
    </row>
    <row r="1837" spans="1:5">
      <c r="A1837">
        <v>39477</v>
      </c>
      <c r="B1837" t="s">
        <v>2956</v>
      </c>
      <c r="C1837" t="s">
        <v>477</v>
      </c>
      <c r="D1837" t="s">
        <v>478</v>
      </c>
      <c r="E1837" s="258" t="s">
        <v>8508</v>
      </c>
    </row>
    <row r="1838" spans="1:5">
      <c r="A1838">
        <v>39478</v>
      </c>
      <c r="B1838" t="s">
        <v>2957</v>
      </c>
      <c r="C1838" t="s">
        <v>477</v>
      </c>
      <c r="D1838" t="s">
        <v>478</v>
      </c>
      <c r="E1838" s="258" t="s">
        <v>8509</v>
      </c>
    </row>
    <row r="1839" spans="1:5">
      <c r="A1839">
        <v>39479</v>
      </c>
      <c r="B1839" t="s">
        <v>2958</v>
      </c>
      <c r="C1839" t="s">
        <v>477</v>
      </c>
      <c r="D1839" t="s">
        <v>478</v>
      </c>
      <c r="E1839" s="258" t="s">
        <v>8510</v>
      </c>
    </row>
    <row r="1840" spans="1:5">
      <c r="A1840">
        <v>39480</v>
      </c>
      <c r="B1840" t="s">
        <v>2959</v>
      </c>
      <c r="C1840" t="s">
        <v>477</v>
      </c>
      <c r="D1840" t="s">
        <v>478</v>
      </c>
      <c r="E1840" s="258" t="s">
        <v>8511</v>
      </c>
    </row>
    <row r="1841" spans="1:5">
      <c r="A1841">
        <v>39459</v>
      </c>
      <c r="B1841" t="s">
        <v>2960</v>
      </c>
      <c r="C1841" t="s">
        <v>477</v>
      </c>
      <c r="D1841" t="s">
        <v>478</v>
      </c>
      <c r="E1841" s="258" t="s">
        <v>8512</v>
      </c>
    </row>
    <row r="1842" spans="1:5">
      <c r="A1842">
        <v>39445</v>
      </c>
      <c r="B1842" t="s">
        <v>2961</v>
      </c>
      <c r="C1842" t="s">
        <v>477</v>
      </c>
      <c r="D1842" t="s">
        <v>478</v>
      </c>
      <c r="E1842" s="258" t="s">
        <v>8513</v>
      </c>
    </row>
    <row r="1843" spans="1:5">
      <c r="A1843">
        <v>39446</v>
      </c>
      <c r="B1843" t="s">
        <v>2962</v>
      </c>
      <c r="C1843" t="s">
        <v>477</v>
      </c>
      <c r="D1843" t="s">
        <v>478</v>
      </c>
      <c r="E1843" s="258" t="s">
        <v>8514</v>
      </c>
    </row>
    <row r="1844" spans="1:5">
      <c r="A1844">
        <v>39447</v>
      </c>
      <c r="B1844" t="s">
        <v>2963</v>
      </c>
      <c r="C1844" t="s">
        <v>477</v>
      </c>
      <c r="D1844" t="s">
        <v>478</v>
      </c>
      <c r="E1844" s="258" t="s">
        <v>8515</v>
      </c>
    </row>
    <row r="1845" spans="1:5">
      <c r="A1845">
        <v>39448</v>
      </c>
      <c r="B1845" t="s">
        <v>2964</v>
      </c>
      <c r="C1845" t="s">
        <v>477</v>
      </c>
      <c r="D1845" t="s">
        <v>478</v>
      </c>
      <c r="E1845" s="258" t="s">
        <v>8516</v>
      </c>
    </row>
    <row r="1846" spans="1:5">
      <c r="A1846">
        <v>39450</v>
      </c>
      <c r="B1846" t="s">
        <v>2965</v>
      </c>
      <c r="C1846" t="s">
        <v>477</v>
      </c>
      <c r="D1846" t="s">
        <v>478</v>
      </c>
      <c r="E1846" s="258" t="s">
        <v>8517</v>
      </c>
    </row>
    <row r="1847" spans="1:5">
      <c r="A1847">
        <v>39451</v>
      </c>
      <c r="B1847" t="s">
        <v>2966</v>
      </c>
      <c r="C1847" t="s">
        <v>477</v>
      </c>
      <c r="D1847" t="s">
        <v>478</v>
      </c>
      <c r="E1847" s="258" t="s">
        <v>8518</v>
      </c>
    </row>
    <row r="1848" spans="1:5">
      <c r="A1848">
        <v>39452</v>
      </c>
      <c r="B1848" t="s">
        <v>2967</v>
      </c>
      <c r="C1848" t="s">
        <v>477</v>
      </c>
      <c r="D1848" t="s">
        <v>478</v>
      </c>
      <c r="E1848" s="258" t="s">
        <v>8519</v>
      </c>
    </row>
    <row r="1849" spans="1:5">
      <c r="A1849">
        <v>39523</v>
      </c>
      <c r="B1849" t="s">
        <v>2968</v>
      </c>
      <c r="C1849" t="s">
        <v>477</v>
      </c>
      <c r="D1849" t="s">
        <v>478</v>
      </c>
      <c r="E1849" s="258" t="s">
        <v>8520</v>
      </c>
    </row>
    <row r="1850" spans="1:5">
      <c r="A1850">
        <v>39449</v>
      </c>
      <c r="B1850" t="s">
        <v>2969</v>
      </c>
      <c r="C1850" t="s">
        <v>477</v>
      </c>
      <c r="D1850" t="s">
        <v>478</v>
      </c>
      <c r="E1850" s="258" t="s">
        <v>8521</v>
      </c>
    </row>
    <row r="1851" spans="1:5">
      <c r="A1851">
        <v>39455</v>
      </c>
      <c r="B1851" t="s">
        <v>2970</v>
      </c>
      <c r="C1851" t="s">
        <v>477</v>
      </c>
      <c r="D1851" t="s">
        <v>478</v>
      </c>
      <c r="E1851" s="258" t="s">
        <v>8522</v>
      </c>
    </row>
    <row r="1852" spans="1:5">
      <c r="A1852">
        <v>39456</v>
      </c>
      <c r="B1852" t="s">
        <v>2971</v>
      </c>
      <c r="C1852" t="s">
        <v>477</v>
      </c>
      <c r="D1852" t="s">
        <v>478</v>
      </c>
      <c r="E1852" s="258" t="s">
        <v>8523</v>
      </c>
    </row>
    <row r="1853" spans="1:5">
      <c r="A1853">
        <v>39457</v>
      </c>
      <c r="B1853" t="s">
        <v>2972</v>
      </c>
      <c r="C1853" t="s">
        <v>477</v>
      </c>
      <c r="D1853" t="s">
        <v>478</v>
      </c>
      <c r="E1853" s="258" t="s">
        <v>8524</v>
      </c>
    </row>
    <row r="1854" spans="1:5">
      <c r="A1854">
        <v>39458</v>
      </c>
      <c r="B1854" t="s">
        <v>2973</v>
      </c>
      <c r="C1854" t="s">
        <v>477</v>
      </c>
      <c r="D1854" t="s">
        <v>478</v>
      </c>
      <c r="E1854" s="258" t="s">
        <v>8525</v>
      </c>
    </row>
    <row r="1855" spans="1:5">
      <c r="A1855">
        <v>39464</v>
      </c>
      <c r="B1855" t="s">
        <v>2974</v>
      </c>
      <c r="C1855" t="s">
        <v>477</v>
      </c>
      <c r="D1855" t="s">
        <v>478</v>
      </c>
      <c r="E1855" s="258" t="s">
        <v>8526</v>
      </c>
    </row>
    <row r="1856" spans="1:5">
      <c r="A1856">
        <v>39460</v>
      </c>
      <c r="B1856" t="s">
        <v>2975</v>
      </c>
      <c r="C1856" t="s">
        <v>477</v>
      </c>
      <c r="D1856" t="s">
        <v>478</v>
      </c>
      <c r="E1856" s="258" t="s">
        <v>8527</v>
      </c>
    </row>
    <row r="1857" spans="1:5">
      <c r="A1857">
        <v>39461</v>
      </c>
      <c r="B1857" t="s">
        <v>2976</v>
      </c>
      <c r="C1857" t="s">
        <v>477</v>
      </c>
      <c r="D1857" t="s">
        <v>478</v>
      </c>
      <c r="E1857" s="258" t="s">
        <v>8528</v>
      </c>
    </row>
    <row r="1858" spans="1:5">
      <c r="A1858">
        <v>39462</v>
      </c>
      <c r="B1858" t="s">
        <v>2977</v>
      </c>
      <c r="C1858" t="s">
        <v>477</v>
      </c>
      <c r="D1858" t="s">
        <v>478</v>
      </c>
      <c r="E1858" s="258" t="s">
        <v>8529</v>
      </c>
    </row>
    <row r="1859" spans="1:5">
      <c r="A1859">
        <v>39463</v>
      </c>
      <c r="B1859" t="s">
        <v>2978</v>
      </c>
      <c r="C1859" t="s">
        <v>477</v>
      </c>
      <c r="D1859" t="s">
        <v>478</v>
      </c>
      <c r="E1859" s="258" t="s">
        <v>8530</v>
      </c>
    </row>
    <row r="1860" spans="1:5">
      <c r="A1860">
        <v>26039</v>
      </c>
      <c r="B1860" t="s">
        <v>2979</v>
      </c>
      <c r="C1860" t="s">
        <v>477</v>
      </c>
      <c r="D1860" t="s">
        <v>480</v>
      </c>
      <c r="E1860" s="258" t="s">
        <v>8531</v>
      </c>
    </row>
    <row r="1861" spans="1:5">
      <c r="A1861">
        <v>2401</v>
      </c>
      <c r="B1861" t="s">
        <v>2980</v>
      </c>
      <c r="C1861" t="s">
        <v>477</v>
      </c>
      <c r="D1861" t="s">
        <v>480</v>
      </c>
      <c r="E1861" s="258" t="s">
        <v>8532</v>
      </c>
    </row>
    <row r="1862" spans="1:5">
      <c r="A1862">
        <v>38870</v>
      </c>
      <c r="B1862" t="s">
        <v>2981</v>
      </c>
      <c r="C1862" t="s">
        <v>477</v>
      </c>
      <c r="D1862" t="s">
        <v>480</v>
      </c>
      <c r="E1862" s="258" t="s">
        <v>8533</v>
      </c>
    </row>
    <row r="1863" spans="1:5">
      <c r="A1863">
        <v>38869</v>
      </c>
      <c r="B1863" t="s">
        <v>2982</v>
      </c>
      <c r="C1863" t="s">
        <v>477</v>
      </c>
      <c r="D1863" t="s">
        <v>480</v>
      </c>
      <c r="E1863" s="258" t="s">
        <v>8534</v>
      </c>
    </row>
    <row r="1864" spans="1:5">
      <c r="A1864">
        <v>38872</v>
      </c>
      <c r="B1864" t="s">
        <v>2983</v>
      </c>
      <c r="C1864" t="s">
        <v>477</v>
      </c>
      <c r="D1864" t="s">
        <v>480</v>
      </c>
      <c r="E1864" s="258" t="s">
        <v>8535</v>
      </c>
    </row>
    <row r="1865" spans="1:5">
      <c r="A1865">
        <v>38871</v>
      </c>
      <c r="B1865" t="s">
        <v>2984</v>
      </c>
      <c r="C1865" t="s">
        <v>477</v>
      </c>
      <c r="D1865" t="s">
        <v>480</v>
      </c>
      <c r="E1865" s="258" t="s">
        <v>8536</v>
      </c>
    </row>
    <row r="1866" spans="1:5">
      <c r="A1866">
        <v>39283</v>
      </c>
      <c r="B1866" t="s">
        <v>2985</v>
      </c>
      <c r="C1866" t="s">
        <v>477</v>
      </c>
      <c r="D1866" t="s">
        <v>480</v>
      </c>
      <c r="E1866" s="258" t="s">
        <v>8537</v>
      </c>
    </row>
    <row r="1867" spans="1:5">
      <c r="A1867">
        <v>39284</v>
      </c>
      <c r="B1867" t="s">
        <v>2986</v>
      </c>
      <c r="C1867" t="s">
        <v>477</v>
      </c>
      <c r="D1867" t="s">
        <v>480</v>
      </c>
      <c r="E1867" s="258" t="s">
        <v>8538</v>
      </c>
    </row>
    <row r="1868" spans="1:5">
      <c r="A1868">
        <v>39285</v>
      </c>
      <c r="B1868" t="s">
        <v>2987</v>
      </c>
      <c r="C1868" t="s">
        <v>477</v>
      </c>
      <c r="D1868" t="s">
        <v>480</v>
      </c>
      <c r="E1868" s="258" t="s">
        <v>8539</v>
      </c>
    </row>
    <row r="1869" spans="1:5">
      <c r="A1869">
        <v>39286</v>
      </c>
      <c r="B1869" t="s">
        <v>2988</v>
      </c>
      <c r="C1869" t="s">
        <v>477</v>
      </c>
      <c r="D1869" t="s">
        <v>480</v>
      </c>
      <c r="E1869" s="258" t="s">
        <v>6882</v>
      </c>
    </row>
    <row r="1870" spans="1:5">
      <c r="A1870">
        <v>39287</v>
      </c>
      <c r="B1870" t="s">
        <v>2989</v>
      </c>
      <c r="C1870" t="s">
        <v>477</v>
      </c>
      <c r="D1870" t="s">
        <v>480</v>
      </c>
      <c r="E1870" s="258" t="s">
        <v>8540</v>
      </c>
    </row>
    <row r="1871" spans="1:5">
      <c r="A1871">
        <v>39288</v>
      </c>
      <c r="B1871" t="s">
        <v>2990</v>
      </c>
      <c r="C1871" t="s">
        <v>477</v>
      </c>
      <c r="D1871" t="s">
        <v>480</v>
      </c>
      <c r="E1871" s="258" t="s">
        <v>8541</v>
      </c>
    </row>
    <row r="1872" spans="1:5">
      <c r="A1872">
        <v>44476</v>
      </c>
      <c r="B1872" t="s">
        <v>2991</v>
      </c>
      <c r="C1872" t="s">
        <v>479</v>
      </c>
      <c r="D1872" t="s">
        <v>478</v>
      </c>
      <c r="E1872" s="258" t="s">
        <v>8542</v>
      </c>
    </row>
    <row r="1873" spans="1:5">
      <c r="A1873">
        <v>10629</v>
      </c>
      <c r="B1873" t="s">
        <v>2992</v>
      </c>
      <c r="C1873" t="s">
        <v>479</v>
      </c>
      <c r="D1873" t="s">
        <v>478</v>
      </c>
      <c r="E1873" s="258" t="s">
        <v>8543</v>
      </c>
    </row>
    <row r="1874" spans="1:5">
      <c r="A1874">
        <v>10698</v>
      </c>
      <c r="B1874" t="s">
        <v>2993</v>
      </c>
      <c r="C1874" t="s">
        <v>479</v>
      </c>
      <c r="D1874" t="s">
        <v>480</v>
      </c>
      <c r="E1874" s="258" t="s">
        <v>8544</v>
      </c>
    </row>
    <row r="1875" spans="1:5">
      <c r="A1875">
        <v>40521</v>
      </c>
      <c r="B1875" t="s">
        <v>2994</v>
      </c>
      <c r="C1875" t="s">
        <v>477</v>
      </c>
      <c r="D1875" t="s">
        <v>478</v>
      </c>
      <c r="E1875" s="258" t="s">
        <v>8545</v>
      </c>
    </row>
    <row r="1876" spans="1:5">
      <c r="A1876">
        <v>2432</v>
      </c>
      <c r="B1876" t="s">
        <v>2995</v>
      </c>
      <c r="C1876" t="s">
        <v>477</v>
      </c>
      <c r="D1876" t="s">
        <v>478</v>
      </c>
      <c r="E1876" s="258" t="s">
        <v>8546</v>
      </c>
    </row>
    <row r="1877" spans="1:5">
      <c r="A1877">
        <v>2433</v>
      </c>
      <c r="B1877" t="s">
        <v>2996</v>
      </c>
      <c r="C1877" t="s">
        <v>477</v>
      </c>
      <c r="D1877" t="s">
        <v>478</v>
      </c>
      <c r="E1877" s="258" t="s">
        <v>6732</v>
      </c>
    </row>
    <row r="1878" spans="1:5">
      <c r="A1878">
        <v>2418</v>
      </c>
      <c r="B1878" t="s">
        <v>8547</v>
      </c>
      <c r="C1878" t="s">
        <v>477</v>
      </c>
      <c r="D1878" t="s">
        <v>483</v>
      </c>
      <c r="E1878" s="258" t="s">
        <v>8548</v>
      </c>
    </row>
    <row r="1879" spans="1:5">
      <c r="A1879">
        <v>2420</v>
      </c>
      <c r="B1879" t="s">
        <v>2997</v>
      </c>
      <c r="C1879" t="s">
        <v>477</v>
      </c>
      <c r="D1879" t="s">
        <v>478</v>
      </c>
      <c r="E1879" s="258" t="s">
        <v>8549</v>
      </c>
    </row>
    <row r="1880" spans="1:5">
      <c r="A1880">
        <v>11447</v>
      </c>
      <c r="B1880" t="s">
        <v>2998</v>
      </c>
      <c r="C1880" t="s">
        <v>477</v>
      </c>
      <c r="D1880" t="s">
        <v>478</v>
      </c>
      <c r="E1880" s="258" t="s">
        <v>8550</v>
      </c>
    </row>
    <row r="1881" spans="1:5">
      <c r="A1881">
        <v>11451</v>
      </c>
      <c r="B1881" t="s">
        <v>2999</v>
      </c>
      <c r="C1881" t="s">
        <v>477</v>
      </c>
      <c r="D1881" t="s">
        <v>478</v>
      </c>
      <c r="E1881" s="258" t="s">
        <v>8551</v>
      </c>
    </row>
    <row r="1882" spans="1:5">
      <c r="A1882">
        <v>11116</v>
      </c>
      <c r="B1882" t="s">
        <v>3000</v>
      </c>
      <c r="C1882" t="s">
        <v>477</v>
      </c>
      <c r="D1882" t="s">
        <v>480</v>
      </c>
      <c r="E1882" s="258" t="s">
        <v>8552</v>
      </c>
    </row>
    <row r="1883" spans="1:5">
      <c r="A1883">
        <v>38411</v>
      </c>
      <c r="B1883" t="s">
        <v>3001</v>
      </c>
      <c r="C1883" t="s">
        <v>477</v>
      </c>
      <c r="D1883" t="s">
        <v>478</v>
      </c>
      <c r="E1883" s="258" t="s">
        <v>8553</v>
      </c>
    </row>
    <row r="1884" spans="1:5">
      <c r="A1884">
        <v>38189</v>
      </c>
      <c r="B1884" t="s">
        <v>3002</v>
      </c>
      <c r="C1884" t="s">
        <v>477</v>
      </c>
      <c r="D1884" t="s">
        <v>478</v>
      </c>
      <c r="E1884" s="258" t="s">
        <v>8554</v>
      </c>
    </row>
    <row r="1885" spans="1:5">
      <c r="A1885">
        <v>38190</v>
      </c>
      <c r="B1885" t="s">
        <v>3003</v>
      </c>
      <c r="C1885" t="s">
        <v>477</v>
      </c>
      <c r="D1885" t="s">
        <v>478</v>
      </c>
      <c r="E1885" s="258" t="s">
        <v>8555</v>
      </c>
    </row>
    <row r="1886" spans="1:5">
      <c r="A1886">
        <v>7608</v>
      </c>
      <c r="B1886" t="s">
        <v>3004</v>
      </c>
      <c r="C1886" t="s">
        <v>477</v>
      </c>
      <c r="D1886" t="s">
        <v>478</v>
      </c>
      <c r="E1886" s="258" t="s">
        <v>8556</v>
      </c>
    </row>
    <row r="1887" spans="1:5">
      <c r="A1887">
        <v>1370</v>
      </c>
      <c r="B1887" t="s">
        <v>3005</v>
      </c>
      <c r="C1887" t="s">
        <v>477</v>
      </c>
      <c r="D1887" t="s">
        <v>478</v>
      </c>
      <c r="E1887" s="258" t="s">
        <v>8557</v>
      </c>
    </row>
    <row r="1888" spans="1:5">
      <c r="A1888">
        <v>36516</v>
      </c>
      <c r="B1888" t="s">
        <v>3006</v>
      </c>
      <c r="C1888" t="s">
        <v>477</v>
      </c>
      <c r="D1888" t="s">
        <v>480</v>
      </c>
      <c r="E1888" s="258" t="s">
        <v>8558</v>
      </c>
    </row>
    <row r="1889" spans="1:5">
      <c r="A1889">
        <v>34777</v>
      </c>
      <c r="B1889" t="s">
        <v>3007</v>
      </c>
      <c r="C1889" t="s">
        <v>477</v>
      </c>
      <c r="D1889" t="s">
        <v>478</v>
      </c>
      <c r="E1889" s="258" t="s">
        <v>6877</v>
      </c>
    </row>
    <row r="1890" spans="1:5">
      <c r="A1890">
        <v>7272</v>
      </c>
      <c r="B1890" t="s">
        <v>3008</v>
      </c>
      <c r="C1890" t="s">
        <v>477</v>
      </c>
      <c r="D1890" t="s">
        <v>478</v>
      </c>
      <c r="E1890" s="258" t="s">
        <v>7495</v>
      </c>
    </row>
    <row r="1891" spans="1:5">
      <c r="A1891">
        <v>10605</v>
      </c>
      <c r="B1891" t="s">
        <v>3009</v>
      </c>
      <c r="C1891" t="s">
        <v>477</v>
      </c>
      <c r="D1891" t="s">
        <v>478</v>
      </c>
      <c r="E1891" s="258" t="s">
        <v>995</v>
      </c>
    </row>
    <row r="1892" spans="1:5">
      <c r="A1892">
        <v>10604</v>
      </c>
      <c r="B1892" t="s">
        <v>3010</v>
      </c>
      <c r="C1892" t="s">
        <v>477</v>
      </c>
      <c r="D1892" t="s">
        <v>478</v>
      </c>
      <c r="E1892" s="258" t="s">
        <v>8559</v>
      </c>
    </row>
    <row r="1893" spans="1:5">
      <c r="A1893">
        <v>672</v>
      </c>
      <c r="B1893" t="s">
        <v>3011</v>
      </c>
      <c r="C1893" t="s">
        <v>477</v>
      </c>
      <c r="D1893" t="s">
        <v>478</v>
      </c>
      <c r="E1893" s="258" t="s">
        <v>8560</v>
      </c>
    </row>
    <row r="1894" spans="1:5">
      <c r="A1894">
        <v>668</v>
      </c>
      <c r="B1894" t="s">
        <v>3013</v>
      </c>
      <c r="C1894" t="s">
        <v>477</v>
      </c>
      <c r="D1894" t="s">
        <v>478</v>
      </c>
      <c r="E1894" s="258" t="s">
        <v>8561</v>
      </c>
    </row>
    <row r="1895" spans="1:5">
      <c r="A1895">
        <v>10578</v>
      </c>
      <c r="B1895" t="s">
        <v>3014</v>
      </c>
      <c r="C1895" t="s">
        <v>477</v>
      </c>
      <c r="D1895" t="s">
        <v>478</v>
      </c>
      <c r="E1895" s="258" t="s">
        <v>6869</v>
      </c>
    </row>
    <row r="1896" spans="1:5">
      <c r="A1896">
        <v>666</v>
      </c>
      <c r="B1896" t="s">
        <v>3015</v>
      </c>
      <c r="C1896" t="s">
        <v>477</v>
      </c>
      <c r="D1896" t="s">
        <v>478</v>
      </c>
      <c r="E1896" s="258" t="s">
        <v>7477</v>
      </c>
    </row>
    <row r="1897" spans="1:5">
      <c r="A1897">
        <v>665</v>
      </c>
      <c r="B1897" t="s">
        <v>3016</v>
      </c>
      <c r="C1897" t="s">
        <v>477</v>
      </c>
      <c r="D1897" t="s">
        <v>478</v>
      </c>
      <c r="E1897" s="258" t="s">
        <v>6787</v>
      </c>
    </row>
    <row r="1898" spans="1:5">
      <c r="A1898">
        <v>10577</v>
      </c>
      <c r="B1898" t="s">
        <v>3017</v>
      </c>
      <c r="C1898" t="s">
        <v>477</v>
      </c>
      <c r="D1898" t="s">
        <v>478</v>
      </c>
      <c r="E1898" s="258" t="s">
        <v>8562</v>
      </c>
    </row>
    <row r="1899" spans="1:5">
      <c r="A1899">
        <v>10583</v>
      </c>
      <c r="B1899" t="s">
        <v>3018</v>
      </c>
      <c r="C1899" t="s">
        <v>477</v>
      </c>
      <c r="D1899" t="s">
        <v>478</v>
      </c>
      <c r="E1899" s="258" t="s">
        <v>6572</v>
      </c>
    </row>
    <row r="1900" spans="1:5">
      <c r="A1900">
        <v>10579</v>
      </c>
      <c r="B1900" t="s">
        <v>3019</v>
      </c>
      <c r="C1900" t="s">
        <v>477</v>
      </c>
      <c r="D1900" t="s">
        <v>478</v>
      </c>
      <c r="E1900" s="258" t="s">
        <v>8563</v>
      </c>
    </row>
    <row r="1901" spans="1:5">
      <c r="A1901">
        <v>10582</v>
      </c>
      <c r="B1901" t="s">
        <v>3020</v>
      </c>
      <c r="C1901" t="s">
        <v>477</v>
      </c>
      <c r="D1901" t="s">
        <v>478</v>
      </c>
      <c r="E1901" s="258" t="s">
        <v>8564</v>
      </c>
    </row>
    <row r="1902" spans="1:5">
      <c r="A1902">
        <v>2436</v>
      </c>
      <c r="B1902" t="s">
        <v>6668</v>
      </c>
      <c r="C1902" t="s">
        <v>481</v>
      </c>
      <c r="D1902" t="s">
        <v>483</v>
      </c>
      <c r="E1902" s="258" t="s">
        <v>7466</v>
      </c>
    </row>
    <row r="1903" spans="1:5">
      <c r="A1903">
        <v>40918</v>
      </c>
      <c r="B1903" t="s">
        <v>3021</v>
      </c>
      <c r="C1903" t="s">
        <v>487</v>
      </c>
      <c r="D1903" t="s">
        <v>478</v>
      </c>
      <c r="E1903" s="258" t="s">
        <v>7467</v>
      </c>
    </row>
    <row r="1904" spans="1:5">
      <c r="A1904">
        <v>2439</v>
      </c>
      <c r="B1904" t="s">
        <v>6669</v>
      </c>
      <c r="C1904" t="s">
        <v>481</v>
      </c>
      <c r="D1904" t="s">
        <v>478</v>
      </c>
      <c r="E1904" s="258" t="s">
        <v>7466</v>
      </c>
    </row>
    <row r="1905" spans="1:5">
      <c r="A1905">
        <v>40923</v>
      </c>
      <c r="B1905" t="s">
        <v>3022</v>
      </c>
      <c r="C1905" t="s">
        <v>487</v>
      </c>
      <c r="D1905" t="s">
        <v>478</v>
      </c>
      <c r="E1905" s="258" t="s">
        <v>7467</v>
      </c>
    </row>
    <row r="1906" spans="1:5">
      <c r="A1906">
        <v>10998</v>
      </c>
      <c r="B1906" t="s">
        <v>3023</v>
      </c>
      <c r="C1906" t="s">
        <v>485</v>
      </c>
      <c r="D1906" t="s">
        <v>478</v>
      </c>
      <c r="E1906" s="258" t="s">
        <v>7694</v>
      </c>
    </row>
    <row r="1907" spans="1:5">
      <c r="A1907">
        <v>11002</v>
      </c>
      <c r="B1907" t="s">
        <v>3024</v>
      </c>
      <c r="C1907" t="s">
        <v>485</v>
      </c>
      <c r="D1907" t="s">
        <v>478</v>
      </c>
      <c r="E1907" s="258" t="s">
        <v>8565</v>
      </c>
    </row>
    <row r="1908" spans="1:5">
      <c r="A1908">
        <v>10999</v>
      </c>
      <c r="B1908" t="s">
        <v>3025</v>
      </c>
      <c r="C1908" t="s">
        <v>485</v>
      </c>
      <c r="D1908" t="s">
        <v>478</v>
      </c>
      <c r="E1908" s="258" t="s">
        <v>7044</v>
      </c>
    </row>
    <row r="1909" spans="1:5">
      <c r="A1909">
        <v>10997</v>
      </c>
      <c r="B1909" t="s">
        <v>3026</v>
      </c>
      <c r="C1909" t="s">
        <v>485</v>
      </c>
      <c r="D1909" t="s">
        <v>483</v>
      </c>
      <c r="E1909" s="258" t="s">
        <v>6576</v>
      </c>
    </row>
    <row r="1910" spans="1:5">
      <c r="A1910">
        <v>2685</v>
      </c>
      <c r="B1910" t="s">
        <v>3027</v>
      </c>
      <c r="C1910" t="s">
        <v>484</v>
      </c>
      <c r="D1910" t="s">
        <v>478</v>
      </c>
      <c r="E1910" s="258" t="s">
        <v>8566</v>
      </c>
    </row>
    <row r="1911" spans="1:5">
      <c r="A1911">
        <v>2680</v>
      </c>
      <c r="B1911" t="s">
        <v>3028</v>
      </c>
      <c r="C1911" t="s">
        <v>484</v>
      </c>
      <c r="D1911" t="s">
        <v>478</v>
      </c>
      <c r="E1911" s="258" t="s">
        <v>8081</v>
      </c>
    </row>
    <row r="1912" spans="1:5">
      <c r="A1912">
        <v>2684</v>
      </c>
      <c r="B1912" t="s">
        <v>3029</v>
      </c>
      <c r="C1912" t="s">
        <v>484</v>
      </c>
      <c r="D1912" t="s">
        <v>478</v>
      </c>
      <c r="E1912" s="258" t="s">
        <v>6469</v>
      </c>
    </row>
    <row r="1913" spans="1:5">
      <c r="A1913">
        <v>2673</v>
      </c>
      <c r="B1913" t="s">
        <v>3030</v>
      </c>
      <c r="C1913" t="s">
        <v>484</v>
      </c>
      <c r="D1913" t="s">
        <v>483</v>
      </c>
      <c r="E1913" s="258" t="s">
        <v>7682</v>
      </c>
    </row>
    <row r="1914" spans="1:5">
      <c r="A1914">
        <v>2681</v>
      </c>
      <c r="B1914" t="s">
        <v>3031</v>
      </c>
      <c r="C1914" t="s">
        <v>484</v>
      </c>
      <c r="D1914" t="s">
        <v>478</v>
      </c>
      <c r="E1914" s="258" t="s">
        <v>918</v>
      </c>
    </row>
    <row r="1915" spans="1:5">
      <c r="A1915">
        <v>2682</v>
      </c>
      <c r="B1915" t="s">
        <v>3032</v>
      </c>
      <c r="C1915" t="s">
        <v>484</v>
      </c>
      <c r="D1915" t="s">
        <v>478</v>
      </c>
      <c r="E1915" s="258" t="s">
        <v>6434</v>
      </c>
    </row>
    <row r="1916" spans="1:5">
      <c r="A1916">
        <v>2686</v>
      </c>
      <c r="B1916" t="s">
        <v>3033</v>
      </c>
      <c r="C1916" t="s">
        <v>484</v>
      </c>
      <c r="D1916" t="s">
        <v>478</v>
      </c>
      <c r="E1916" s="258" t="s">
        <v>8567</v>
      </c>
    </row>
    <row r="1917" spans="1:5">
      <c r="A1917">
        <v>2674</v>
      </c>
      <c r="B1917" t="s">
        <v>3034</v>
      </c>
      <c r="C1917" t="s">
        <v>484</v>
      </c>
      <c r="D1917" t="s">
        <v>478</v>
      </c>
      <c r="E1917" s="258" t="s">
        <v>6608</v>
      </c>
    </row>
    <row r="1918" spans="1:5">
      <c r="A1918">
        <v>2683</v>
      </c>
      <c r="B1918" t="s">
        <v>3035</v>
      </c>
      <c r="C1918" t="s">
        <v>484</v>
      </c>
      <c r="D1918" t="s">
        <v>478</v>
      </c>
      <c r="E1918" s="258" t="s">
        <v>8568</v>
      </c>
    </row>
    <row r="1919" spans="1:5">
      <c r="A1919">
        <v>2676</v>
      </c>
      <c r="B1919" t="s">
        <v>3036</v>
      </c>
      <c r="C1919" t="s">
        <v>484</v>
      </c>
      <c r="D1919" t="s">
        <v>478</v>
      </c>
      <c r="E1919" s="258" t="s">
        <v>870</v>
      </c>
    </row>
    <row r="1920" spans="1:5">
      <c r="A1920">
        <v>2678</v>
      </c>
      <c r="B1920" t="s">
        <v>3038</v>
      </c>
      <c r="C1920" t="s">
        <v>484</v>
      </c>
      <c r="D1920" t="s">
        <v>478</v>
      </c>
      <c r="E1920" s="258" t="s">
        <v>6407</v>
      </c>
    </row>
    <row r="1921" spans="1:5">
      <c r="A1921">
        <v>2679</v>
      </c>
      <c r="B1921" t="s">
        <v>3039</v>
      </c>
      <c r="C1921" t="s">
        <v>484</v>
      </c>
      <c r="D1921" t="s">
        <v>478</v>
      </c>
      <c r="E1921" s="258" t="s">
        <v>6671</v>
      </c>
    </row>
    <row r="1922" spans="1:5">
      <c r="A1922">
        <v>12070</v>
      </c>
      <c r="B1922" t="s">
        <v>3040</v>
      </c>
      <c r="C1922" t="s">
        <v>484</v>
      </c>
      <c r="D1922" t="s">
        <v>478</v>
      </c>
      <c r="E1922" s="258" t="s">
        <v>8569</v>
      </c>
    </row>
    <row r="1923" spans="1:5">
      <c r="A1923">
        <v>2675</v>
      </c>
      <c r="B1923" t="s">
        <v>3041</v>
      </c>
      <c r="C1923" t="s">
        <v>484</v>
      </c>
      <c r="D1923" t="s">
        <v>478</v>
      </c>
      <c r="E1923" s="258" t="s">
        <v>919</v>
      </c>
    </row>
    <row r="1924" spans="1:5">
      <c r="A1924">
        <v>12067</v>
      </c>
      <c r="B1924" t="s">
        <v>3042</v>
      </c>
      <c r="C1924" t="s">
        <v>484</v>
      </c>
      <c r="D1924" t="s">
        <v>478</v>
      </c>
      <c r="E1924" s="258" t="s">
        <v>6664</v>
      </c>
    </row>
    <row r="1925" spans="1:5">
      <c r="A1925">
        <v>21136</v>
      </c>
      <c r="B1925" t="s">
        <v>8570</v>
      </c>
      <c r="C1925" t="s">
        <v>484</v>
      </c>
      <c r="D1925" t="s">
        <v>480</v>
      </c>
      <c r="E1925" s="258" t="s">
        <v>1002</v>
      </c>
    </row>
    <row r="1926" spans="1:5">
      <c r="A1926">
        <v>21128</v>
      </c>
      <c r="B1926" t="s">
        <v>8571</v>
      </c>
      <c r="C1926" t="s">
        <v>484</v>
      </c>
      <c r="D1926" t="s">
        <v>480</v>
      </c>
      <c r="E1926" s="258" t="s">
        <v>6965</v>
      </c>
    </row>
    <row r="1927" spans="1:5">
      <c r="A1927">
        <v>21130</v>
      </c>
      <c r="B1927" t="s">
        <v>8572</v>
      </c>
      <c r="C1927" t="s">
        <v>484</v>
      </c>
      <c r="D1927" t="s">
        <v>480</v>
      </c>
      <c r="E1927" s="258" t="s">
        <v>8573</v>
      </c>
    </row>
    <row r="1928" spans="1:5">
      <c r="A1928">
        <v>21135</v>
      </c>
      <c r="B1928" t="s">
        <v>8574</v>
      </c>
      <c r="C1928" t="s">
        <v>484</v>
      </c>
      <c r="D1928" t="s">
        <v>480</v>
      </c>
      <c r="E1928" s="258" t="s">
        <v>8019</v>
      </c>
    </row>
    <row r="1929" spans="1:5">
      <c r="A1929">
        <v>40401</v>
      </c>
      <c r="B1929" t="s">
        <v>3043</v>
      </c>
      <c r="C1929" t="s">
        <v>484</v>
      </c>
      <c r="D1929" t="s">
        <v>478</v>
      </c>
      <c r="E1929" s="258" t="s">
        <v>850</v>
      </c>
    </row>
    <row r="1930" spans="1:5">
      <c r="A1930">
        <v>40402</v>
      </c>
      <c r="B1930" t="s">
        <v>3044</v>
      </c>
      <c r="C1930" t="s">
        <v>484</v>
      </c>
      <c r="D1930" t="s">
        <v>478</v>
      </c>
      <c r="E1930" s="258" t="s">
        <v>6536</v>
      </c>
    </row>
    <row r="1931" spans="1:5">
      <c r="A1931">
        <v>40400</v>
      </c>
      <c r="B1931" t="s">
        <v>3045</v>
      </c>
      <c r="C1931" t="s">
        <v>484</v>
      </c>
      <c r="D1931" t="s">
        <v>478</v>
      </c>
      <c r="E1931" s="258" t="s">
        <v>6620</v>
      </c>
    </row>
    <row r="1932" spans="1:5">
      <c r="A1932">
        <v>2504</v>
      </c>
      <c r="B1932" t="s">
        <v>3046</v>
      </c>
      <c r="C1932" t="s">
        <v>484</v>
      </c>
      <c r="D1932" t="s">
        <v>480</v>
      </c>
      <c r="E1932" s="258" t="s">
        <v>6457</v>
      </c>
    </row>
    <row r="1933" spans="1:5">
      <c r="A1933">
        <v>2501</v>
      </c>
      <c r="B1933" t="s">
        <v>3047</v>
      </c>
      <c r="C1933" t="s">
        <v>484</v>
      </c>
      <c r="D1933" t="s">
        <v>480</v>
      </c>
      <c r="E1933" s="258" t="s">
        <v>996</v>
      </c>
    </row>
    <row r="1934" spans="1:5">
      <c r="A1934">
        <v>2502</v>
      </c>
      <c r="B1934" t="s">
        <v>3048</v>
      </c>
      <c r="C1934" t="s">
        <v>484</v>
      </c>
      <c r="D1934" t="s">
        <v>480</v>
      </c>
      <c r="E1934" s="258" t="s">
        <v>8575</v>
      </c>
    </row>
    <row r="1935" spans="1:5">
      <c r="A1935">
        <v>2503</v>
      </c>
      <c r="B1935" t="s">
        <v>3049</v>
      </c>
      <c r="C1935" t="s">
        <v>484</v>
      </c>
      <c r="D1935" t="s">
        <v>480</v>
      </c>
      <c r="E1935" s="258" t="s">
        <v>8576</v>
      </c>
    </row>
    <row r="1936" spans="1:5">
      <c r="A1936">
        <v>2500</v>
      </c>
      <c r="B1936" t="s">
        <v>3050</v>
      </c>
      <c r="C1936" t="s">
        <v>484</v>
      </c>
      <c r="D1936" t="s">
        <v>480</v>
      </c>
      <c r="E1936" s="258" t="s">
        <v>8577</v>
      </c>
    </row>
    <row r="1937" spans="1:5">
      <c r="A1937">
        <v>2505</v>
      </c>
      <c r="B1937" t="s">
        <v>3051</v>
      </c>
      <c r="C1937" t="s">
        <v>484</v>
      </c>
      <c r="D1937" t="s">
        <v>480</v>
      </c>
      <c r="E1937" s="258" t="s">
        <v>8578</v>
      </c>
    </row>
    <row r="1938" spans="1:5">
      <c r="A1938">
        <v>12056</v>
      </c>
      <c r="B1938" t="s">
        <v>3052</v>
      </c>
      <c r="C1938" t="s">
        <v>484</v>
      </c>
      <c r="D1938" t="s">
        <v>480</v>
      </c>
      <c r="E1938" s="258" t="s">
        <v>8579</v>
      </c>
    </row>
    <row r="1939" spans="1:5">
      <c r="A1939">
        <v>12057</v>
      </c>
      <c r="B1939" t="s">
        <v>3053</v>
      </c>
      <c r="C1939" t="s">
        <v>484</v>
      </c>
      <c r="D1939" t="s">
        <v>480</v>
      </c>
      <c r="E1939" s="258" t="s">
        <v>8580</v>
      </c>
    </row>
    <row r="1940" spans="1:5">
      <c r="A1940">
        <v>12059</v>
      </c>
      <c r="B1940" t="s">
        <v>3054</v>
      </c>
      <c r="C1940" t="s">
        <v>484</v>
      </c>
      <c r="D1940" t="s">
        <v>480</v>
      </c>
      <c r="E1940" s="258" t="s">
        <v>8581</v>
      </c>
    </row>
    <row r="1941" spans="1:5">
      <c r="A1941">
        <v>12058</v>
      </c>
      <c r="B1941" t="s">
        <v>3055</v>
      </c>
      <c r="C1941" t="s">
        <v>484</v>
      </c>
      <c r="D1941" t="s">
        <v>480</v>
      </c>
      <c r="E1941" s="258" t="s">
        <v>8582</v>
      </c>
    </row>
    <row r="1942" spans="1:5">
      <c r="A1942">
        <v>12060</v>
      </c>
      <c r="B1942" t="s">
        <v>3056</v>
      </c>
      <c r="C1942" t="s">
        <v>484</v>
      </c>
      <c r="D1942" t="s">
        <v>480</v>
      </c>
      <c r="E1942" s="258" t="s">
        <v>8583</v>
      </c>
    </row>
    <row r="1943" spans="1:5">
      <c r="A1943">
        <v>12061</v>
      </c>
      <c r="B1943" t="s">
        <v>3057</v>
      </c>
      <c r="C1943" t="s">
        <v>484</v>
      </c>
      <c r="D1943" t="s">
        <v>480</v>
      </c>
      <c r="E1943" s="258" t="s">
        <v>8584</v>
      </c>
    </row>
    <row r="1944" spans="1:5">
      <c r="A1944">
        <v>12062</v>
      </c>
      <c r="B1944" t="s">
        <v>3058</v>
      </c>
      <c r="C1944" t="s">
        <v>484</v>
      </c>
      <c r="D1944" t="s">
        <v>480</v>
      </c>
      <c r="E1944" s="258" t="s">
        <v>8585</v>
      </c>
    </row>
    <row r="1945" spans="1:5">
      <c r="A1945">
        <v>21137</v>
      </c>
      <c r="B1945" t="s">
        <v>3059</v>
      </c>
      <c r="C1945" t="s">
        <v>484</v>
      </c>
      <c r="D1945" t="s">
        <v>480</v>
      </c>
      <c r="E1945" s="258" t="s">
        <v>8586</v>
      </c>
    </row>
    <row r="1946" spans="1:5">
      <c r="A1946">
        <v>2687</v>
      </c>
      <c r="B1946" t="s">
        <v>3060</v>
      </c>
      <c r="C1946" t="s">
        <v>484</v>
      </c>
      <c r="D1946" t="s">
        <v>478</v>
      </c>
      <c r="E1946" s="258" t="s">
        <v>921</v>
      </c>
    </row>
    <row r="1947" spans="1:5">
      <c r="A1947">
        <v>2689</v>
      </c>
      <c r="B1947" t="s">
        <v>3061</v>
      </c>
      <c r="C1947" t="s">
        <v>484</v>
      </c>
      <c r="D1947" t="s">
        <v>478</v>
      </c>
      <c r="E1947" s="258" t="s">
        <v>8587</v>
      </c>
    </row>
    <row r="1948" spans="1:5">
      <c r="A1948">
        <v>2688</v>
      </c>
      <c r="B1948" t="s">
        <v>3062</v>
      </c>
      <c r="C1948" t="s">
        <v>484</v>
      </c>
      <c r="D1948" t="s">
        <v>478</v>
      </c>
      <c r="E1948" s="258" t="s">
        <v>922</v>
      </c>
    </row>
    <row r="1949" spans="1:5">
      <c r="A1949">
        <v>2690</v>
      </c>
      <c r="B1949" t="s">
        <v>3063</v>
      </c>
      <c r="C1949" t="s">
        <v>484</v>
      </c>
      <c r="D1949" t="s">
        <v>478</v>
      </c>
      <c r="E1949" s="258" t="s">
        <v>923</v>
      </c>
    </row>
    <row r="1950" spans="1:5">
      <c r="A1950">
        <v>39243</v>
      </c>
      <c r="B1950" t="s">
        <v>3064</v>
      </c>
      <c r="C1950" t="s">
        <v>484</v>
      </c>
      <c r="D1950" t="s">
        <v>478</v>
      </c>
      <c r="E1950" s="258" t="s">
        <v>924</v>
      </c>
    </row>
    <row r="1951" spans="1:5">
      <c r="A1951">
        <v>39244</v>
      </c>
      <c r="B1951" t="s">
        <v>3065</v>
      </c>
      <c r="C1951" t="s">
        <v>484</v>
      </c>
      <c r="D1951" t="s">
        <v>478</v>
      </c>
      <c r="E1951" s="258" t="s">
        <v>8588</v>
      </c>
    </row>
    <row r="1952" spans="1:5">
      <c r="A1952">
        <v>39245</v>
      </c>
      <c r="B1952" t="s">
        <v>3066</v>
      </c>
      <c r="C1952" t="s">
        <v>484</v>
      </c>
      <c r="D1952" t="s">
        <v>478</v>
      </c>
      <c r="E1952" s="258" t="s">
        <v>8589</v>
      </c>
    </row>
    <row r="1953" spans="1:5">
      <c r="A1953">
        <v>39254</v>
      </c>
      <c r="B1953" t="s">
        <v>3067</v>
      </c>
      <c r="C1953" t="s">
        <v>484</v>
      </c>
      <c r="D1953" t="s">
        <v>478</v>
      </c>
      <c r="E1953" s="258" t="s">
        <v>901</v>
      </c>
    </row>
    <row r="1954" spans="1:5">
      <c r="A1954">
        <v>39255</v>
      </c>
      <c r="B1954" t="s">
        <v>3068</v>
      </c>
      <c r="C1954" t="s">
        <v>484</v>
      </c>
      <c r="D1954" t="s">
        <v>478</v>
      </c>
      <c r="E1954" s="258" t="s">
        <v>8590</v>
      </c>
    </row>
    <row r="1955" spans="1:5">
      <c r="A1955">
        <v>39253</v>
      </c>
      <c r="B1955" t="s">
        <v>3069</v>
      </c>
      <c r="C1955" t="s">
        <v>484</v>
      </c>
      <c r="D1955" t="s">
        <v>478</v>
      </c>
      <c r="E1955" s="258" t="s">
        <v>6655</v>
      </c>
    </row>
    <row r="1956" spans="1:5">
      <c r="A1956">
        <v>39246</v>
      </c>
      <c r="B1956" t="s">
        <v>3070</v>
      </c>
      <c r="C1956" t="s">
        <v>484</v>
      </c>
      <c r="D1956" t="s">
        <v>478</v>
      </c>
      <c r="E1956" s="258" t="s">
        <v>6446</v>
      </c>
    </row>
    <row r="1957" spans="1:5">
      <c r="A1957">
        <v>39247</v>
      </c>
      <c r="B1957" t="s">
        <v>3071</v>
      </c>
      <c r="C1957" t="s">
        <v>484</v>
      </c>
      <c r="D1957" t="s">
        <v>478</v>
      </c>
      <c r="E1957" s="258" t="s">
        <v>8591</v>
      </c>
    </row>
    <row r="1958" spans="1:5">
      <c r="A1958">
        <v>2446</v>
      </c>
      <c r="B1958" t="s">
        <v>3072</v>
      </c>
      <c r="C1958" t="s">
        <v>484</v>
      </c>
      <c r="D1958" t="s">
        <v>483</v>
      </c>
      <c r="E1958" s="258" t="s">
        <v>8592</v>
      </c>
    </row>
    <row r="1959" spans="1:5">
      <c r="A1959">
        <v>2442</v>
      </c>
      <c r="B1959" t="s">
        <v>3073</v>
      </c>
      <c r="C1959" t="s">
        <v>484</v>
      </c>
      <c r="D1959" t="s">
        <v>478</v>
      </c>
      <c r="E1959" s="258" t="s">
        <v>6996</v>
      </c>
    </row>
    <row r="1960" spans="1:5">
      <c r="A1960">
        <v>39248</v>
      </c>
      <c r="B1960" t="s">
        <v>3074</v>
      </c>
      <c r="C1960" t="s">
        <v>484</v>
      </c>
      <c r="D1960" t="s">
        <v>478</v>
      </c>
      <c r="E1960" s="258" t="s">
        <v>7201</v>
      </c>
    </row>
    <row r="1961" spans="1:5">
      <c r="A1961">
        <v>2438</v>
      </c>
      <c r="B1961" t="s">
        <v>6674</v>
      </c>
      <c r="C1961" t="s">
        <v>481</v>
      </c>
      <c r="D1961" t="s">
        <v>478</v>
      </c>
      <c r="E1961" s="258" t="s">
        <v>8593</v>
      </c>
    </row>
    <row r="1962" spans="1:5">
      <c r="A1962">
        <v>40922</v>
      </c>
      <c r="B1962" t="s">
        <v>3075</v>
      </c>
      <c r="C1962" t="s">
        <v>487</v>
      </c>
      <c r="D1962" t="s">
        <v>478</v>
      </c>
      <c r="E1962" s="258" t="s">
        <v>8594</v>
      </c>
    </row>
    <row r="1963" spans="1:5">
      <c r="A1963">
        <v>36486</v>
      </c>
      <c r="B1963" t="s">
        <v>3076</v>
      </c>
      <c r="C1963" t="s">
        <v>477</v>
      </c>
      <c r="D1963" t="s">
        <v>480</v>
      </c>
      <c r="E1963" s="258" t="s">
        <v>8595</v>
      </c>
    </row>
    <row r="1964" spans="1:5">
      <c r="A1964">
        <v>37777</v>
      </c>
      <c r="B1964" t="s">
        <v>3077</v>
      </c>
      <c r="C1964" t="s">
        <v>477</v>
      </c>
      <c r="D1964" t="s">
        <v>480</v>
      </c>
      <c r="E1964" s="258" t="s">
        <v>8596</v>
      </c>
    </row>
    <row r="1965" spans="1:5">
      <c r="A1965">
        <v>12624</v>
      </c>
      <c r="B1965" t="s">
        <v>3078</v>
      </c>
      <c r="C1965" t="s">
        <v>477</v>
      </c>
      <c r="D1965" t="s">
        <v>480</v>
      </c>
      <c r="E1965" s="258" t="s">
        <v>8597</v>
      </c>
    </row>
    <row r="1966" spans="1:5">
      <c r="A1966">
        <v>517</v>
      </c>
      <c r="B1966" t="s">
        <v>3079</v>
      </c>
      <c r="C1966" t="s">
        <v>486</v>
      </c>
      <c r="D1966" t="s">
        <v>478</v>
      </c>
      <c r="E1966" s="258" t="s">
        <v>8569</v>
      </c>
    </row>
    <row r="1967" spans="1:5">
      <c r="A1967">
        <v>41904</v>
      </c>
      <c r="B1967" t="s">
        <v>3080</v>
      </c>
      <c r="C1967" t="s">
        <v>491</v>
      </c>
      <c r="D1967" t="s">
        <v>480</v>
      </c>
      <c r="E1967" s="258" t="s">
        <v>8598</v>
      </c>
    </row>
    <row r="1968" spans="1:5">
      <c r="A1968">
        <v>41903</v>
      </c>
      <c r="B1968" t="s">
        <v>3081</v>
      </c>
      <c r="C1968" t="s">
        <v>485</v>
      </c>
      <c r="D1968" t="s">
        <v>483</v>
      </c>
      <c r="E1968" s="258" t="s">
        <v>987</v>
      </c>
    </row>
    <row r="1969" spans="1:5">
      <c r="A1969">
        <v>37534</v>
      </c>
      <c r="B1969" t="s">
        <v>3082</v>
      </c>
      <c r="C1969" t="s">
        <v>485</v>
      </c>
      <c r="D1969" t="s">
        <v>480</v>
      </c>
      <c r="E1969" s="258" t="s">
        <v>7049</v>
      </c>
    </row>
    <row r="1970" spans="1:5">
      <c r="A1970">
        <v>37535</v>
      </c>
      <c r="B1970" t="s">
        <v>3083</v>
      </c>
      <c r="C1970" t="s">
        <v>485</v>
      </c>
      <c r="D1970" t="s">
        <v>480</v>
      </c>
      <c r="E1970" s="258" t="s">
        <v>7049</v>
      </c>
    </row>
    <row r="1971" spans="1:5">
      <c r="A1971">
        <v>37533</v>
      </c>
      <c r="B1971" t="s">
        <v>3084</v>
      </c>
      <c r="C1971" t="s">
        <v>485</v>
      </c>
      <c r="D1971" t="s">
        <v>480</v>
      </c>
      <c r="E1971" s="258" t="s">
        <v>7049</v>
      </c>
    </row>
    <row r="1972" spans="1:5">
      <c r="A1972">
        <v>37537</v>
      </c>
      <c r="B1972" t="s">
        <v>3085</v>
      </c>
      <c r="C1972" t="s">
        <v>485</v>
      </c>
      <c r="D1972" t="s">
        <v>480</v>
      </c>
      <c r="E1972" s="258" t="s">
        <v>7050</v>
      </c>
    </row>
    <row r="1973" spans="1:5">
      <c r="A1973">
        <v>37536</v>
      </c>
      <c r="B1973" t="s">
        <v>3086</v>
      </c>
      <c r="C1973" t="s">
        <v>485</v>
      </c>
      <c r="D1973" t="s">
        <v>480</v>
      </c>
      <c r="E1973" s="258" t="s">
        <v>7050</v>
      </c>
    </row>
    <row r="1974" spans="1:5">
      <c r="A1974">
        <v>37532</v>
      </c>
      <c r="B1974" t="s">
        <v>3087</v>
      </c>
      <c r="C1974" t="s">
        <v>485</v>
      </c>
      <c r="D1974" t="s">
        <v>480</v>
      </c>
      <c r="E1974" s="258" t="s">
        <v>7050</v>
      </c>
    </row>
    <row r="1975" spans="1:5">
      <c r="A1975">
        <v>2696</v>
      </c>
      <c r="B1975" t="s">
        <v>6482</v>
      </c>
      <c r="C1975" t="s">
        <v>481</v>
      </c>
      <c r="D1975" t="s">
        <v>483</v>
      </c>
      <c r="E1975" s="258" t="s">
        <v>7466</v>
      </c>
    </row>
    <row r="1976" spans="1:5">
      <c r="A1976">
        <v>40928</v>
      </c>
      <c r="B1976" t="s">
        <v>3088</v>
      </c>
      <c r="C1976" t="s">
        <v>487</v>
      </c>
      <c r="D1976" t="s">
        <v>478</v>
      </c>
      <c r="E1976" s="258" t="s">
        <v>7467</v>
      </c>
    </row>
    <row r="1977" spans="1:5">
      <c r="A1977">
        <v>4083</v>
      </c>
      <c r="B1977" t="s">
        <v>3089</v>
      </c>
      <c r="C1977" t="s">
        <v>481</v>
      </c>
      <c r="D1977" t="s">
        <v>483</v>
      </c>
      <c r="E1977" s="258" t="s">
        <v>6953</v>
      </c>
    </row>
    <row r="1978" spans="1:5">
      <c r="A1978">
        <v>40818</v>
      </c>
      <c r="B1978" t="s">
        <v>3090</v>
      </c>
      <c r="C1978" t="s">
        <v>487</v>
      </c>
      <c r="D1978" t="s">
        <v>478</v>
      </c>
      <c r="E1978" s="258" t="s">
        <v>8599</v>
      </c>
    </row>
    <row r="1979" spans="1:5">
      <c r="A1979">
        <v>43146</v>
      </c>
      <c r="B1979" t="s">
        <v>3091</v>
      </c>
      <c r="C1979" t="s">
        <v>485</v>
      </c>
      <c r="D1979" t="s">
        <v>478</v>
      </c>
      <c r="E1979" s="258" t="s">
        <v>897</v>
      </c>
    </row>
    <row r="1980" spans="1:5">
      <c r="A1980">
        <v>2705</v>
      </c>
      <c r="B1980" t="s">
        <v>3092</v>
      </c>
      <c r="C1980" t="s">
        <v>6483</v>
      </c>
      <c r="D1980" t="s">
        <v>478</v>
      </c>
      <c r="E1980" s="258" t="s">
        <v>1135</v>
      </c>
    </row>
    <row r="1981" spans="1:5">
      <c r="A1981">
        <v>14250</v>
      </c>
      <c r="B1981" t="s">
        <v>3093</v>
      </c>
      <c r="C1981" t="s">
        <v>6483</v>
      </c>
      <c r="D1981" t="s">
        <v>483</v>
      </c>
      <c r="E1981" s="258" t="s">
        <v>994</v>
      </c>
    </row>
    <row r="1982" spans="1:5">
      <c r="A1982">
        <v>11683</v>
      </c>
      <c r="B1982" t="s">
        <v>3094</v>
      </c>
      <c r="C1982" t="s">
        <v>477</v>
      </c>
      <c r="D1982" t="s">
        <v>478</v>
      </c>
      <c r="E1982" s="258" t="s">
        <v>1048</v>
      </c>
    </row>
    <row r="1983" spans="1:5">
      <c r="A1983">
        <v>11684</v>
      </c>
      <c r="B1983" t="s">
        <v>3095</v>
      </c>
      <c r="C1983" t="s">
        <v>477</v>
      </c>
      <c r="D1983" t="s">
        <v>478</v>
      </c>
      <c r="E1983" s="258" t="s">
        <v>993</v>
      </c>
    </row>
    <row r="1984" spans="1:5">
      <c r="A1984">
        <v>6141</v>
      </c>
      <c r="B1984" t="s">
        <v>3096</v>
      </c>
      <c r="C1984" t="s">
        <v>477</v>
      </c>
      <c r="D1984" t="s">
        <v>478</v>
      </c>
      <c r="E1984" s="258" t="s">
        <v>7101</v>
      </c>
    </row>
    <row r="1985" spans="1:5">
      <c r="A1985">
        <v>11681</v>
      </c>
      <c r="B1985" t="s">
        <v>3097</v>
      </c>
      <c r="C1985" t="s">
        <v>477</v>
      </c>
      <c r="D1985" t="s">
        <v>478</v>
      </c>
      <c r="E1985" s="258" t="s">
        <v>979</v>
      </c>
    </row>
    <row r="1986" spans="1:5">
      <c r="A1986">
        <v>2706</v>
      </c>
      <c r="B1986" t="s">
        <v>3098</v>
      </c>
      <c r="C1986" t="s">
        <v>481</v>
      </c>
      <c r="D1986" t="s">
        <v>483</v>
      </c>
      <c r="E1986" s="258" t="s">
        <v>8600</v>
      </c>
    </row>
    <row r="1987" spans="1:5">
      <c r="A1987">
        <v>40811</v>
      </c>
      <c r="B1987" t="s">
        <v>3099</v>
      </c>
      <c r="C1987" t="s">
        <v>487</v>
      </c>
      <c r="D1987" t="s">
        <v>478</v>
      </c>
      <c r="E1987" s="258" t="s">
        <v>8601</v>
      </c>
    </row>
    <row r="1988" spans="1:5">
      <c r="A1988">
        <v>2707</v>
      </c>
      <c r="B1988" t="s">
        <v>3100</v>
      </c>
      <c r="C1988" t="s">
        <v>481</v>
      </c>
      <c r="D1988" t="s">
        <v>478</v>
      </c>
      <c r="E1988" s="258" t="s">
        <v>8602</v>
      </c>
    </row>
    <row r="1989" spans="1:5">
      <c r="A1989">
        <v>40813</v>
      </c>
      <c r="B1989" t="s">
        <v>3101</v>
      </c>
      <c r="C1989" t="s">
        <v>487</v>
      </c>
      <c r="D1989" t="s">
        <v>478</v>
      </c>
      <c r="E1989" s="258" t="s">
        <v>8603</v>
      </c>
    </row>
    <row r="1990" spans="1:5">
      <c r="A1990">
        <v>2708</v>
      </c>
      <c r="B1990" t="s">
        <v>3102</v>
      </c>
      <c r="C1990" t="s">
        <v>481</v>
      </c>
      <c r="D1990" t="s">
        <v>478</v>
      </c>
      <c r="E1990" s="258" t="s">
        <v>8604</v>
      </c>
    </row>
    <row r="1991" spans="1:5">
      <c r="A1991">
        <v>40814</v>
      </c>
      <c r="B1991" t="s">
        <v>3103</v>
      </c>
      <c r="C1991" t="s">
        <v>487</v>
      </c>
      <c r="D1991" t="s">
        <v>478</v>
      </c>
      <c r="E1991" s="258" t="s">
        <v>8605</v>
      </c>
    </row>
    <row r="1992" spans="1:5">
      <c r="A1992">
        <v>34779</v>
      </c>
      <c r="B1992" t="s">
        <v>3104</v>
      </c>
      <c r="C1992" t="s">
        <v>481</v>
      </c>
      <c r="D1992" t="s">
        <v>478</v>
      </c>
      <c r="E1992" s="258" t="s">
        <v>8606</v>
      </c>
    </row>
    <row r="1993" spans="1:5">
      <c r="A1993">
        <v>40936</v>
      </c>
      <c r="B1993" t="s">
        <v>3105</v>
      </c>
      <c r="C1993" t="s">
        <v>487</v>
      </c>
      <c r="D1993" t="s">
        <v>478</v>
      </c>
      <c r="E1993" s="258" t="s">
        <v>8607</v>
      </c>
    </row>
    <row r="1994" spans="1:5">
      <c r="A1994">
        <v>34780</v>
      </c>
      <c r="B1994" t="s">
        <v>3106</v>
      </c>
      <c r="C1994" t="s">
        <v>481</v>
      </c>
      <c r="D1994" t="s">
        <v>478</v>
      </c>
      <c r="E1994" s="258" t="s">
        <v>8608</v>
      </c>
    </row>
    <row r="1995" spans="1:5">
      <c r="A1995">
        <v>40937</v>
      </c>
      <c r="B1995" t="s">
        <v>3107</v>
      </c>
      <c r="C1995" t="s">
        <v>487</v>
      </c>
      <c r="D1995" t="s">
        <v>478</v>
      </c>
      <c r="E1995" s="258" t="s">
        <v>8609</v>
      </c>
    </row>
    <row r="1996" spans="1:5">
      <c r="A1996">
        <v>34782</v>
      </c>
      <c r="B1996" t="s">
        <v>3108</v>
      </c>
      <c r="C1996" t="s">
        <v>481</v>
      </c>
      <c r="D1996" t="s">
        <v>478</v>
      </c>
      <c r="E1996" s="258" t="s">
        <v>8610</v>
      </c>
    </row>
    <row r="1997" spans="1:5">
      <c r="A1997">
        <v>40938</v>
      </c>
      <c r="B1997" t="s">
        <v>3109</v>
      </c>
      <c r="C1997" t="s">
        <v>487</v>
      </c>
      <c r="D1997" t="s">
        <v>478</v>
      </c>
      <c r="E1997" s="258" t="s">
        <v>8611</v>
      </c>
    </row>
    <row r="1998" spans="1:5">
      <c r="A1998">
        <v>34783</v>
      </c>
      <c r="B1998" t="s">
        <v>3110</v>
      </c>
      <c r="C1998" t="s">
        <v>481</v>
      </c>
      <c r="D1998" t="s">
        <v>478</v>
      </c>
      <c r="E1998" s="258" t="s">
        <v>8600</v>
      </c>
    </row>
    <row r="1999" spans="1:5">
      <c r="A1999">
        <v>40939</v>
      </c>
      <c r="B1999" t="s">
        <v>3111</v>
      </c>
      <c r="C1999" t="s">
        <v>487</v>
      </c>
      <c r="D1999" t="s">
        <v>478</v>
      </c>
      <c r="E1999" s="258" t="s">
        <v>8601</v>
      </c>
    </row>
    <row r="2000" spans="1:5">
      <c r="A2000">
        <v>34785</v>
      </c>
      <c r="B2000" t="s">
        <v>3112</v>
      </c>
      <c r="C2000" t="s">
        <v>481</v>
      </c>
      <c r="D2000" t="s">
        <v>478</v>
      </c>
      <c r="E2000" s="258" t="s">
        <v>8600</v>
      </c>
    </row>
    <row r="2001" spans="1:5">
      <c r="A2001">
        <v>40940</v>
      </c>
      <c r="B2001" t="s">
        <v>3113</v>
      </c>
      <c r="C2001" t="s">
        <v>487</v>
      </c>
      <c r="D2001" t="s">
        <v>478</v>
      </c>
      <c r="E2001" s="258" t="s">
        <v>8601</v>
      </c>
    </row>
    <row r="2002" spans="1:5">
      <c r="A2002">
        <v>38403</v>
      </c>
      <c r="B2002" t="s">
        <v>3114</v>
      </c>
      <c r="C2002" t="s">
        <v>477</v>
      </c>
      <c r="D2002" t="s">
        <v>478</v>
      </c>
      <c r="E2002" s="258" t="s">
        <v>8612</v>
      </c>
    </row>
    <row r="2003" spans="1:5">
      <c r="A2003">
        <v>43482</v>
      </c>
      <c r="B2003" t="s">
        <v>3115</v>
      </c>
      <c r="C2003" t="s">
        <v>481</v>
      </c>
      <c r="D2003" t="s">
        <v>483</v>
      </c>
      <c r="E2003" s="258" t="s">
        <v>881</v>
      </c>
    </row>
    <row r="2004" spans="1:5">
      <c r="A2004">
        <v>43494</v>
      </c>
      <c r="B2004" t="s">
        <v>3116</v>
      </c>
      <c r="C2004" t="s">
        <v>487</v>
      </c>
      <c r="D2004" t="s">
        <v>483</v>
      </c>
      <c r="E2004" s="258" t="s">
        <v>927</v>
      </c>
    </row>
    <row r="2005" spans="1:5">
      <c r="A2005">
        <v>43483</v>
      </c>
      <c r="B2005" t="s">
        <v>3117</v>
      </c>
      <c r="C2005" t="s">
        <v>481</v>
      </c>
      <c r="D2005" t="s">
        <v>483</v>
      </c>
      <c r="E2005" s="258" t="s">
        <v>928</v>
      </c>
    </row>
    <row r="2006" spans="1:5">
      <c r="A2006">
        <v>43495</v>
      </c>
      <c r="B2006" t="s">
        <v>3118</v>
      </c>
      <c r="C2006" t="s">
        <v>487</v>
      </c>
      <c r="D2006" t="s">
        <v>483</v>
      </c>
      <c r="E2006" s="258" t="s">
        <v>929</v>
      </c>
    </row>
    <row r="2007" spans="1:5">
      <c r="A2007">
        <v>43484</v>
      </c>
      <c r="B2007" t="s">
        <v>3119</v>
      </c>
      <c r="C2007" t="s">
        <v>481</v>
      </c>
      <c r="D2007" t="s">
        <v>483</v>
      </c>
      <c r="E2007" s="258" t="s">
        <v>868</v>
      </c>
    </row>
    <row r="2008" spans="1:5">
      <c r="A2008">
        <v>43496</v>
      </c>
      <c r="B2008" t="s">
        <v>3120</v>
      </c>
      <c r="C2008" t="s">
        <v>487</v>
      </c>
      <c r="D2008" t="s">
        <v>483</v>
      </c>
      <c r="E2008" s="258" t="s">
        <v>930</v>
      </c>
    </row>
    <row r="2009" spans="1:5">
      <c r="A2009">
        <v>43485</v>
      </c>
      <c r="B2009" t="s">
        <v>3121</v>
      </c>
      <c r="C2009" t="s">
        <v>481</v>
      </c>
      <c r="D2009" t="s">
        <v>483</v>
      </c>
      <c r="E2009" s="258" t="s">
        <v>931</v>
      </c>
    </row>
    <row r="2010" spans="1:5">
      <c r="A2010">
        <v>43497</v>
      </c>
      <c r="B2010" t="s">
        <v>3122</v>
      </c>
      <c r="C2010" t="s">
        <v>487</v>
      </c>
      <c r="D2010" t="s">
        <v>483</v>
      </c>
      <c r="E2010" s="258" t="s">
        <v>932</v>
      </c>
    </row>
    <row r="2011" spans="1:5">
      <c r="A2011">
        <v>43487</v>
      </c>
      <c r="B2011" t="s">
        <v>3123</v>
      </c>
      <c r="C2011" t="s">
        <v>481</v>
      </c>
      <c r="D2011" t="s">
        <v>483</v>
      </c>
      <c r="E2011" s="258" t="s">
        <v>796</v>
      </c>
    </row>
    <row r="2012" spans="1:5">
      <c r="A2012">
        <v>43499</v>
      </c>
      <c r="B2012" t="s">
        <v>3124</v>
      </c>
      <c r="C2012" t="s">
        <v>487</v>
      </c>
      <c r="D2012" t="s">
        <v>483</v>
      </c>
      <c r="E2012" s="258" t="s">
        <v>933</v>
      </c>
    </row>
    <row r="2013" spans="1:5">
      <c r="A2013">
        <v>43486</v>
      </c>
      <c r="B2013" t="s">
        <v>3125</v>
      </c>
      <c r="C2013" t="s">
        <v>481</v>
      </c>
      <c r="D2013" t="s">
        <v>483</v>
      </c>
      <c r="E2013" s="258" t="s">
        <v>800</v>
      </c>
    </row>
    <row r="2014" spans="1:5">
      <c r="A2014">
        <v>43498</v>
      </c>
      <c r="B2014" t="s">
        <v>3126</v>
      </c>
      <c r="C2014" t="s">
        <v>487</v>
      </c>
      <c r="D2014" t="s">
        <v>483</v>
      </c>
      <c r="E2014" s="258" t="s">
        <v>934</v>
      </c>
    </row>
    <row r="2015" spans="1:5">
      <c r="A2015">
        <v>43488</v>
      </c>
      <c r="B2015" t="s">
        <v>3127</v>
      </c>
      <c r="C2015" t="s">
        <v>481</v>
      </c>
      <c r="D2015" t="s">
        <v>483</v>
      </c>
      <c r="E2015" s="258" t="s">
        <v>935</v>
      </c>
    </row>
    <row r="2016" spans="1:5">
      <c r="A2016">
        <v>43500</v>
      </c>
      <c r="B2016" t="s">
        <v>3128</v>
      </c>
      <c r="C2016" t="s">
        <v>487</v>
      </c>
      <c r="D2016" t="s">
        <v>483</v>
      </c>
      <c r="E2016" s="258" t="s">
        <v>936</v>
      </c>
    </row>
    <row r="2017" spans="1:5">
      <c r="A2017">
        <v>43489</v>
      </c>
      <c r="B2017" t="s">
        <v>3129</v>
      </c>
      <c r="C2017" t="s">
        <v>481</v>
      </c>
      <c r="D2017" t="s">
        <v>483</v>
      </c>
      <c r="E2017" s="258" t="s">
        <v>937</v>
      </c>
    </row>
    <row r="2018" spans="1:5">
      <c r="A2018">
        <v>43501</v>
      </c>
      <c r="B2018" t="s">
        <v>3130</v>
      </c>
      <c r="C2018" t="s">
        <v>487</v>
      </c>
      <c r="D2018" t="s">
        <v>483</v>
      </c>
      <c r="E2018" s="258" t="s">
        <v>938</v>
      </c>
    </row>
    <row r="2019" spans="1:5">
      <c r="A2019">
        <v>43490</v>
      </c>
      <c r="B2019" t="s">
        <v>3131</v>
      </c>
      <c r="C2019" t="s">
        <v>481</v>
      </c>
      <c r="D2019" t="s">
        <v>483</v>
      </c>
      <c r="E2019" s="258" t="s">
        <v>795</v>
      </c>
    </row>
    <row r="2020" spans="1:5">
      <c r="A2020">
        <v>43502</v>
      </c>
      <c r="B2020" t="s">
        <v>3132</v>
      </c>
      <c r="C2020" t="s">
        <v>487</v>
      </c>
      <c r="D2020" t="s">
        <v>483</v>
      </c>
      <c r="E2020" s="258" t="s">
        <v>939</v>
      </c>
    </row>
    <row r="2021" spans="1:5">
      <c r="A2021">
        <v>43491</v>
      </c>
      <c r="B2021" t="s">
        <v>3133</v>
      </c>
      <c r="C2021" t="s">
        <v>481</v>
      </c>
      <c r="D2021" t="s">
        <v>483</v>
      </c>
      <c r="E2021" s="258" t="s">
        <v>940</v>
      </c>
    </row>
    <row r="2022" spans="1:5">
      <c r="A2022">
        <v>43503</v>
      </c>
      <c r="B2022" t="s">
        <v>3134</v>
      </c>
      <c r="C2022" t="s">
        <v>487</v>
      </c>
      <c r="D2022" t="s">
        <v>483</v>
      </c>
      <c r="E2022" s="258" t="s">
        <v>941</v>
      </c>
    </row>
    <row r="2023" spans="1:5">
      <c r="A2023">
        <v>43492</v>
      </c>
      <c r="B2023" t="s">
        <v>3135</v>
      </c>
      <c r="C2023" t="s">
        <v>481</v>
      </c>
      <c r="D2023" t="s">
        <v>483</v>
      </c>
      <c r="E2023" s="258" t="s">
        <v>832</v>
      </c>
    </row>
    <row r="2024" spans="1:5">
      <c r="A2024">
        <v>43504</v>
      </c>
      <c r="B2024" t="s">
        <v>3136</v>
      </c>
      <c r="C2024" t="s">
        <v>487</v>
      </c>
      <c r="D2024" t="s">
        <v>483</v>
      </c>
      <c r="E2024" s="258" t="s">
        <v>942</v>
      </c>
    </row>
    <row r="2025" spans="1:5">
      <c r="A2025">
        <v>43493</v>
      </c>
      <c r="B2025" t="s">
        <v>3137</v>
      </c>
      <c r="C2025" t="s">
        <v>481</v>
      </c>
      <c r="D2025" t="s">
        <v>483</v>
      </c>
      <c r="E2025" s="258" t="s">
        <v>797</v>
      </c>
    </row>
    <row r="2026" spans="1:5">
      <c r="A2026">
        <v>43505</v>
      </c>
      <c r="B2026" t="s">
        <v>3138</v>
      </c>
      <c r="C2026" t="s">
        <v>487</v>
      </c>
      <c r="D2026" t="s">
        <v>483</v>
      </c>
      <c r="E2026" s="258" t="s">
        <v>943</v>
      </c>
    </row>
    <row r="2027" spans="1:5">
      <c r="A2027">
        <v>37774</v>
      </c>
      <c r="B2027" t="s">
        <v>3139</v>
      </c>
      <c r="C2027" t="s">
        <v>477</v>
      </c>
      <c r="D2027" t="s">
        <v>480</v>
      </c>
      <c r="E2027" s="258" t="s">
        <v>8613</v>
      </c>
    </row>
    <row r="2028" spans="1:5">
      <c r="A2028">
        <v>38630</v>
      </c>
      <c r="B2028" t="s">
        <v>3140</v>
      </c>
      <c r="C2028" t="s">
        <v>477</v>
      </c>
      <c r="D2028" t="s">
        <v>480</v>
      </c>
      <c r="E2028" s="258" t="s">
        <v>6677</v>
      </c>
    </row>
    <row r="2029" spans="1:5">
      <c r="A2029">
        <v>38629</v>
      </c>
      <c r="B2029" t="s">
        <v>3141</v>
      </c>
      <c r="C2029" t="s">
        <v>477</v>
      </c>
      <c r="D2029" t="s">
        <v>480</v>
      </c>
      <c r="E2029" s="258" t="s">
        <v>6678</v>
      </c>
    </row>
    <row r="2030" spans="1:5">
      <c r="A2030">
        <v>38476</v>
      </c>
      <c r="B2030" t="s">
        <v>3142</v>
      </c>
      <c r="C2030" t="s">
        <v>477</v>
      </c>
      <c r="D2030" t="s">
        <v>478</v>
      </c>
      <c r="E2030" s="258" t="s">
        <v>8614</v>
      </c>
    </row>
    <row r="2031" spans="1:5">
      <c r="A2031">
        <v>38477</v>
      </c>
      <c r="B2031" t="s">
        <v>3143</v>
      </c>
      <c r="C2031" t="s">
        <v>477</v>
      </c>
      <c r="D2031" t="s">
        <v>478</v>
      </c>
      <c r="E2031" s="258" t="s">
        <v>8615</v>
      </c>
    </row>
    <row r="2032" spans="1:5">
      <c r="A2032">
        <v>40635</v>
      </c>
      <c r="B2032" t="s">
        <v>3144</v>
      </c>
      <c r="C2032" t="s">
        <v>477</v>
      </c>
      <c r="D2032" t="s">
        <v>480</v>
      </c>
      <c r="E2032" s="258" t="s">
        <v>8616</v>
      </c>
    </row>
    <row r="2033" spans="1:5">
      <c r="A2033">
        <v>36483</v>
      </c>
      <c r="B2033" t="s">
        <v>3145</v>
      </c>
      <c r="C2033" t="s">
        <v>477</v>
      </c>
      <c r="D2033" t="s">
        <v>480</v>
      </c>
      <c r="E2033" s="258" t="s">
        <v>8617</v>
      </c>
    </row>
    <row r="2034" spans="1:5">
      <c r="A2034">
        <v>14525</v>
      </c>
      <c r="B2034" t="s">
        <v>3146</v>
      </c>
      <c r="C2034" t="s">
        <v>477</v>
      </c>
      <c r="D2034" t="s">
        <v>480</v>
      </c>
      <c r="E2034" s="258" t="s">
        <v>8618</v>
      </c>
    </row>
    <row r="2035" spans="1:5">
      <c r="A2035">
        <v>36482</v>
      </c>
      <c r="B2035" t="s">
        <v>3147</v>
      </c>
      <c r="C2035" t="s">
        <v>477</v>
      </c>
      <c r="D2035" t="s">
        <v>480</v>
      </c>
      <c r="E2035" s="258" t="s">
        <v>8619</v>
      </c>
    </row>
    <row r="2036" spans="1:5">
      <c r="A2036">
        <v>36408</v>
      </c>
      <c r="B2036" t="s">
        <v>3148</v>
      </c>
      <c r="C2036" t="s">
        <v>477</v>
      </c>
      <c r="D2036" t="s">
        <v>480</v>
      </c>
      <c r="E2036" s="258" t="s">
        <v>8620</v>
      </c>
    </row>
    <row r="2037" spans="1:5">
      <c r="A2037">
        <v>2723</v>
      </c>
      <c r="B2037" t="s">
        <v>3149</v>
      </c>
      <c r="C2037" t="s">
        <v>477</v>
      </c>
      <c r="D2037" t="s">
        <v>480</v>
      </c>
      <c r="E2037" s="258" t="s">
        <v>8621</v>
      </c>
    </row>
    <row r="2038" spans="1:5">
      <c r="A2038">
        <v>36481</v>
      </c>
      <c r="B2038" t="s">
        <v>3150</v>
      </c>
      <c r="C2038" t="s">
        <v>477</v>
      </c>
      <c r="D2038" t="s">
        <v>480</v>
      </c>
      <c r="E2038" s="258" t="s">
        <v>8622</v>
      </c>
    </row>
    <row r="2039" spans="1:5">
      <c r="A2039">
        <v>10685</v>
      </c>
      <c r="B2039" t="s">
        <v>3151</v>
      </c>
      <c r="C2039" t="s">
        <v>477</v>
      </c>
      <c r="D2039" t="s">
        <v>480</v>
      </c>
      <c r="E2039" s="258" t="s">
        <v>8623</v>
      </c>
    </row>
    <row r="2040" spans="1:5">
      <c r="A2040">
        <v>40636</v>
      </c>
      <c r="B2040" t="s">
        <v>3152</v>
      </c>
      <c r="C2040" t="s">
        <v>477</v>
      </c>
      <c r="D2040" t="s">
        <v>480</v>
      </c>
      <c r="E2040" s="258" t="s">
        <v>8624</v>
      </c>
    </row>
    <row r="2041" spans="1:5">
      <c r="A2041">
        <v>4111</v>
      </c>
      <c r="B2041" t="s">
        <v>3153</v>
      </c>
      <c r="C2041" t="s">
        <v>477</v>
      </c>
      <c r="D2041" t="s">
        <v>478</v>
      </c>
      <c r="E2041" s="258" t="s">
        <v>3964</v>
      </c>
    </row>
    <row r="2042" spans="1:5">
      <c r="A2042">
        <v>44538</v>
      </c>
      <c r="B2042" t="s">
        <v>3154</v>
      </c>
      <c r="C2042" t="s">
        <v>477</v>
      </c>
      <c r="D2042" t="s">
        <v>478</v>
      </c>
      <c r="E2042" s="258" t="s">
        <v>8625</v>
      </c>
    </row>
    <row r="2043" spans="1:5">
      <c r="A2043">
        <v>12</v>
      </c>
      <c r="B2043" t="s">
        <v>3155</v>
      </c>
      <c r="C2043" t="s">
        <v>477</v>
      </c>
      <c r="D2043" t="s">
        <v>483</v>
      </c>
      <c r="E2043" s="258" t="s">
        <v>2019</v>
      </c>
    </row>
    <row r="2044" spans="1:5">
      <c r="A2044">
        <v>37554</v>
      </c>
      <c r="B2044" t="s">
        <v>3156</v>
      </c>
      <c r="C2044" t="s">
        <v>477</v>
      </c>
      <c r="D2044" t="s">
        <v>478</v>
      </c>
      <c r="E2044" s="258" t="s">
        <v>8626</v>
      </c>
    </row>
    <row r="2045" spans="1:5">
      <c r="A2045">
        <v>37555</v>
      </c>
      <c r="B2045" t="s">
        <v>3157</v>
      </c>
      <c r="C2045" t="s">
        <v>477</v>
      </c>
      <c r="D2045" t="s">
        <v>478</v>
      </c>
      <c r="E2045" s="258" t="s">
        <v>8627</v>
      </c>
    </row>
    <row r="2046" spans="1:5">
      <c r="A2046">
        <v>10902</v>
      </c>
      <c r="B2046" t="s">
        <v>3158</v>
      </c>
      <c r="C2046" t="s">
        <v>477</v>
      </c>
      <c r="D2046" t="s">
        <v>478</v>
      </c>
      <c r="E2046" s="258" t="s">
        <v>8628</v>
      </c>
    </row>
    <row r="2047" spans="1:5">
      <c r="A2047">
        <v>20965</v>
      </c>
      <c r="B2047" t="s">
        <v>3159</v>
      </c>
      <c r="C2047" t="s">
        <v>477</v>
      </c>
      <c r="D2047" t="s">
        <v>478</v>
      </c>
      <c r="E2047" s="258" t="s">
        <v>8629</v>
      </c>
    </row>
    <row r="2048" spans="1:5">
      <c r="A2048">
        <v>20966</v>
      </c>
      <c r="B2048" t="s">
        <v>3160</v>
      </c>
      <c r="C2048" t="s">
        <v>477</v>
      </c>
      <c r="D2048" t="s">
        <v>478</v>
      </c>
      <c r="E2048" s="258" t="s">
        <v>8630</v>
      </c>
    </row>
    <row r="2049" spans="1:5">
      <c r="A2049">
        <v>10903</v>
      </c>
      <c r="B2049" t="s">
        <v>3161</v>
      </c>
      <c r="C2049" t="s">
        <v>477</v>
      </c>
      <c r="D2049" t="s">
        <v>478</v>
      </c>
      <c r="E2049" s="258" t="s">
        <v>8631</v>
      </c>
    </row>
    <row r="2050" spans="1:5">
      <c r="A2050">
        <v>20967</v>
      </c>
      <c r="B2050" t="s">
        <v>3162</v>
      </c>
      <c r="C2050" t="s">
        <v>477</v>
      </c>
      <c r="D2050" t="s">
        <v>478</v>
      </c>
      <c r="E2050" s="258" t="s">
        <v>8631</v>
      </c>
    </row>
    <row r="2051" spans="1:5">
      <c r="A2051">
        <v>20968</v>
      </c>
      <c r="B2051" t="s">
        <v>3163</v>
      </c>
      <c r="C2051" t="s">
        <v>477</v>
      </c>
      <c r="D2051" t="s">
        <v>478</v>
      </c>
      <c r="E2051" s="258" t="s">
        <v>8632</v>
      </c>
    </row>
    <row r="2052" spans="1:5">
      <c r="A2052">
        <v>11359</v>
      </c>
      <c r="B2052" t="s">
        <v>3164</v>
      </c>
      <c r="C2052" t="s">
        <v>477</v>
      </c>
      <c r="D2052" t="s">
        <v>483</v>
      </c>
      <c r="E2052" s="258" t="s">
        <v>8633</v>
      </c>
    </row>
    <row r="2053" spans="1:5">
      <c r="A2053">
        <v>39017</v>
      </c>
      <c r="B2053" t="s">
        <v>3165</v>
      </c>
      <c r="C2053" t="s">
        <v>477</v>
      </c>
      <c r="D2053" t="s">
        <v>480</v>
      </c>
      <c r="E2053" s="258" t="s">
        <v>3166</v>
      </c>
    </row>
    <row r="2054" spans="1:5">
      <c r="A2054">
        <v>39315</v>
      </c>
      <c r="B2054" t="s">
        <v>3167</v>
      </c>
      <c r="C2054" t="s">
        <v>477</v>
      </c>
      <c r="D2054" t="s">
        <v>480</v>
      </c>
      <c r="E2054" s="258" t="s">
        <v>945</v>
      </c>
    </row>
    <row r="2055" spans="1:5">
      <c r="A2055">
        <v>39016</v>
      </c>
      <c r="B2055" t="s">
        <v>3168</v>
      </c>
      <c r="C2055" t="s">
        <v>477</v>
      </c>
      <c r="D2055" t="s">
        <v>480</v>
      </c>
      <c r="E2055" s="258" t="s">
        <v>1028</v>
      </c>
    </row>
    <row r="2056" spans="1:5">
      <c r="A2056">
        <v>40432</v>
      </c>
      <c r="B2056" t="s">
        <v>3169</v>
      </c>
      <c r="C2056" t="s">
        <v>477</v>
      </c>
      <c r="D2056" t="s">
        <v>480</v>
      </c>
      <c r="E2056" s="258" t="s">
        <v>3170</v>
      </c>
    </row>
    <row r="2057" spans="1:5">
      <c r="A2057">
        <v>39481</v>
      </c>
      <c r="B2057" t="s">
        <v>3171</v>
      </c>
      <c r="C2057" t="s">
        <v>477</v>
      </c>
      <c r="D2057" t="s">
        <v>480</v>
      </c>
      <c r="E2057" s="258" t="s">
        <v>3172</v>
      </c>
    </row>
    <row r="2058" spans="1:5">
      <c r="A2058">
        <v>40433</v>
      </c>
      <c r="B2058" t="s">
        <v>3173</v>
      </c>
      <c r="C2058" t="s">
        <v>477</v>
      </c>
      <c r="D2058" t="s">
        <v>480</v>
      </c>
      <c r="E2058" s="258" t="s">
        <v>1008</v>
      </c>
    </row>
    <row r="2059" spans="1:5">
      <c r="A2059">
        <v>20219</v>
      </c>
      <c r="B2059" t="s">
        <v>3174</v>
      </c>
      <c r="C2059" t="s">
        <v>477</v>
      </c>
      <c r="D2059" t="s">
        <v>480</v>
      </c>
      <c r="E2059" s="258" t="s">
        <v>8634</v>
      </c>
    </row>
    <row r="2060" spans="1:5">
      <c r="A2060">
        <v>36484</v>
      </c>
      <c r="B2060" t="s">
        <v>3175</v>
      </c>
      <c r="C2060" t="s">
        <v>477</v>
      </c>
      <c r="D2060" t="s">
        <v>480</v>
      </c>
      <c r="E2060" s="258" t="s">
        <v>8635</v>
      </c>
    </row>
    <row r="2061" spans="1:5">
      <c r="A2061">
        <v>38367</v>
      </c>
      <c r="B2061" t="s">
        <v>3176</v>
      </c>
      <c r="C2061" t="s">
        <v>477</v>
      </c>
      <c r="D2061" t="s">
        <v>478</v>
      </c>
      <c r="E2061" s="258" t="s">
        <v>5616</v>
      </c>
    </row>
    <row r="2062" spans="1:5">
      <c r="A2062">
        <v>38368</v>
      </c>
      <c r="B2062" t="s">
        <v>3177</v>
      </c>
      <c r="C2062" t="s">
        <v>477</v>
      </c>
      <c r="D2062" t="s">
        <v>478</v>
      </c>
      <c r="E2062" s="258" t="s">
        <v>8636</v>
      </c>
    </row>
    <row r="2063" spans="1:5">
      <c r="A2063">
        <v>38091</v>
      </c>
      <c r="B2063" t="s">
        <v>3178</v>
      </c>
      <c r="C2063" t="s">
        <v>477</v>
      </c>
      <c r="D2063" t="s">
        <v>478</v>
      </c>
      <c r="E2063" s="258" t="s">
        <v>7687</v>
      </c>
    </row>
    <row r="2064" spans="1:5">
      <c r="A2064">
        <v>38095</v>
      </c>
      <c r="B2064" t="s">
        <v>3179</v>
      </c>
      <c r="C2064" t="s">
        <v>477</v>
      </c>
      <c r="D2064" t="s">
        <v>478</v>
      </c>
      <c r="E2064" s="258" t="s">
        <v>7238</v>
      </c>
    </row>
    <row r="2065" spans="1:5">
      <c r="A2065">
        <v>38092</v>
      </c>
      <c r="B2065" t="s">
        <v>3180</v>
      </c>
      <c r="C2065" t="s">
        <v>477</v>
      </c>
      <c r="D2065" t="s">
        <v>478</v>
      </c>
      <c r="E2065" s="258" t="s">
        <v>870</v>
      </c>
    </row>
    <row r="2066" spans="1:5">
      <c r="A2066">
        <v>38093</v>
      </c>
      <c r="B2066" t="s">
        <v>3181</v>
      </c>
      <c r="C2066" t="s">
        <v>477</v>
      </c>
      <c r="D2066" t="s">
        <v>478</v>
      </c>
      <c r="E2066" s="258" t="s">
        <v>6876</v>
      </c>
    </row>
    <row r="2067" spans="1:5">
      <c r="A2067">
        <v>38096</v>
      </c>
      <c r="B2067" t="s">
        <v>3182</v>
      </c>
      <c r="C2067" t="s">
        <v>477</v>
      </c>
      <c r="D2067" t="s">
        <v>478</v>
      </c>
      <c r="E2067" s="258" t="s">
        <v>7337</v>
      </c>
    </row>
    <row r="2068" spans="1:5">
      <c r="A2068">
        <v>38094</v>
      </c>
      <c r="B2068" t="s">
        <v>3183</v>
      </c>
      <c r="C2068" t="s">
        <v>477</v>
      </c>
      <c r="D2068" t="s">
        <v>478</v>
      </c>
      <c r="E2068" s="258" t="s">
        <v>6684</v>
      </c>
    </row>
    <row r="2069" spans="1:5">
      <c r="A2069">
        <v>38097</v>
      </c>
      <c r="B2069" t="s">
        <v>3184</v>
      </c>
      <c r="C2069" t="s">
        <v>477</v>
      </c>
      <c r="D2069" t="s">
        <v>478</v>
      </c>
      <c r="E2069" s="258" t="s">
        <v>910</v>
      </c>
    </row>
    <row r="2070" spans="1:5">
      <c r="A2070">
        <v>38098</v>
      </c>
      <c r="B2070" t="s">
        <v>3185</v>
      </c>
      <c r="C2070" t="s">
        <v>477</v>
      </c>
      <c r="D2070" t="s">
        <v>478</v>
      </c>
      <c r="E2070" s="258" t="s">
        <v>910</v>
      </c>
    </row>
    <row r="2071" spans="1:5">
      <c r="A2071">
        <v>11186</v>
      </c>
      <c r="B2071" t="s">
        <v>3186</v>
      </c>
      <c r="C2071" t="s">
        <v>479</v>
      </c>
      <c r="D2071" t="s">
        <v>480</v>
      </c>
      <c r="E2071" s="258" t="s">
        <v>8637</v>
      </c>
    </row>
    <row r="2072" spans="1:5">
      <c r="A2072">
        <v>11558</v>
      </c>
      <c r="B2072" t="s">
        <v>3187</v>
      </c>
      <c r="C2072" t="s">
        <v>488</v>
      </c>
      <c r="D2072" t="s">
        <v>478</v>
      </c>
      <c r="E2072" s="258" t="s">
        <v>6592</v>
      </c>
    </row>
    <row r="2073" spans="1:5">
      <c r="A2073">
        <v>11557</v>
      </c>
      <c r="B2073" t="s">
        <v>3188</v>
      </c>
      <c r="C2073" t="s">
        <v>488</v>
      </c>
      <c r="D2073" t="s">
        <v>478</v>
      </c>
      <c r="E2073" s="258" t="s">
        <v>8638</v>
      </c>
    </row>
    <row r="2074" spans="1:5">
      <c r="A2074">
        <v>2759</v>
      </c>
      <c r="B2074" t="s">
        <v>3189</v>
      </c>
      <c r="C2074" t="s">
        <v>477</v>
      </c>
      <c r="D2074" t="s">
        <v>480</v>
      </c>
      <c r="E2074" s="258" t="s">
        <v>2277</v>
      </c>
    </row>
    <row r="2075" spans="1:5">
      <c r="A2075">
        <v>38124</v>
      </c>
      <c r="B2075" t="s">
        <v>3190</v>
      </c>
      <c r="C2075" t="s">
        <v>477</v>
      </c>
      <c r="D2075" t="s">
        <v>483</v>
      </c>
      <c r="E2075" s="258" t="s">
        <v>8639</v>
      </c>
    </row>
    <row r="2076" spans="1:5">
      <c r="A2076">
        <v>38380</v>
      </c>
      <c r="B2076" t="s">
        <v>3191</v>
      </c>
      <c r="C2076" t="s">
        <v>477</v>
      </c>
      <c r="D2076" t="s">
        <v>478</v>
      </c>
      <c r="E2076" s="258" t="s">
        <v>8640</v>
      </c>
    </row>
    <row r="2077" spans="1:5">
      <c r="A2077">
        <v>20059</v>
      </c>
      <c r="B2077" t="s">
        <v>3192</v>
      </c>
      <c r="C2077" t="s">
        <v>477</v>
      </c>
      <c r="D2077" t="s">
        <v>480</v>
      </c>
      <c r="E2077" s="258" t="s">
        <v>8641</v>
      </c>
    </row>
    <row r="2078" spans="1:5">
      <c r="A2078">
        <v>42429</v>
      </c>
      <c r="B2078" t="s">
        <v>3193</v>
      </c>
      <c r="C2078" t="s">
        <v>477</v>
      </c>
      <c r="D2078" t="s">
        <v>480</v>
      </c>
      <c r="E2078" s="258" t="s">
        <v>8642</v>
      </c>
    </row>
    <row r="2079" spans="1:5">
      <c r="A2079">
        <v>39616</v>
      </c>
      <c r="B2079" t="s">
        <v>3194</v>
      </c>
      <c r="C2079" t="s">
        <v>477</v>
      </c>
      <c r="D2079" t="s">
        <v>483</v>
      </c>
      <c r="E2079" s="258" t="s">
        <v>8643</v>
      </c>
    </row>
    <row r="2080" spans="1:5">
      <c r="A2080">
        <v>39618</v>
      </c>
      <c r="B2080" t="s">
        <v>3195</v>
      </c>
      <c r="C2080" t="s">
        <v>477</v>
      </c>
      <c r="D2080" t="s">
        <v>478</v>
      </c>
      <c r="E2080" s="258" t="s">
        <v>8644</v>
      </c>
    </row>
    <row r="2081" spans="1:5">
      <c r="A2081">
        <v>39619</v>
      </c>
      <c r="B2081" t="s">
        <v>3196</v>
      </c>
      <c r="C2081" t="s">
        <v>477</v>
      </c>
      <c r="D2081" t="s">
        <v>478</v>
      </c>
      <c r="E2081" s="258" t="s">
        <v>8645</v>
      </c>
    </row>
    <row r="2082" spans="1:5">
      <c r="A2082">
        <v>39613</v>
      </c>
      <c r="B2082" t="s">
        <v>3197</v>
      </c>
      <c r="C2082" t="s">
        <v>477</v>
      </c>
      <c r="D2082" t="s">
        <v>478</v>
      </c>
      <c r="E2082" s="258" t="s">
        <v>8646</v>
      </c>
    </row>
    <row r="2083" spans="1:5">
      <c r="A2083">
        <v>39614</v>
      </c>
      <c r="B2083" t="s">
        <v>3198</v>
      </c>
      <c r="C2083" t="s">
        <v>477</v>
      </c>
      <c r="D2083" t="s">
        <v>478</v>
      </c>
      <c r="E2083" s="258" t="s">
        <v>8647</v>
      </c>
    </row>
    <row r="2084" spans="1:5">
      <c r="A2084">
        <v>38538</v>
      </c>
      <c r="B2084" t="s">
        <v>3199</v>
      </c>
      <c r="C2084" t="s">
        <v>484</v>
      </c>
      <c r="D2084" t="s">
        <v>480</v>
      </c>
      <c r="E2084" s="258" t="s">
        <v>8648</v>
      </c>
    </row>
    <row r="2085" spans="1:5">
      <c r="A2085">
        <v>38539</v>
      </c>
      <c r="B2085" t="s">
        <v>3200</v>
      </c>
      <c r="C2085" t="s">
        <v>484</v>
      </c>
      <c r="D2085" t="s">
        <v>480</v>
      </c>
      <c r="E2085" s="258" t="s">
        <v>8649</v>
      </c>
    </row>
    <row r="2086" spans="1:5">
      <c r="A2086">
        <v>38540</v>
      </c>
      <c r="B2086" t="s">
        <v>3201</v>
      </c>
      <c r="C2086" t="s">
        <v>484</v>
      </c>
      <c r="D2086" t="s">
        <v>480</v>
      </c>
      <c r="E2086" s="258" t="s">
        <v>8650</v>
      </c>
    </row>
    <row r="2087" spans="1:5">
      <c r="A2087">
        <v>38384</v>
      </c>
      <c r="B2087" t="s">
        <v>3202</v>
      </c>
      <c r="C2087" t="s">
        <v>477</v>
      </c>
      <c r="D2087" t="s">
        <v>478</v>
      </c>
      <c r="E2087" s="258" t="s">
        <v>6430</v>
      </c>
    </row>
    <row r="2088" spans="1:5">
      <c r="A2088">
        <v>13</v>
      </c>
      <c r="B2088" t="s">
        <v>3203</v>
      </c>
      <c r="C2088" t="s">
        <v>485</v>
      </c>
      <c r="D2088" t="s">
        <v>478</v>
      </c>
      <c r="E2088" s="258" t="s">
        <v>7162</v>
      </c>
    </row>
    <row r="2089" spans="1:5">
      <c r="A2089">
        <v>2762</v>
      </c>
      <c r="B2089" t="s">
        <v>3204</v>
      </c>
      <c r="C2089" t="s">
        <v>484</v>
      </c>
      <c r="D2089" t="s">
        <v>480</v>
      </c>
      <c r="E2089" s="258" t="s">
        <v>8259</v>
      </c>
    </row>
    <row r="2090" spans="1:5">
      <c r="A2090">
        <v>21142</v>
      </c>
      <c r="B2090" t="s">
        <v>3205</v>
      </c>
      <c r="C2090" t="s">
        <v>477</v>
      </c>
      <c r="D2090" t="s">
        <v>478</v>
      </c>
      <c r="E2090" s="258" t="s">
        <v>8651</v>
      </c>
    </row>
    <row r="2091" spans="1:5">
      <c r="A2091">
        <v>4223</v>
      </c>
      <c r="B2091" t="s">
        <v>3206</v>
      </c>
      <c r="C2091" t="s">
        <v>486</v>
      </c>
      <c r="D2091" t="s">
        <v>483</v>
      </c>
      <c r="E2091" s="258" t="s">
        <v>926</v>
      </c>
    </row>
    <row r="2092" spans="1:5">
      <c r="A2092">
        <v>37372</v>
      </c>
      <c r="B2092" t="s">
        <v>3207</v>
      </c>
      <c r="C2092" t="s">
        <v>481</v>
      </c>
      <c r="D2092" t="s">
        <v>483</v>
      </c>
      <c r="E2092" s="258" t="s">
        <v>833</v>
      </c>
    </row>
    <row r="2093" spans="1:5">
      <c r="A2093">
        <v>40863</v>
      </c>
      <c r="B2093" t="s">
        <v>3208</v>
      </c>
      <c r="C2093" t="s">
        <v>487</v>
      </c>
      <c r="D2093" t="s">
        <v>483</v>
      </c>
      <c r="E2093" s="258" t="s">
        <v>946</v>
      </c>
    </row>
    <row r="2094" spans="1:5">
      <c r="A2094">
        <v>38475</v>
      </c>
      <c r="B2094" t="s">
        <v>3209</v>
      </c>
      <c r="C2094" t="s">
        <v>477</v>
      </c>
      <c r="D2094" t="s">
        <v>478</v>
      </c>
      <c r="E2094" s="258" t="s">
        <v>7058</v>
      </c>
    </row>
    <row r="2095" spans="1:5">
      <c r="A2095">
        <v>38474</v>
      </c>
      <c r="B2095" t="s">
        <v>3210</v>
      </c>
      <c r="C2095" t="s">
        <v>477</v>
      </c>
      <c r="D2095" t="s">
        <v>478</v>
      </c>
      <c r="E2095" s="258" t="s">
        <v>7059</v>
      </c>
    </row>
    <row r="2096" spans="1:5">
      <c r="A2096">
        <v>10886</v>
      </c>
      <c r="B2096" t="s">
        <v>3211</v>
      </c>
      <c r="C2096" t="s">
        <v>477</v>
      </c>
      <c r="D2096" t="s">
        <v>478</v>
      </c>
      <c r="E2096" s="258" t="s">
        <v>5625</v>
      </c>
    </row>
    <row r="2097" spans="1:5">
      <c r="A2097">
        <v>10888</v>
      </c>
      <c r="B2097" t="s">
        <v>3212</v>
      </c>
      <c r="C2097" t="s">
        <v>477</v>
      </c>
      <c r="D2097" t="s">
        <v>478</v>
      </c>
      <c r="E2097" s="258" t="s">
        <v>8652</v>
      </c>
    </row>
    <row r="2098" spans="1:5">
      <c r="A2098">
        <v>10889</v>
      </c>
      <c r="B2098" t="s">
        <v>3213</v>
      </c>
      <c r="C2098" t="s">
        <v>477</v>
      </c>
      <c r="D2098" t="s">
        <v>478</v>
      </c>
      <c r="E2098" s="258" t="s">
        <v>8653</v>
      </c>
    </row>
    <row r="2099" spans="1:5">
      <c r="A2099">
        <v>10890</v>
      </c>
      <c r="B2099" t="s">
        <v>3214</v>
      </c>
      <c r="C2099" t="s">
        <v>477</v>
      </c>
      <c r="D2099" t="s">
        <v>478</v>
      </c>
      <c r="E2099" s="258" t="s">
        <v>8654</v>
      </c>
    </row>
    <row r="2100" spans="1:5">
      <c r="A2100">
        <v>10891</v>
      </c>
      <c r="B2100" t="s">
        <v>3215</v>
      </c>
      <c r="C2100" t="s">
        <v>477</v>
      </c>
      <c r="D2100" t="s">
        <v>478</v>
      </c>
      <c r="E2100" s="258" t="s">
        <v>8655</v>
      </c>
    </row>
    <row r="2101" spans="1:5">
      <c r="A2101">
        <v>10892</v>
      </c>
      <c r="B2101" t="s">
        <v>3216</v>
      </c>
      <c r="C2101" t="s">
        <v>477</v>
      </c>
      <c r="D2101" t="s">
        <v>483</v>
      </c>
      <c r="E2101" s="258" t="s">
        <v>8656</v>
      </c>
    </row>
    <row r="2102" spans="1:5">
      <c r="A2102">
        <v>20977</v>
      </c>
      <c r="B2102" t="s">
        <v>3217</v>
      </c>
      <c r="C2102" t="s">
        <v>477</v>
      </c>
      <c r="D2102" t="s">
        <v>478</v>
      </c>
      <c r="E2102" s="258" t="s">
        <v>8657</v>
      </c>
    </row>
    <row r="2103" spans="1:5">
      <c r="A2103">
        <v>3073</v>
      </c>
      <c r="B2103" t="s">
        <v>3218</v>
      </c>
      <c r="C2103" t="s">
        <v>477</v>
      </c>
      <c r="D2103" t="s">
        <v>480</v>
      </c>
      <c r="E2103" s="258" t="s">
        <v>8658</v>
      </c>
    </row>
    <row r="2104" spans="1:5">
      <c r="A2104">
        <v>3068</v>
      </c>
      <c r="B2104" t="s">
        <v>3219</v>
      </c>
      <c r="C2104" t="s">
        <v>477</v>
      </c>
      <c r="D2104" t="s">
        <v>480</v>
      </c>
      <c r="E2104" s="258" t="s">
        <v>8659</v>
      </c>
    </row>
    <row r="2105" spans="1:5">
      <c r="A2105">
        <v>3074</v>
      </c>
      <c r="B2105" t="s">
        <v>3220</v>
      </c>
      <c r="C2105" t="s">
        <v>477</v>
      </c>
      <c r="D2105" t="s">
        <v>480</v>
      </c>
      <c r="E2105" s="258" t="s">
        <v>8660</v>
      </c>
    </row>
    <row r="2106" spans="1:5">
      <c r="A2106">
        <v>3076</v>
      </c>
      <c r="B2106" t="s">
        <v>3221</v>
      </c>
      <c r="C2106" t="s">
        <v>477</v>
      </c>
      <c r="D2106" t="s">
        <v>480</v>
      </c>
      <c r="E2106" s="258" t="s">
        <v>8661</v>
      </c>
    </row>
    <row r="2107" spans="1:5">
      <c r="A2107">
        <v>3072</v>
      </c>
      <c r="B2107" t="s">
        <v>3222</v>
      </c>
      <c r="C2107" t="s">
        <v>477</v>
      </c>
      <c r="D2107" t="s">
        <v>480</v>
      </c>
      <c r="E2107" s="258" t="s">
        <v>8662</v>
      </c>
    </row>
    <row r="2108" spans="1:5">
      <c r="A2108">
        <v>3075</v>
      </c>
      <c r="B2108" t="s">
        <v>3223</v>
      </c>
      <c r="C2108" t="s">
        <v>477</v>
      </c>
      <c r="D2108" t="s">
        <v>480</v>
      </c>
      <c r="E2108" s="258" t="s">
        <v>8663</v>
      </c>
    </row>
    <row r="2109" spans="1:5">
      <c r="A2109">
        <v>10780</v>
      </c>
      <c r="B2109" t="s">
        <v>3224</v>
      </c>
      <c r="C2109" t="s">
        <v>477</v>
      </c>
      <c r="D2109" t="s">
        <v>480</v>
      </c>
      <c r="E2109" s="258" t="s">
        <v>6488</v>
      </c>
    </row>
    <row r="2110" spans="1:5">
      <c r="A2110">
        <v>10781</v>
      </c>
      <c r="B2110" t="s">
        <v>3225</v>
      </c>
      <c r="C2110" t="s">
        <v>477</v>
      </c>
      <c r="D2110" t="s">
        <v>480</v>
      </c>
      <c r="E2110" s="258" t="s">
        <v>8664</v>
      </c>
    </row>
    <row r="2111" spans="1:5">
      <c r="A2111">
        <v>20106</v>
      </c>
      <c r="B2111" t="s">
        <v>3226</v>
      </c>
      <c r="C2111" t="s">
        <v>477</v>
      </c>
      <c r="D2111" t="s">
        <v>480</v>
      </c>
      <c r="E2111" s="258" t="s">
        <v>8023</v>
      </c>
    </row>
    <row r="2112" spans="1:5">
      <c r="A2112">
        <v>20107</v>
      </c>
      <c r="B2112" t="s">
        <v>3227</v>
      </c>
      <c r="C2112" t="s">
        <v>477</v>
      </c>
      <c r="D2112" t="s">
        <v>480</v>
      </c>
      <c r="E2112" s="258" t="s">
        <v>1244</v>
      </c>
    </row>
    <row r="2113" spans="1:5">
      <c r="A2113">
        <v>20108</v>
      </c>
      <c r="B2113" t="s">
        <v>3228</v>
      </c>
      <c r="C2113" t="s">
        <v>477</v>
      </c>
      <c r="D2113" t="s">
        <v>480</v>
      </c>
      <c r="E2113" s="258" t="s">
        <v>7460</v>
      </c>
    </row>
    <row r="2114" spans="1:5">
      <c r="A2114">
        <v>20109</v>
      </c>
      <c r="B2114" t="s">
        <v>3229</v>
      </c>
      <c r="C2114" t="s">
        <v>477</v>
      </c>
      <c r="D2114" t="s">
        <v>480</v>
      </c>
      <c r="E2114" s="258" t="s">
        <v>6488</v>
      </c>
    </row>
    <row r="2115" spans="1:5">
      <c r="A2115">
        <v>43612</v>
      </c>
      <c r="B2115" t="s">
        <v>3230</v>
      </c>
      <c r="C2115" t="s">
        <v>492</v>
      </c>
      <c r="D2115" t="s">
        <v>478</v>
      </c>
      <c r="E2115" s="258" t="s">
        <v>8665</v>
      </c>
    </row>
    <row r="2116" spans="1:5">
      <c r="A2116">
        <v>43613</v>
      </c>
      <c r="B2116" t="s">
        <v>3231</v>
      </c>
      <c r="C2116" t="s">
        <v>492</v>
      </c>
      <c r="D2116" t="s">
        <v>478</v>
      </c>
      <c r="E2116" s="258" t="s">
        <v>6968</v>
      </c>
    </row>
    <row r="2117" spans="1:5">
      <c r="A2117">
        <v>11480</v>
      </c>
      <c r="B2117" t="s">
        <v>3232</v>
      </c>
      <c r="C2117" t="s">
        <v>492</v>
      </c>
      <c r="D2117" t="s">
        <v>478</v>
      </c>
      <c r="E2117" s="258" t="s">
        <v>8666</v>
      </c>
    </row>
    <row r="2118" spans="1:5">
      <c r="A2118">
        <v>11469</v>
      </c>
      <c r="B2118" t="s">
        <v>3233</v>
      </c>
      <c r="C2118" t="s">
        <v>477</v>
      </c>
      <c r="D2118" t="s">
        <v>478</v>
      </c>
      <c r="E2118" s="258" t="s">
        <v>6518</v>
      </c>
    </row>
    <row r="2119" spans="1:5">
      <c r="A2119">
        <v>11468</v>
      </c>
      <c r="B2119" t="s">
        <v>3234</v>
      </c>
      <c r="C2119" t="s">
        <v>477</v>
      </c>
      <c r="D2119" t="s">
        <v>478</v>
      </c>
      <c r="E2119" s="258" t="s">
        <v>8667</v>
      </c>
    </row>
    <row r="2120" spans="1:5">
      <c r="A2120">
        <v>11484</v>
      </c>
      <c r="B2120" t="s">
        <v>3235</v>
      </c>
      <c r="C2120" t="s">
        <v>477</v>
      </c>
      <c r="D2120" t="s">
        <v>478</v>
      </c>
      <c r="E2120" s="258" t="s">
        <v>7814</v>
      </c>
    </row>
    <row r="2121" spans="1:5">
      <c r="A2121">
        <v>38155</v>
      </c>
      <c r="B2121" t="s">
        <v>3236</v>
      </c>
      <c r="C2121" t="s">
        <v>477</v>
      </c>
      <c r="D2121" t="s">
        <v>478</v>
      </c>
      <c r="E2121" s="258" t="s">
        <v>8668</v>
      </c>
    </row>
    <row r="2122" spans="1:5">
      <c r="A2122">
        <v>11467</v>
      </c>
      <c r="B2122" t="s">
        <v>3237</v>
      </c>
      <c r="C2122" t="s">
        <v>477</v>
      </c>
      <c r="D2122" t="s">
        <v>478</v>
      </c>
      <c r="E2122" s="258" t="s">
        <v>7447</v>
      </c>
    </row>
    <row r="2123" spans="1:5">
      <c r="A2123">
        <v>38153</v>
      </c>
      <c r="B2123" t="s">
        <v>3238</v>
      </c>
      <c r="C2123" t="s">
        <v>492</v>
      </c>
      <c r="D2123" t="s">
        <v>478</v>
      </c>
      <c r="E2123" s="258" t="s">
        <v>8669</v>
      </c>
    </row>
    <row r="2124" spans="1:5">
      <c r="A2124">
        <v>43607</v>
      </c>
      <c r="B2124" t="s">
        <v>3239</v>
      </c>
      <c r="C2124" t="s">
        <v>492</v>
      </c>
      <c r="D2124" t="s">
        <v>478</v>
      </c>
      <c r="E2124" s="258" t="s">
        <v>8670</v>
      </c>
    </row>
    <row r="2125" spans="1:5">
      <c r="A2125">
        <v>3080</v>
      </c>
      <c r="B2125" t="s">
        <v>3240</v>
      </c>
      <c r="C2125" t="s">
        <v>492</v>
      </c>
      <c r="D2125" t="s">
        <v>483</v>
      </c>
      <c r="E2125" s="258" t="s">
        <v>8040</v>
      </c>
    </row>
    <row r="2126" spans="1:5">
      <c r="A2126">
        <v>3081</v>
      </c>
      <c r="B2126" t="s">
        <v>3241</v>
      </c>
      <c r="C2126" t="s">
        <v>492</v>
      </c>
      <c r="D2126" t="s">
        <v>478</v>
      </c>
      <c r="E2126" s="258" t="s">
        <v>8671</v>
      </c>
    </row>
    <row r="2127" spans="1:5">
      <c r="A2127">
        <v>3090</v>
      </c>
      <c r="B2127" t="s">
        <v>3242</v>
      </c>
      <c r="C2127" t="s">
        <v>492</v>
      </c>
      <c r="D2127" t="s">
        <v>478</v>
      </c>
      <c r="E2127" s="258" t="s">
        <v>8672</v>
      </c>
    </row>
    <row r="2128" spans="1:5">
      <c r="A2128">
        <v>43611</v>
      </c>
      <c r="B2128" t="s">
        <v>3243</v>
      </c>
      <c r="C2128" t="s">
        <v>492</v>
      </c>
      <c r="D2128" t="s">
        <v>478</v>
      </c>
      <c r="E2128" s="258" t="s">
        <v>8673</v>
      </c>
    </row>
    <row r="2129" spans="1:5">
      <c r="A2129">
        <v>3103</v>
      </c>
      <c r="B2129" t="s">
        <v>3244</v>
      </c>
      <c r="C2129" t="s">
        <v>477</v>
      </c>
      <c r="D2129" t="s">
        <v>478</v>
      </c>
      <c r="E2129" s="258" t="s">
        <v>7578</v>
      </c>
    </row>
    <row r="2130" spans="1:5">
      <c r="A2130">
        <v>3097</v>
      </c>
      <c r="B2130" t="s">
        <v>3245</v>
      </c>
      <c r="C2130" t="s">
        <v>492</v>
      </c>
      <c r="D2130" t="s">
        <v>478</v>
      </c>
      <c r="E2130" s="258" t="s">
        <v>8674</v>
      </c>
    </row>
    <row r="2131" spans="1:5">
      <c r="A2131">
        <v>3099</v>
      </c>
      <c r="B2131" t="s">
        <v>3246</v>
      </c>
      <c r="C2131" t="s">
        <v>492</v>
      </c>
      <c r="D2131" t="s">
        <v>478</v>
      </c>
      <c r="E2131" s="258" t="s">
        <v>8675</v>
      </c>
    </row>
    <row r="2132" spans="1:5">
      <c r="A2132">
        <v>38151</v>
      </c>
      <c r="B2132" t="s">
        <v>3247</v>
      </c>
      <c r="C2132" t="s">
        <v>492</v>
      </c>
      <c r="D2132" t="s">
        <v>478</v>
      </c>
      <c r="E2132" s="258" t="s">
        <v>8676</v>
      </c>
    </row>
    <row r="2133" spans="1:5">
      <c r="A2133">
        <v>38152</v>
      </c>
      <c r="B2133" t="s">
        <v>3248</v>
      </c>
      <c r="C2133" t="s">
        <v>492</v>
      </c>
      <c r="D2133" t="s">
        <v>478</v>
      </c>
      <c r="E2133" s="258" t="s">
        <v>7033</v>
      </c>
    </row>
    <row r="2134" spans="1:5">
      <c r="A2134">
        <v>43610</v>
      </c>
      <c r="B2134" t="s">
        <v>3249</v>
      </c>
      <c r="C2134" t="s">
        <v>492</v>
      </c>
      <c r="D2134" t="s">
        <v>478</v>
      </c>
      <c r="E2134" s="258" t="s">
        <v>8677</v>
      </c>
    </row>
    <row r="2135" spans="1:5">
      <c r="A2135">
        <v>3093</v>
      </c>
      <c r="B2135" t="s">
        <v>3250</v>
      </c>
      <c r="C2135" t="s">
        <v>492</v>
      </c>
      <c r="D2135" t="s">
        <v>478</v>
      </c>
      <c r="E2135" s="258" t="s">
        <v>8675</v>
      </c>
    </row>
    <row r="2136" spans="1:5">
      <c r="A2136">
        <v>38165</v>
      </c>
      <c r="B2136" t="s">
        <v>3251</v>
      </c>
      <c r="C2136" t="s">
        <v>492</v>
      </c>
      <c r="D2136" t="s">
        <v>478</v>
      </c>
      <c r="E2136" s="258" t="s">
        <v>8678</v>
      </c>
    </row>
    <row r="2137" spans="1:5">
      <c r="A2137">
        <v>38177</v>
      </c>
      <c r="B2137" t="s">
        <v>3252</v>
      </c>
      <c r="C2137" t="s">
        <v>477</v>
      </c>
      <c r="D2137" t="s">
        <v>478</v>
      </c>
      <c r="E2137" s="258" t="s">
        <v>6464</v>
      </c>
    </row>
    <row r="2138" spans="1:5">
      <c r="A2138">
        <v>11458</v>
      </c>
      <c r="B2138" t="s">
        <v>3253</v>
      </c>
      <c r="C2138" t="s">
        <v>477</v>
      </c>
      <c r="D2138" t="s">
        <v>478</v>
      </c>
      <c r="E2138" s="258" t="s">
        <v>1014</v>
      </c>
    </row>
    <row r="2139" spans="1:5">
      <c r="A2139">
        <v>3108</v>
      </c>
      <c r="B2139" t="s">
        <v>3254</v>
      </c>
      <c r="C2139" t="s">
        <v>477</v>
      </c>
      <c r="D2139" t="s">
        <v>478</v>
      </c>
      <c r="E2139" s="258" t="s">
        <v>8679</v>
      </c>
    </row>
    <row r="2140" spans="1:5">
      <c r="A2140">
        <v>3105</v>
      </c>
      <c r="B2140" t="s">
        <v>3255</v>
      </c>
      <c r="C2140" t="s">
        <v>477</v>
      </c>
      <c r="D2140" t="s">
        <v>478</v>
      </c>
      <c r="E2140" s="258" t="s">
        <v>8680</v>
      </c>
    </row>
    <row r="2141" spans="1:5">
      <c r="A2141">
        <v>38178</v>
      </c>
      <c r="B2141" t="s">
        <v>3256</v>
      </c>
      <c r="C2141" t="s">
        <v>477</v>
      </c>
      <c r="D2141" t="s">
        <v>478</v>
      </c>
      <c r="E2141" s="258" t="s">
        <v>6566</v>
      </c>
    </row>
    <row r="2142" spans="1:5">
      <c r="A2142">
        <v>43575</v>
      </c>
      <c r="B2142" t="s">
        <v>3257</v>
      </c>
      <c r="C2142" t="s">
        <v>477</v>
      </c>
      <c r="D2142" t="s">
        <v>478</v>
      </c>
      <c r="E2142" s="258" t="s">
        <v>7208</v>
      </c>
    </row>
    <row r="2143" spans="1:5">
      <c r="A2143">
        <v>43577</v>
      </c>
      <c r="B2143" t="s">
        <v>3258</v>
      </c>
      <c r="C2143" t="s">
        <v>477</v>
      </c>
      <c r="D2143" t="s">
        <v>478</v>
      </c>
      <c r="E2143" s="258" t="s">
        <v>8681</v>
      </c>
    </row>
    <row r="2144" spans="1:5">
      <c r="A2144">
        <v>43458</v>
      </c>
      <c r="B2144" t="s">
        <v>3259</v>
      </c>
      <c r="C2144" t="s">
        <v>481</v>
      </c>
      <c r="D2144" t="s">
        <v>483</v>
      </c>
      <c r="E2144" s="258" t="s">
        <v>792</v>
      </c>
    </row>
    <row r="2145" spans="1:5">
      <c r="A2145">
        <v>43470</v>
      </c>
      <c r="B2145" t="s">
        <v>3260</v>
      </c>
      <c r="C2145" t="s">
        <v>487</v>
      </c>
      <c r="D2145" t="s">
        <v>483</v>
      </c>
      <c r="E2145" s="258" t="s">
        <v>890</v>
      </c>
    </row>
    <row r="2146" spans="1:5">
      <c r="A2146">
        <v>43459</v>
      </c>
      <c r="B2146" t="s">
        <v>3261</v>
      </c>
      <c r="C2146" t="s">
        <v>481</v>
      </c>
      <c r="D2146" t="s">
        <v>483</v>
      </c>
      <c r="E2146" s="258" t="s">
        <v>949</v>
      </c>
    </row>
    <row r="2147" spans="1:5">
      <c r="A2147">
        <v>43471</v>
      </c>
      <c r="B2147" t="s">
        <v>3262</v>
      </c>
      <c r="C2147" t="s">
        <v>487</v>
      </c>
      <c r="D2147" t="s">
        <v>483</v>
      </c>
      <c r="E2147" s="258" t="s">
        <v>950</v>
      </c>
    </row>
    <row r="2148" spans="1:5">
      <c r="A2148">
        <v>43460</v>
      </c>
      <c r="B2148" t="s">
        <v>3263</v>
      </c>
      <c r="C2148" t="s">
        <v>481</v>
      </c>
      <c r="D2148" t="s">
        <v>483</v>
      </c>
      <c r="E2148" s="258" t="s">
        <v>806</v>
      </c>
    </row>
    <row r="2149" spans="1:5">
      <c r="A2149">
        <v>43472</v>
      </c>
      <c r="B2149" t="s">
        <v>3264</v>
      </c>
      <c r="C2149" t="s">
        <v>487</v>
      </c>
      <c r="D2149" t="s">
        <v>483</v>
      </c>
      <c r="E2149" s="258" t="s">
        <v>951</v>
      </c>
    </row>
    <row r="2150" spans="1:5">
      <c r="A2150">
        <v>43461</v>
      </c>
      <c r="B2150" t="s">
        <v>3265</v>
      </c>
      <c r="C2150" t="s">
        <v>481</v>
      </c>
      <c r="D2150" t="s">
        <v>483</v>
      </c>
      <c r="E2150" s="258" t="s">
        <v>952</v>
      </c>
    </row>
    <row r="2151" spans="1:5">
      <c r="A2151">
        <v>43473</v>
      </c>
      <c r="B2151" t="s">
        <v>3266</v>
      </c>
      <c r="C2151" t="s">
        <v>487</v>
      </c>
      <c r="D2151" t="s">
        <v>483</v>
      </c>
      <c r="E2151" s="258" t="s">
        <v>953</v>
      </c>
    </row>
    <row r="2152" spans="1:5">
      <c r="A2152">
        <v>43463</v>
      </c>
      <c r="B2152" t="s">
        <v>3267</v>
      </c>
      <c r="C2152" t="s">
        <v>481</v>
      </c>
      <c r="D2152" t="s">
        <v>483</v>
      </c>
      <c r="E2152" s="258" t="s">
        <v>859</v>
      </c>
    </row>
    <row r="2153" spans="1:5">
      <c r="A2153">
        <v>43475</v>
      </c>
      <c r="B2153" t="s">
        <v>3268</v>
      </c>
      <c r="C2153" t="s">
        <v>487</v>
      </c>
      <c r="D2153" t="s">
        <v>483</v>
      </c>
      <c r="E2153" s="258" t="s">
        <v>862</v>
      </c>
    </row>
    <row r="2154" spans="1:5">
      <c r="A2154">
        <v>43462</v>
      </c>
      <c r="B2154" t="s">
        <v>3269</v>
      </c>
      <c r="C2154" t="s">
        <v>481</v>
      </c>
      <c r="D2154" t="s">
        <v>483</v>
      </c>
      <c r="E2154" s="258" t="s">
        <v>954</v>
      </c>
    </row>
    <row r="2155" spans="1:5">
      <c r="A2155">
        <v>43474</v>
      </c>
      <c r="B2155" t="s">
        <v>3270</v>
      </c>
      <c r="C2155" t="s">
        <v>487</v>
      </c>
      <c r="D2155" t="s">
        <v>483</v>
      </c>
      <c r="E2155" s="258" t="s">
        <v>955</v>
      </c>
    </row>
    <row r="2156" spans="1:5">
      <c r="A2156">
        <v>43464</v>
      </c>
      <c r="B2156" t="s">
        <v>3271</v>
      </c>
      <c r="C2156" t="s">
        <v>481</v>
      </c>
      <c r="D2156" t="s">
        <v>483</v>
      </c>
      <c r="E2156" s="258" t="s">
        <v>954</v>
      </c>
    </row>
    <row r="2157" spans="1:5">
      <c r="A2157">
        <v>43476</v>
      </c>
      <c r="B2157" t="s">
        <v>3272</v>
      </c>
      <c r="C2157" t="s">
        <v>487</v>
      </c>
      <c r="D2157" t="s">
        <v>483</v>
      </c>
      <c r="E2157" s="258" t="s">
        <v>954</v>
      </c>
    </row>
    <row r="2158" spans="1:5">
      <c r="A2158">
        <v>43465</v>
      </c>
      <c r="B2158" t="s">
        <v>3273</v>
      </c>
      <c r="C2158" t="s">
        <v>481</v>
      </c>
      <c r="D2158" t="s">
        <v>483</v>
      </c>
      <c r="E2158" s="258" t="s">
        <v>956</v>
      </c>
    </row>
    <row r="2159" spans="1:5">
      <c r="A2159">
        <v>43477</v>
      </c>
      <c r="B2159" t="s">
        <v>3274</v>
      </c>
      <c r="C2159" t="s">
        <v>487</v>
      </c>
      <c r="D2159" t="s">
        <v>483</v>
      </c>
      <c r="E2159" s="258" t="s">
        <v>903</v>
      </c>
    </row>
    <row r="2160" spans="1:5">
      <c r="A2160">
        <v>43466</v>
      </c>
      <c r="B2160" t="s">
        <v>3275</v>
      </c>
      <c r="C2160" t="s">
        <v>481</v>
      </c>
      <c r="D2160" t="s">
        <v>483</v>
      </c>
      <c r="E2160" s="258" t="s">
        <v>957</v>
      </c>
    </row>
    <row r="2161" spans="1:5">
      <c r="A2161">
        <v>43478</v>
      </c>
      <c r="B2161" t="s">
        <v>3276</v>
      </c>
      <c r="C2161" t="s">
        <v>487</v>
      </c>
      <c r="D2161" t="s">
        <v>483</v>
      </c>
      <c r="E2161" s="258" t="s">
        <v>958</v>
      </c>
    </row>
    <row r="2162" spans="1:5">
      <c r="A2162">
        <v>43467</v>
      </c>
      <c r="B2162" t="s">
        <v>3277</v>
      </c>
      <c r="C2162" t="s">
        <v>481</v>
      </c>
      <c r="D2162" t="s">
        <v>483</v>
      </c>
      <c r="E2162" s="258" t="s">
        <v>895</v>
      </c>
    </row>
    <row r="2163" spans="1:5">
      <c r="A2163">
        <v>43479</v>
      </c>
      <c r="B2163" t="s">
        <v>3278</v>
      </c>
      <c r="C2163" t="s">
        <v>487</v>
      </c>
      <c r="D2163" t="s">
        <v>483</v>
      </c>
      <c r="E2163" s="258" t="s">
        <v>959</v>
      </c>
    </row>
    <row r="2164" spans="1:5">
      <c r="A2164">
        <v>43468</v>
      </c>
      <c r="B2164" t="s">
        <v>3279</v>
      </c>
      <c r="C2164" t="s">
        <v>481</v>
      </c>
      <c r="D2164" t="s">
        <v>483</v>
      </c>
      <c r="E2164" s="258" t="s">
        <v>868</v>
      </c>
    </row>
    <row r="2165" spans="1:5">
      <c r="A2165">
        <v>43480</v>
      </c>
      <c r="B2165" t="s">
        <v>3280</v>
      </c>
      <c r="C2165" t="s">
        <v>487</v>
      </c>
      <c r="D2165" t="s">
        <v>483</v>
      </c>
      <c r="E2165" s="258" t="s">
        <v>960</v>
      </c>
    </row>
    <row r="2166" spans="1:5">
      <c r="A2166">
        <v>43469</v>
      </c>
      <c r="B2166" t="s">
        <v>3281</v>
      </c>
      <c r="C2166" t="s">
        <v>481</v>
      </c>
      <c r="D2166" t="s">
        <v>483</v>
      </c>
      <c r="E2166" s="258" t="s">
        <v>961</v>
      </c>
    </row>
    <row r="2167" spans="1:5">
      <c r="A2167">
        <v>43481</v>
      </c>
      <c r="B2167" t="s">
        <v>3282</v>
      </c>
      <c r="C2167" t="s">
        <v>487</v>
      </c>
      <c r="D2167" t="s">
        <v>483</v>
      </c>
      <c r="E2167" s="258" t="s">
        <v>808</v>
      </c>
    </row>
    <row r="2168" spans="1:5">
      <c r="A2168">
        <v>3119</v>
      </c>
      <c r="B2168" t="s">
        <v>3283</v>
      </c>
      <c r="C2168" t="s">
        <v>477</v>
      </c>
      <c r="D2168" t="s">
        <v>478</v>
      </c>
      <c r="E2168" s="258" t="s">
        <v>8682</v>
      </c>
    </row>
    <row r="2169" spans="1:5">
      <c r="A2169">
        <v>3122</v>
      </c>
      <c r="B2169" t="s">
        <v>3284</v>
      </c>
      <c r="C2169" t="s">
        <v>477</v>
      </c>
      <c r="D2169" t="s">
        <v>478</v>
      </c>
      <c r="E2169" s="258" t="s">
        <v>7186</v>
      </c>
    </row>
    <row r="2170" spans="1:5">
      <c r="A2170">
        <v>3121</v>
      </c>
      <c r="B2170" t="s">
        <v>3285</v>
      </c>
      <c r="C2170" t="s">
        <v>477</v>
      </c>
      <c r="D2170" t="s">
        <v>478</v>
      </c>
      <c r="E2170" s="258" t="s">
        <v>8683</v>
      </c>
    </row>
    <row r="2171" spans="1:5">
      <c r="A2171">
        <v>3120</v>
      </c>
      <c r="B2171" t="s">
        <v>3286</v>
      </c>
      <c r="C2171" t="s">
        <v>477</v>
      </c>
      <c r="D2171" t="s">
        <v>478</v>
      </c>
      <c r="E2171" s="258" t="s">
        <v>8684</v>
      </c>
    </row>
    <row r="2172" spans="1:5">
      <c r="A2172">
        <v>11455</v>
      </c>
      <c r="B2172" t="s">
        <v>3288</v>
      </c>
      <c r="C2172" t="s">
        <v>477</v>
      </c>
      <c r="D2172" t="s">
        <v>478</v>
      </c>
      <c r="E2172" s="258" t="s">
        <v>7253</v>
      </c>
    </row>
    <row r="2173" spans="1:5">
      <c r="A2173">
        <v>11456</v>
      </c>
      <c r="B2173" t="s">
        <v>3289</v>
      </c>
      <c r="C2173" t="s">
        <v>477</v>
      </c>
      <c r="D2173" t="s">
        <v>478</v>
      </c>
      <c r="E2173" s="258" t="s">
        <v>8685</v>
      </c>
    </row>
    <row r="2174" spans="1:5">
      <c r="A2174">
        <v>3107</v>
      </c>
      <c r="B2174" t="s">
        <v>3290</v>
      </c>
      <c r="C2174" t="s">
        <v>477</v>
      </c>
      <c r="D2174" t="s">
        <v>478</v>
      </c>
      <c r="E2174" s="258" t="s">
        <v>6980</v>
      </c>
    </row>
    <row r="2175" spans="1:5">
      <c r="A2175">
        <v>43583</v>
      </c>
      <c r="B2175" t="s">
        <v>3291</v>
      </c>
      <c r="C2175" t="s">
        <v>477</v>
      </c>
      <c r="D2175" t="s">
        <v>478</v>
      </c>
      <c r="E2175" s="258" t="s">
        <v>8686</v>
      </c>
    </row>
    <row r="2176" spans="1:5">
      <c r="A2176">
        <v>43586</v>
      </c>
      <c r="B2176" t="s">
        <v>3292</v>
      </c>
      <c r="C2176" t="s">
        <v>477</v>
      </c>
      <c r="D2176" t="s">
        <v>478</v>
      </c>
      <c r="E2176" s="258" t="s">
        <v>7099</v>
      </c>
    </row>
    <row r="2177" spans="1:5">
      <c r="A2177">
        <v>11461</v>
      </c>
      <c r="B2177" t="s">
        <v>3293</v>
      </c>
      <c r="C2177" t="s">
        <v>477</v>
      </c>
      <c r="D2177" t="s">
        <v>478</v>
      </c>
      <c r="E2177" s="258" t="s">
        <v>8687</v>
      </c>
    </row>
    <row r="2178" spans="1:5">
      <c r="A2178">
        <v>43587</v>
      </c>
      <c r="B2178" t="s">
        <v>3294</v>
      </c>
      <c r="C2178" t="s">
        <v>477</v>
      </c>
      <c r="D2178" t="s">
        <v>478</v>
      </c>
      <c r="E2178" s="258" t="s">
        <v>8688</v>
      </c>
    </row>
    <row r="2179" spans="1:5">
      <c r="A2179">
        <v>3106</v>
      </c>
      <c r="B2179" t="s">
        <v>3296</v>
      </c>
      <c r="C2179" t="s">
        <v>477</v>
      </c>
      <c r="D2179" t="s">
        <v>478</v>
      </c>
      <c r="E2179" s="258" t="s">
        <v>8689</v>
      </c>
    </row>
    <row r="2180" spans="1:5">
      <c r="A2180">
        <v>44539</v>
      </c>
      <c r="B2180" t="s">
        <v>3297</v>
      </c>
      <c r="C2180" t="s">
        <v>485</v>
      </c>
      <c r="D2180" t="s">
        <v>478</v>
      </c>
      <c r="E2180" s="258" t="s">
        <v>6613</v>
      </c>
    </row>
    <row r="2181" spans="1:5">
      <c r="A2181">
        <v>3123</v>
      </c>
      <c r="B2181" t="s">
        <v>3298</v>
      </c>
      <c r="C2181" t="s">
        <v>485</v>
      </c>
      <c r="D2181" t="s">
        <v>483</v>
      </c>
      <c r="E2181" s="258" t="s">
        <v>6708</v>
      </c>
    </row>
    <row r="2182" spans="1:5">
      <c r="A2182">
        <v>38125</v>
      </c>
      <c r="B2182" t="s">
        <v>3299</v>
      </c>
      <c r="C2182" t="s">
        <v>485</v>
      </c>
      <c r="D2182" t="s">
        <v>478</v>
      </c>
      <c r="E2182" s="258" t="s">
        <v>8690</v>
      </c>
    </row>
    <row r="2183" spans="1:5">
      <c r="A2183">
        <v>39014</v>
      </c>
      <c r="B2183" t="s">
        <v>3300</v>
      </c>
      <c r="C2183" t="s">
        <v>485</v>
      </c>
      <c r="D2183" t="s">
        <v>480</v>
      </c>
      <c r="E2183" s="258" t="s">
        <v>6439</v>
      </c>
    </row>
    <row r="2184" spans="1:5">
      <c r="A2184">
        <v>39365</v>
      </c>
      <c r="B2184" t="s">
        <v>3301</v>
      </c>
      <c r="C2184" t="s">
        <v>477</v>
      </c>
      <c r="D2184" t="s">
        <v>478</v>
      </c>
      <c r="E2184" s="258" t="s">
        <v>8691</v>
      </c>
    </row>
    <row r="2185" spans="1:5">
      <c r="A2185">
        <v>39366</v>
      </c>
      <c r="B2185" t="s">
        <v>3302</v>
      </c>
      <c r="C2185" t="s">
        <v>477</v>
      </c>
      <c r="D2185" t="s">
        <v>478</v>
      </c>
      <c r="E2185" s="258" t="s">
        <v>8692</v>
      </c>
    </row>
    <row r="2186" spans="1:5">
      <c r="A2186">
        <v>39367</v>
      </c>
      <c r="B2186" t="s">
        <v>3303</v>
      </c>
      <c r="C2186" t="s">
        <v>477</v>
      </c>
      <c r="D2186" t="s">
        <v>478</v>
      </c>
      <c r="E2186" s="258" t="s">
        <v>8693</v>
      </c>
    </row>
    <row r="2187" spans="1:5">
      <c r="A2187">
        <v>37394</v>
      </c>
      <c r="B2187" t="s">
        <v>3304</v>
      </c>
      <c r="C2187" t="s">
        <v>494</v>
      </c>
      <c r="D2187" t="s">
        <v>480</v>
      </c>
      <c r="E2187" s="258" t="s">
        <v>7067</v>
      </c>
    </row>
    <row r="2188" spans="1:5">
      <c r="A2188">
        <v>14146</v>
      </c>
      <c r="B2188" t="s">
        <v>3305</v>
      </c>
      <c r="C2188" t="s">
        <v>494</v>
      </c>
      <c r="D2188" t="s">
        <v>480</v>
      </c>
      <c r="E2188" s="258" t="s">
        <v>6683</v>
      </c>
    </row>
    <row r="2189" spans="1:5">
      <c r="A2189">
        <v>38134</v>
      </c>
      <c r="B2189" t="s">
        <v>3306</v>
      </c>
      <c r="C2189" t="s">
        <v>485</v>
      </c>
      <c r="D2189" t="s">
        <v>478</v>
      </c>
      <c r="E2189" s="258" t="s">
        <v>8694</v>
      </c>
    </row>
    <row r="2190" spans="1:5">
      <c r="A2190">
        <v>38132</v>
      </c>
      <c r="B2190" t="s">
        <v>3307</v>
      </c>
      <c r="C2190" t="s">
        <v>485</v>
      </c>
      <c r="D2190" t="s">
        <v>478</v>
      </c>
      <c r="E2190" s="258" t="s">
        <v>8695</v>
      </c>
    </row>
    <row r="2191" spans="1:5">
      <c r="A2191">
        <v>38133</v>
      </c>
      <c r="B2191" t="s">
        <v>3308</v>
      </c>
      <c r="C2191" t="s">
        <v>485</v>
      </c>
      <c r="D2191" t="s">
        <v>478</v>
      </c>
      <c r="E2191" s="258" t="s">
        <v>6858</v>
      </c>
    </row>
    <row r="2192" spans="1:5">
      <c r="A2192">
        <v>938</v>
      </c>
      <c r="B2192" t="s">
        <v>3309</v>
      </c>
      <c r="C2192" t="s">
        <v>484</v>
      </c>
      <c r="D2192" t="s">
        <v>478</v>
      </c>
      <c r="E2192" s="258" t="s">
        <v>6631</v>
      </c>
    </row>
    <row r="2193" spans="1:5">
      <c r="A2193">
        <v>937</v>
      </c>
      <c r="B2193" t="s">
        <v>3310</v>
      </c>
      <c r="C2193" t="s">
        <v>484</v>
      </c>
      <c r="D2193" t="s">
        <v>478</v>
      </c>
      <c r="E2193" s="258" t="s">
        <v>8696</v>
      </c>
    </row>
    <row r="2194" spans="1:5">
      <c r="A2194">
        <v>939</v>
      </c>
      <c r="B2194" t="s">
        <v>3311</v>
      </c>
      <c r="C2194" t="s">
        <v>484</v>
      </c>
      <c r="D2194" t="s">
        <v>478</v>
      </c>
      <c r="E2194" s="258" t="s">
        <v>975</v>
      </c>
    </row>
    <row r="2195" spans="1:5">
      <c r="A2195">
        <v>944</v>
      </c>
      <c r="B2195" t="s">
        <v>3312</v>
      </c>
      <c r="C2195" t="s">
        <v>484</v>
      </c>
      <c r="D2195" t="s">
        <v>478</v>
      </c>
      <c r="E2195" s="258" t="s">
        <v>8697</v>
      </c>
    </row>
    <row r="2196" spans="1:5">
      <c r="A2196">
        <v>940</v>
      </c>
      <c r="B2196" t="s">
        <v>3313</v>
      </c>
      <c r="C2196" t="s">
        <v>484</v>
      </c>
      <c r="D2196" t="s">
        <v>478</v>
      </c>
      <c r="E2196" s="258" t="s">
        <v>7077</v>
      </c>
    </row>
    <row r="2197" spans="1:5">
      <c r="A2197">
        <v>44397</v>
      </c>
      <c r="B2197" t="s">
        <v>3315</v>
      </c>
      <c r="C2197" t="s">
        <v>484</v>
      </c>
      <c r="D2197" t="s">
        <v>478</v>
      </c>
      <c r="E2197" s="258" t="s">
        <v>8698</v>
      </c>
    </row>
    <row r="2198" spans="1:5">
      <c r="A2198">
        <v>406</v>
      </c>
      <c r="B2198" t="s">
        <v>3316</v>
      </c>
      <c r="C2198" t="s">
        <v>477</v>
      </c>
      <c r="D2198" t="s">
        <v>478</v>
      </c>
      <c r="E2198" s="258" t="s">
        <v>8699</v>
      </c>
    </row>
    <row r="2199" spans="1:5">
      <c r="A2199">
        <v>42529</v>
      </c>
      <c r="B2199" t="s">
        <v>3317</v>
      </c>
      <c r="C2199" t="s">
        <v>484</v>
      </c>
      <c r="D2199" t="s">
        <v>480</v>
      </c>
      <c r="E2199" s="258" t="s">
        <v>8700</v>
      </c>
    </row>
    <row r="2200" spans="1:5">
      <c r="A2200">
        <v>39634</v>
      </c>
      <c r="B2200" t="s">
        <v>3318</v>
      </c>
      <c r="C2200" t="s">
        <v>484</v>
      </c>
      <c r="D2200" t="s">
        <v>478</v>
      </c>
      <c r="E2200" s="258" t="s">
        <v>8701</v>
      </c>
    </row>
    <row r="2201" spans="1:5">
      <c r="A2201">
        <v>39701</v>
      </c>
      <c r="B2201" t="s">
        <v>3319</v>
      </c>
      <c r="C2201" t="s">
        <v>477</v>
      </c>
      <c r="D2201" t="s">
        <v>478</v>
      </c>
      <c r="E2201" s="258" t="s">
        <v>8702</v>
      </c>
    </row>
    <row r="2202" spans="1:5">
      <c r="A2202">
        <v>12815</v>
      </c>
      <c r="B2202" t="s">
        <v>274</v>
      </c>
      <c r="C2202" t="s">
        <v>477</v>
      </c>
      <c r="D2202" t="s">
        <v>478</v>
      </c>
      <c r="E2202" s="258" t="s">
        <v>6828</v>
      </c>
    </row>
    <row r="2203" spans="1:5">
      <c r="A2203">
        <v>407</v>
      </c>
      <c r="B2203" t="s">
        <v>3320</v>
      </c>
      <c r="C2203" t="s">
        <v>485</v>
      </c>
      <c r="D2203" t="s">
        <v>480</v>
      </c>
      <c r="E2203" s="258" t="s">
        <v>8703</v>
      </c>
    </row>
    <row r="2204" spans="1:5">
      <c r="A2204">
        <v>39431</v>
      </c>
      <c r="B2204" t="s">
        <v>3321</v>
      </c>
      <c r="C2204" t="s">
        <v>484</v>
      </c>
      <c r="D2204" t="s">
        <v>478</v>
      </c>
      <c r="E2204" s="258" t="s">
        <v>952</v>
      </c>
    </row>
    <row r="2205" spans="1:5">
      <c r="A2205">
        <v>39432</v>
      </c>
      <c r="B2205" t="s">
        <v>3322</v>
      </c>
      <c r="C2205" t="s">
        <v>484</v>
      </c>
      <c r="D2205" t="s">
        <v>478</v>
      </c>
      <c r="E2205" s="258" t="s">
        <v>6851</v>
      </c>
    </row>
    <row r="2206" spans="1:5">
      <c r="A2206">
        <v>20111</v>
      </c>
      <c r="B2206" t="s">
        <v>3323</v>
      </c>
      <c r="C2206" t="s">
        <v>477</v>
      </c>
      <c r="D2206" t="s">
        <v>483</v>
      </c>
      <c r="E2206" s="258" t="s">
        <v>6761</v>
      </c>
    </row>
    <row r="2207" spans="1:5">
      <c r="A2207">
        <v>21127</v>
      </c>
      <c r="B2207" t="s">
        <v>3324</v>
      </c>
      <c r="C2207" t="s">
        <v>477</v>
      </c>
      <c r="D2207" t="s">
        <v>478</v>
      </c>
      <c r="E2207" s="258" t="s">
        <v>7069</v>
      </c>
    </row>
    <row r="2208" spans="1:5">
      <c r="A2208">
        <v>404</v>
      </c>
      <c r="B2208" t="s">
        <v>3325</v>
      </c>
      <c r="C2208" t="s">
        <v>484</v>
      </c>
      <c r="D2208" t="s">
        <v>478</v>
      </c>
      <c r="E2208" s="258" t="s">
        <v>940</v>
      </c>
    </row>
    <row r="2209" spans="1:5">
      <c r="A2209">
        <v>14151</v>
      </c>
      <c r="B2209" t="s">
        <v>3326</v>
      </c>
      <c r="C2209" t="s">
        <v>477</v>
      </c>
      <c r="D2209" t="s">
        <v>480</v>
      </c>
      <c r="E2209" s="258" t="s">
        <v>4394</v>
      </c>
    </row>
    <row r="2210" spans="1:5">
      <c r="A2210">
        <v>14153</v>
      </c>
      <c r="B2210" t="s">
        <v>3327</v>
      </c>
      <c r="C2210" t="s">
        <v>477</v>
      </c>
      <c r="D2210" t="s">
        <v>480</v>
      </c>
      <c r="E2210" s="258" t="s">
        <v>7070</v>
      </c>
    </row>
    <row r="2211" spans="1:5">
      <c r="A2211">
        <v>14152</v>
      </c>
      <c r="B2211" t="s">
        <v>3328</v>
      </c>
      <c r="C2211" t="s">
        <v>477</v>
      </c>
      <c r="D2211" t="s">
        <v>480</v>
      </c>
      <c r="E2211" s="258" t="s">
        <v>7071</v>
      </c>
    </row>
    <row r="2212" spans="1:5">
      <c r="A2212">
        <v>14154</v>
      </c>
      <c r="B2212" t="s">
        <v>3329</v>
      </c>
      <c r="C2212" t="s">
        <v>477</v>
      </c>
      <c r="D2212" t="s">
        <v>480</v>
      </c>
      <c r="E2212" s="258" t="s">
        <v>7072</v>
      </c>
    </row>
    <row r="2213" spans="1:5">
      <c r="A2213">
        <v>3146</v>
      </c>
      <c r="B2213" t="s">
        <v>3330</v>
      </c>
      <c r="C2213" t="s">
        <v>477</v>
      </c>
      <c r="D2213" t="s">
        <v>483</v>
      </c>
      <c r="E2213" s="258" t="s">
        <v>6598</v>
      </c>
    </row>
    <row r="2214" spans="1:5">
      <c r="A2214">
        <v>3143</v>
      </c>
      <c r="B2214" t="s">
        <v>3331</v>
      </c>
      <c r="C2214" t="s">
        <v>477</v>
      </c>
      <c r="D2214" t="s">
        <v>478</v>
      </c>
      <c r="E2214" s="258" t="s">
        <v>8704</v>
      </c>
    </row>
    <row r="2215" spans="1:5">
      <c r="A2215">
        <v>3148</v>
      </c>
      <c r="B2215" t="s">
        <v>3332</v>
      </c>
      <c r="C2215" t="s">
        <v>477</v>
      </c>
      <c r="D2215" t="s">
        <v>478</v>
      </c>
      <c r="E2215" s="258" t="s">
        <v>8705</v>
      </c>
    </row>
    <row r="2216" spans="1:5">
      <c r="A2216">
        <v>4310</v>
      </c>
      <c r="B2216" t="s">
        <v>3333</v>
      </c>
      <c r="C2216" t="s">
        <v>477</v>
      </c>
      <c r="D2216" t="s">
        <v>478</v>
      </c>
      <c r="E2216" s="258" t="s">
        <v>7472</v>
      </c>
    </row>
    <row r="2217" spans="1:5">
      <c r="A2217">
        <v>4311</v>
      </c>
      <c r="B2217" t="s">
        <v>3334</v>
      </c>
      <c r="C2217" t="s">
        <v>477</v>
      </c>
      <c r="D2217" t="s">
        <v>478</v>
      </c>
      <c r="E2217" s="258" t="s">
        <v>7495</v>
      </c>
    </row>
    <row r="2218" spans="1:5">
      <c r="A2218">
        <v>4312</v>
      </c>
      <c r="B2218" t="s">
        <v>3335</v>
      </c>
      <c r="C2218" t="s">
        <v>477</v>
      </c>
      <c r="D2218" t="s">
        <v>478</v>
      </c>
      <c r="E2218" s="258" t="s">
        <v>6684</v>
      </c>
    </row>
    <row r="2219" spans="1:5">
      <c r="A2219">
        <v>13261</v>
      </c>
      <c r="B2219" t="s">
        <v>3336</v>
      </c>
      <c r="C2219" t="s">
        <v>477</v>
      </c>
      <c r="D2219" t="s">
        <v>478</v>
      </c>
      <c r="E2219" s="258" t="s">
        <v>8706</v>
      </c>
    </row>
    <row r="2220" spans="1:5">
      <c r="A2220">
        <v>3255</v>
      </c>
      <c r="B2220" t="s">
        <v>3337</v>
      </c>
      <c r="C2220" t="s">
        <v>477</v>
      </c>
      <c r="D2220" t="s">
        <v>478</v>
      </c>
      <c r="E2220" s="258" t="s">
        <v>6714</v>
      </c>
    </row>
    <row r="2221" spans="1:5">
      <c r="A2221">
        <v>3254</v>
      </c>
      <c r="B2221" t="s">
        <v>3338</v>
      </c>
      <c r="C2221" t="s">
        <v>477</v>
      </c>
      <c r="D2221" t="s">
        <v>478</v>
      </c>
      <c r="E2221" s="258" t="s">
        <v>8707</v>
      </c>
    </row>
    <row r="2222" spans="1:5">
      <c r="A2222">
        <v>3259</v>
      </c>
      <c r="B2222" t="s">
        <v>3339</v>
      </c>
      <c r="C2222" t="s">
        <v>477</v>
      </c>
      <c r="D2222" t="s">
        <v>478</v>
      </c>
      <c r="E2222" s="258" t="s">
        <v>7037</v>
      </c>
    </row>
    <row r="2223" spans="1:5">
      <c r="A2223">
        <v>3258</v>
      </c>
      <c r="B2223" t="s">
        <v>3340</v>
      </c>
      <c r="C2223" t="s">
        <v>477</v>
      </c>
      <c r="D2223" t="s">
        <v>478</v>
      </c>
      <c r="E2223" s="258" t="s">
        <v>8708</v>
      </c>
    </row>
    <row r="2224" spans="1:5">
      <c r="A2224">
        <v>3251</v>
      </c>
      <c r="B2224" t="s">
        <v>3341</v>
      </c>
      <c r="C2224" t="s">
        <v>477</v>
      </c>
      <c r="D2224" t="s">
        <v>478</v>
      </c>
      <c r="E2224" s="258" t="s">
        <v>8709</v>
      </c>
    </row>
    <row r="2225" spans="1:5">
      <c r="A2225">
        <v>3256</v>
      </c>
      <c r="B2225" t="s">
        <v>3342</v>
      </c>
      <c r="C2225" t="s">
        <v>477</v>
      </c>
      <c r="D2225" t="s">
        <v>478</v>
      </c>
      <c r="E2225" s="258" t="s">
        <v>8710</v>
      </c>
    </row>
    <row r="2226" spans="1:5">
      <c r="A2226">
        <v>3261</v>
      </c>
      <c r="B2226" t="s">
        <v>3343</v>
      </c>
      <c r="C2226" t="s">
        <v>477</v>
      </c>
      <c r="D2226" t="s">
        <v>478</v>
      </c>
      <c r="E2226" s="258" t="s">
        <v>8711</v>
      </c>
    </row>
    <row r="2227" spans="1:5">
      <c r="A2227">
        <v>3260</v>
      </c>
      <c r="B2227" t="s">
        <v>3344</v>
      </c>
      <c r="C2227" t="s">
        <v>477</v>
      </c>
      <c r="D2227" t="s">
        <v>478</v>
      </c>
      <c r="E2227" s="258" t="s">
        <v>6957</v>
      </c>
    </row>
    <row r="2228" spans="1:5">
      <c r="A2228">
        <v>3272</v>
      </c>
      <c r="B2228" t="s">
        <v>3345</v>
      </c>
      <c r="C2228" t="s">
        <v>477</v>
      </c>
      <c r="D2228" t="s">
        <v>480</v>
      </c>
      <c r="E2228" s="258" t="s">
        <v>8712</v>
      </c>
    </row>
    <row r="2229" spans="1:5">
      <c r="A2229">
        <v>3265</v>
      </c>
      <c r="B2229" t="s">
        <v>3346</v>
      </c>
      <c r="C2229" t="s">
        <v>477</v>
      </c>
      <c r="D2229" t="s">
        <v>480</v>
      </c>
      <c r="E2229" s="258" t="s">
        <v>8713</v>
      </c>
    </row>
    <row r="2230" spans="1:5">
      <c r="A2230">
        <v>3262</v>
      </c>
      <c r="B2230" t="s">
        <v>3347</v>
      </c>
      <c r="C2230" t="s">
        <v>477</v>
      </c>
      <c r="D2230" t="s">
        <v>480</v>
      </c>
      <c r="E2230" s="258" t="s">
        <v>8714</v>
      </c>
    </row>
    <row r="2231" spans="1:5">
      <c r="A2231">
        <v>3264</v>
      </c>
      <c r="B2231" t="s">
        <v>3348</v>
      </c>
      <c r="C2231" t="s">
        <v>477</v>
      </c>
      <c r="D2231" t="s">
        <v>480</v>
      </c>
      <c r="E2231" s="258" t="s">
        <v>7096</v>
      </c>
    </row>
    <row r="2232" spans="1:5">
      <c r="A2232">
        <v>3267</v>
      </c>
      <c r="B2232" t="s">
        <v>3349</v>
      </c>
      <c r="C2232" t="s">
        <v>477</v>
      </c>
      <c r="D2232" t="s">
        <v>480</v>
      </c>
      <c r="E2232" s="258" t="s">
        <v>8715</v>
      </c>
    </row>
    <row r="2233" spans="1:5">
      <c r="A2233">
        <v>3266</v>
      </c>
      <c r="B2233" t="s">
        <v>3350</v>
      </c>
      <c r="C2233" t="s">
        <v>477</v>
      </c>
      <c r="D2233" t="s">
        <v>480</v>
      </c>
      <c r="E2233" s="258" t="s">
        <v>8716</v>
      </c>
    </row>
    <row r="2234" spans="1:5">
      <c r="A2234">
        <v>3263</v>
      </c>
      <c r="B2234" t="s">
        <v>3351</v>
      </c>
      <c r="C2234" t="s">
        <v>477</v>
      </c>
      <c r="D2234" t="s">
        <v>480</v>
      </c>
      <c r="E2234" s="258" t="s">
        <v>6778</v>
      </c>
    </row>
    <row r="2235" spans="1:5">
      <c r="A2235">
        <v>3268</v>
      </c>
      <c r="B2235" t="s">
        <v>3352</v>
      </c>
      <c r="C2235" t="s">
        <v>477</v>
      </c>
      <c r="D2235" t="s">
        <v>480</v>
      </c>
      <c r="E2235" s="258" t="s">
        <v>8717</v>
      </c>
    </row>
    <row r="2236" spans="1:5">
      <c r="A2236">
        <v>3271</v>
      </c>
      <c r="B2236" t="s">
        <v>3353</v>
      </c>
      <c r="C2236" t="s">
        <v>477</v>
      </c>
      <c r="D2236" t="s">
        <v>480</v>
      </c>
      <c r="E2236" s="258" t="s">
        <v>8718</v>
      </c>
    </row>
    <row r="2237" spans="1:5">
      <c r="A2237">
        <v>3270</v>
      </c>
      <c r="B2237" t="s">
        <v>3354</v>
      </c>
      <c r="C2237" t="s">
        <v>477</v>
      </c>
      <c r="D2237" t="s">
        <v>480</v>
      </c>
      <c r="E2237" s="258" t="s">
        <v>8719</v>
      </c>
    </row>
    <row r="2238" spans="1:5">
      <c r="A2238">
        <v>3275</v>
      </c>
      <c r="B2238" t="s">
        <v>3355</v>
      </c>
      <c r="C2238" t="s">
        <v>479</v>
      </c>
      <c r="D2238" t="s">
        <v>478</v>
      </c>
      <c r="E2238" s="258" t="s">
        <v>8720</v>
      </c>
    </row>
    <row r="2239" spans="1:5">
      <c r="A2239">
        <v>39512</v>
      </c>
      <c r="B2239" t="s">
        <v>3356</v>
      </c>
      <c r="C2239" t="s">
        <v>479</v>
      </c>
      <c r="D2239" t="s">
        <v>480</v>
      </c>
      <c r="E2239" s="258" t="s">
        <v>8721</v>
      </c>
    </row>
    <row r="2240" spans="1:5">
      <c r="A2240">
        <v>39511</v>
      </c>
      <c r="B2240" t="s">
        <v>3357</v>
      </c>
      <c r="C2240" t="s">
        <v>479</v>
      </c>
      <c r="D2240" t="s">
        <v>480</v>
      </c>
      <c r="E2240" s="258" t="s">
        <v>8722</v>
      </c>
    </row>
    <row r="2241" spans="1:5">
      <c r="A2241">
        <v>39513</v>
      </c>
      <c r="B2241" t="s">
        <v>3358</v>
      </c>
      <c r="C2241" t="s">
        <v>479</v>
      </c>
      <c r="D2241" t="s">
        <v>480</v>
      </c>
      <c r="E2241" s="258" t="s">
        <v>8723</v>
      </c>
    </row>
    <row r="2242" spans="1:5">
      <c r="A2242">
        <v>3286</v>
      </c>
      <c r="B2242" t="s">
        <v>3359</v>
      </c>
      <c r="C2242" t="s">
        <v>479</v>
      </c>
      <c r="D2242" t="s">
        <v>480</v>
      </c>
      <c r="E2242" s="258" t="s">
        <v>8724</v>
      </c>
    </row>
    <row r="2243" spans="1:5">
      <c r="A2243">
        <v>3287</v>
      </c>
      <c r="B2243" t="s">
        <v>3360</v>
      </c>
      <c r="C2243" t="s">
        <v>479</v>
      </c>
      <c r="D2243" t="s">
        <v>480</v>
      </c>
      <c r="E2243" s="258" t="s">
        <v>8725</v>
      </c>
    </row>
    <row r="2244" spans="1:5">
      <c r="A2244">
        <v>3283</v>
      </c>
      <c r="B2244" t="s">
        <v>3361</v>
      </c>
      <c r="C2244" t="s">
        <v>479</v>
      </c>
      <c r="D2244" t="s">
        <v>480</v>
      </c>
      <c r="E2244" s="258" t="s">
        <v>7210</v>
      </c>
    </row>
    <row r="2245" spans="1:5">
      <c r="A2245">
        <v>11587</v>
      </c>
      <c r="B2245" t="s">
        <v>3362</v>
      </c>
      <c r="C2245" t="s">
        <v>479</v>
      </c>
      <c r="D2245" t="s">
        <v>478</v>
      </c>
      <c r="E2245" s="258" t="s">
        <v>8726</v>
      </c>
    </row>
    <row r="2246" spans="1:5">
      <c r="A2246">
        <v>36225</v>
      </c>
      <c r="B2246" t="s">
        <v>3363</v>
      </c>
      <c r="C2246" t="s">
        <v>479</v>
      </c>
      <c r="D2246" t="s">
        <v>478</v>
      </c>
      <c r="E2246" s="258" t="s">
        <v>8727</v>
      </c>
    </row>
    <row r="2247" spans="1:5">
      <c r="A2247">
        <v>36230</v>
      </c>
      <c r="B2247" t="s">
        <v>3364</v>
      </c>
      <c r="C2247" t="s">
        <v>479</v>
      </c>
      <c r="D2247" t="s">
        <v>483</v>
      </c>
      <c r="E2247" s="258" t="s">
        <v>8728</v>
      </c>
    </row>
    <row r="2248" spans="1:5">
      <c r="A2248">
        <v>36238</v>
      </c>
      <c r="B2248" t="s">
        <v>3365</v>
      </c>
      <c r="C2248" t="s">
        <v>479</v>
      </c>
      <c r="D2248" t="s">
        <v>478</v>
      </c>
      <c r="E2248" s="258" t="s">
        <v>8729</v>
      </c>
    </row>
    <row r="2249" spans="1:5">
      <c r="A2249">
        <v>39363</v>
      </c>
      <c r="B2249" t="s">
        <v>3366</v>
      </c>
      <c r="C2249" t="s">
        <v>477</v>
      </c>
      <c r="D2249" t="s">
        <v>478</v>
      </c>
      <c r="E2249" s="258" t="s">
        <v>8730</v>
      </c>
    </row>
    <row r="2250" spans="1:5">
      <c r="A2250">
        <v>39361</v>
      </c>
      <c r="B2250" t="s">
        <v>3367</v>
      </c>
      <c r="C2250" t="s">
        <v>477</v>
      </c>
      <c r="D2250" t="s">
        <v>478</v>
      </c>
      <c r="E2250" s="258" t="s">
        <v>8731</v>
      </c>
    </row>
    <row r="2251" spans="1:5">
      <c r="A2251">
        <v>39362</v>
      </c>
      <c r="B2251" t="s">
        <v>3368</v>
      </c>
      <c r="C2251" t="s">
        <v>477</v>
      </c>
      <c r="D2251" t="s">
        <v>478</v>
      </c>
      <c r="E2251" s="258" t="s">
        <v>8732</v>
      </c>
    </row>
    <row r="2252" spans="1:5">
      <c r="A2252">
        <v>39364</v>
      </c>
      <c r="B2252" t="s">
        <v>3369</v>
      </c>
      <c r="C2252" t="s">
        <v>477</v>
      </c>
      <c r="D2252" t="s">
        <v>478</v>
      </c>
      <c r="E2252" s="258" t="s">
        <v>8733</v>
      </c>
    </row>
    <row r="2253" spans="1:5">
      <c r="A2253">
        <v>14576</v>
      </c>
      <c r="B2253" t="s">
        <v>3370</v>
      </c>
      <c r="C2253" t="s">
        <v>477</v>
      </c>
      <c r="D2253" t="s">
        <v>480</v>
      </c>
      <c r="E2253" s="258" t="s">
        <v>8734</v>
      </c>
    </row>
    <row r="2254" spans="1:5">
      <c r="A2254">
        <v>13877</v>
      </c>
      <c r="B2254" t="s">
        <v>3371</v>
      </c>
      <c r="C2254" t="s">
        <v>477</v>
      </c>
      <c r="D2254" t="s">
        <v>480</v>
      </c>
      <c r="E2254" s="258" t="s">
        <v>8735</v>
      </c>
    </row>
    <row r="2255" spans="1:5">
      <c r="A2255">
        <v>7307</v>
      </c>
      <c r="B2255" t="s">
        <v>3372</v>
      </c>
      <c r="C2255" t="s">
        <v>486</v>
      </c>
      <c r="D2255" t="s">
        <v>478</v>
      </c>
      <c r="E2255" s="258" t="s">
        <v>8736</v>
      </c>
    </row>
    <row r="2256" spans="1:5">
      <c r="A2256">
        <v>38122</v>
      </c>
      <c r="B2256" t="s">
        <v>3373</v>
      </c>
      <c r="C2256" t="s">
        <v>486</v>
      </c>
      <c r="D2256" t="s">
        <v>478</v>
      </c>
      <c r="E2256" s="258" t="s">
        <v>6528</v>
      </c>
    </row>
    <row r="2257" spans="1:5">
      <c r="A2257">
        <v>43653</v>
      </c>
      <c r="B2257" t="s">
        <v>3374</v>
      </c>
      <c r="C2257" t="s">
        <v>486</v>
      </c>
      <c r="D2257" t="s">
        <v>478</v>
      </c>
      <c r="E2257" s="258" t="s">
        <v>6855</v>
      </c>
    </row>
    <row r="2258" spans="1:5">
      <c r="A2258">
        <v>38633</v>
      </c>
      <c r="B2258" t="s">
        <v>3375</v>
      </c>
      <c r="C2258" t="s">
        <v>477</v>
      </c>
      <c r="D2258" t="s">
        <v>478</v>
      </c>
      <c r="E2258" s="258" t="s">
        <v>6667</v>
      </c>
    </row>
    <row r="2259" spans="1:5">
      <c r="A2259">
        <v>12344</v>
      </c>
      <c r="B2259" t="s">
        <v>3376</v>
      </c>
      <c r="C2259" t="s">
        <v>477</v>
      </c>
      <c r="D2259" t="s">
        <v>480</v>
      </c>
      <c r="E2259" s="258" t="s">
        <v>1167</v>
      </c>
    </row>
    <row r="2260" spans="1:5">
      <c r="A2260">
        <v>12343</v>
      </c>
      <c r="B2260" t="s">
        <v>3377</v>
      </c>
      <c r="C2260" t="s">
        <v>477</v>
      </c>
      <c r="D2260" t="s">
        <v>480</v>
      </c>
      <c r="E2260" s="258" t="s">
        <v>7841</v>
      </c>
    </row>
    <row r="2261" spans="1:5">
      <c r="A2261">
        <v>3295</v>
      </c>
      <c r="B2261" t="s">
        <v>3378</v>
      </c>
      <c r="C2261" t="s">
        <v>477</v>
      </c>
      <c r="D2261" t="s">
        <v>480</v>
      </c>
      <c r="E2261" s="258" t="s">
        <v>8737</v>
      </c>
    </row>
    <row r="2262" spans="1:5">
      <c r="A2262">
        <v>3302</v>
      </c>
      <c r="B2262" t="s">
        <v>3379</v>
      </c>
      <c r="C2262" t="s">
        <v>477</v>
      </c>
      <c r="D2262" t="s">
        <v>480</v>
      </c>
      <c r="E2262" s="258" t="s">
        <v>8738</v>
      </c>
    </row>
    <row r="2263" spans="1:5">
      <c r="A2263">
        <v>3297</v>
      </c>
      <c r="B2263" t="s">
        <v>3380</v>
      </c>
      <c r="C2263" t="s">
        <v>477</v>
      </c>
      <c r="D2263" t="s">
        <v>480</v>
      </c>
      <c r="E2263" s="258" t="s">
        <v>8739</v>
      </c>
    </row>
    <row r="2264" spans="1:5">
      <c r="A2264">
        <v>3294</v>
      </c>
      <c r="B2264" t="s">
        <v>3381</v>
      </c>
      <c r="C2264" t="s">
        <v>477</v>
      </c>
      <c r="D2264" t="s">
        <v>480</v>
      </c>
      <c r="E2264" s="258" t="s">
        <v>6897</v>
      </c>
    </row>
    <row r="2265" spans="1:5">
      <c r="A2265">
        <v>3292</v>
      </c>
      <c r="B2265" t="s">
        <v>3382</v>
      </c>
      <c r="C2265" t="s">
        <v>477</v>
      </c>
      <c r="D2265" t="s">
        <v>480</v>
      </c>
      <c r="E2265" s="258" t="s">
        <v>8740</v>
      </c>
    </row>
    <row r="2266" spans="1:5">
      <c r="A2266">
        <v>3298</v>
      </c>
      <c r="B2266" t="s">
        <v>3383</v>
      </c>
      <c r="C2266" t="s">
        <v>477</v>
      </c>
      <c r="D2266" t="s">
        <v>480</v>
      </c>
      <c r="E2266" s="258" t="s">
        <v>8741</v>
      </c>
    </row>
    <row r="2267" spans="1:5">
      <c r="A2267">
        <v>11596</v>
      </c>
      <c r="B2267" t="s">
        <v>3384</v>
      </c>
      <c r="C2267" t="s">
        <v>477</v>
      </c>
      <c r="D2267" t="s">
        <v>478</v>
      </c>
      <c r="E2267" s="258" t="s">
        <v>8742</v>
      </c>
    </row>
    <row r="2268" spans="1:5">
      <c r="A2268">
        <v>34802</v>
      </c>
      <c r="B2268" t="s">
        <v>3385</v>
      </c>
      <c r="C2268" t="s">
        <v>477</v>
      </c>
      <c r="D2268" t="s">
        <v>478</v>
      </c>
      <c r="E2268" s="258" t="s">
        <v>8743</v>
      </c>
    </row>
    <row r="2269" spans="1:5">
      <c r="A2269">
        <v>11588</v>
      </c>
      <c r="B2269" t="s">
        <v>3386</v>
      </c>
      <c r="C2269" t="s">
        <v>477</v>
      </c>
      <c r="D2269" t="s">
        <v>478</v>
      </c>
      <c r="E2269" s="258" t="s">
        <v>8744</v>
      </c>
    </row>
    <row r="2270" spans="1:5">
      <c r="A2270">
        <v>34383</v>
      </c>
      <c r="B2270" t="s">
        <v>3387</v>
      </c>
      <c r="C2270" t="s">
        <v>477</v>
      </c>
      <c r="D2270" t="s">
        <v>478</v>
      </c>
      <c r="E2270" s="258" t="s">
        <v>8745</v>
      </c>
    </row>
    <row r="2271" spans="1:5">
      <c r="A2271">
        <v>40451</v>
      </c>
      <c r="B2271" t="s">
        <v>3388</v>
      </c>
      <c r="C2271" t="s">
        <v>479</v>
      </c>
      <c r="D2271" t="s">
        <v>478</v>
      </c>
      <c r="E2271" s="258" t="s">
        <v>8274</v>
      </c>
    </row>
    <row r="2272" spans="1:5">
      <c r="A2272">
        <v>40453</v>
      </c>
      <c r="B2272" t="s">
        <v>3389</v>
      </c>
      <c r="C2272" t="s">
        <v>479</v>
      </c>
      <c r="D2272" t="s">
        <v>478</v>
      </c>
      <c r="E2272" s="258" t="s">
        <v>8746</v>
      </c>
    </row>
    <row r="2273" spans="1:5">
      <c r="A2273">
        <v>40452</v>
      </c>
      <c r="B2273" t="s">
        <v>3390</v>
      </c>
      <c r="C2273" t="s">
        <v>479</v>
      </c>
      <c r="D2273" t="s">
        <v>478</v>
      </c>
      <c r="E2273" s="258" t="s">
        <v>8747</v>
      </c>
    </row>
    <row r="2274" spans="1:5">
      <c r="A2274">
        <v>11594</v>
      </c>
      <c r="B2274" t="s">
        <v>3391</v>
      </c>
      <c r="C2274" t="s">
        <v>477</v>
      </c>
      <c r="D2274" t="s">
        <v>478</v>
      </c>
      <c r="E2274" s="258" t="s">
        <v>8748</v>
      </c>
    </row>
    <row r="2275" spans="1:5">
      <c r="A2275">
        <v>3311</v>
      </c>
      <c r="B2275" t="s">
        <v>3392</v>
      </c>
      <c r="C2275" t="s">
        <v>482</v>
      </c>
      <c r="D2275" t="s">
        <v>478</v>
      </c>
      <c r="E2275" s="258" t="s">
        <v>8748</v>
      </c>
    </row>
    <row r="2276" spans="1:5">
      <c r="A2276">
        <v>11599</v>
      </c>
      <c r="B2276" t="s">
        <v>3393</v>
      </c>
      <c r="C2276" t="s">
        <v>477</v>
      </c>
      <c r="D2276" t="s">
        <v>478</v>
      </c>
      <c r="E2276" s="258" t="s">
        <v>8749</v>
      </c>
    </row>
    <row r="2277" spans="1:5">
      <c r="A2277">
        <v>11593</v>
      </c>
      <c r="B2277" t="s">
        <v>3394</v>
      </c>
      <c r="C2277" t="s">
        <v>477</v>
      </c>
      <c r="D2277" t="s">
        <v>478</v>
      </c>
      <c r="E2277" s="258" t="s">
        <v>8750</v>
      </c>
    </row>
    <row r="2278" spans="1:5">
      <c r="A2278">
        <v>3314</v>
      </c>
      <c r="B2278" t="s">
        <v>3395</v>
      </c>
      <c r="C2278" t="s">
        <v>482</v>
      </c>
      <c r="D2278" t="s">
        <v>478</v>
      </c>
      <c r="E2278" s="258" t="s">
        <v>8751</v>
      </c>
    </row>
    <row r="2279" spans="1:5">
      <c r="A2279">
        <v>11597</v>
      </c>
      <c r="B2279" t="s">
        <v>3396</v>
      </c>
      <c r="C2279" t="s">
        <v>477</v>
      </c>
      <c r="D2279" t="s">
        <v>478</v>
      </c>
      <c r="E2279" s="258" t="s">
        <v>8752</v>
      </c>
    </row>
    <row r="2280" spans="1:5">
      <c r="A2280">
        <v>3309</v>
      </c>
      <c r="B2280" t="s">
        <v>3397</v>
      </c>
      <c r="C2280" t="s">
        <v>482</v>
      </c>
      <c r="D2280" t="s">
        <v>478</v>
      </c>
      <c r="E2280" s="258" t="s">
        <v>8742</v>
      </c>
    </row>
    <row r="2281" spans="1:5">
      <c r="A2281">
        <v>34612</v>
      </c>
      <c r="B2281" t="s">
        <v>3398</v>
      </c>
      <c r="C2281" t="s">
        <v>477</v>
      </c>
      <c r="D2281" t="s">
        <v>478</v>
      </c>
      <c r="E2281" s="258" t="s">
        <v>8753</v>
      </c>
    </row>
    <row r="2282" spans="1:5">
      <c r="A2282">
        <v>34635</v>
      </c>
      <c r="B2282" t="s">
        <v>3399</v>
      </c>
      <c r="C2282" t="s">
        <v>477</v>
      </c>
      <c r="D2282" t="s">
        <v>478</v>
      </c>
      <c r="E2282" s="258" t="s">
        <v>8754</v>
      </c>
    </row>
    <row r="2283" spans="1:5">
      <c r="A2283">
        <v>34633</v>
      </c>
      <c r="B2283" t="s">
        <v>3400</v>
      </c>
      <c r="C2283" t="s">
        <v>477</v>
      </c>
      <c r="D2283" t="s">
        <v>478</v>
      </c>
      <c r="E2283" s="258" t="s">
        <v>8755</v>
      </c>
    </row>
    <row r="2284" spans="1:5">
      <c r="A2284">
        <v>40440</v>
      </c>
      <c r="B2284" t="s">
        <v>3401</v>
      </c>
      <c r="C2284" t="s">
        <v>482</v>
      </c>
      <c r="D2284" t="s">
        <v>478</v>
      </c>
      <c r="E2284" s="258" t="s">
        <v>8756</v>
      </c>
    </row>
    <row r="2285" spans="1:5">
      <c r="A2285">
        <v>40441</v>
      </c>
      <c r="B2285" t="s">
        <v>3402</v>
      </c>
      <c r="C2285" t="s">
        <v>482</v>
      </c>
      <c r="D2285" t="s">
        <v>478</v>
      </c>
      <c r="E2285" s="258" t="s">
        <v>8757</v>
      </c>
    </row>
    <row r="2286" spans="1:5">
      <c r="A2286">
        <v>40449</v>
      </c>
      <c r="B2286" t="s">
        <v>3403</v>
      </c>
      <c r="C2286" t="s">
        <v>482</v>
      </c>
      <c r="D2286" t="s">
        <v>478</v>
      </c>
      <c r="E2286" s="258" t="s">
        <v>8758</v>
      </c>
    </row>
    <row r="2287" spans="1:5">
      <c r="A2287">
        <v>34800</v>
      </c>
      <c r="B2287" t="s">
        <v>3404</v>
      </c>
      <c r="C2287" t="s">
        <v>482</v>
      </c>
      <c r="D2287" t="s">
        <v>478</v>
      </c>
      <c r="E2287" s="258" t="s">
        <v>8759</v>
      </c>
    </row>
    <row r="2288" spans="1:5">
      <c r="A2288">
        <v>11592</v>
      </c>
      <c r="B2288" t="s">
        <v>3405</v>
      </c>
      <c r="C2288" t="s">
        <v>477</v>
      </c>
      <c r="D2288" t="s">
        <v>478</v>
      </c>
      <c r="E2288" s="258" t="s">
        <v>8751</v>
      </c>
    </row>
    <row r="2289" spans="1:5">
      <c r="A2289">
        <v>40438</v>
      </c>
      <c r="B2289" t="s">
        <v>3406</v>
      </c>
      <c r="C2289" t="s">
        <v>482</v>
      </c>
      <c r="D2289" t="s">
        <v>478</v>
      </c>
      <c r="E2289" s="258" t="s">
        <v>8760</v>
      </c>
    </row>
    <row r="2290" spans="1:5">
      <c r="A2290">
        <v>40436</v>
      </c>
      <c r="B2290" t="s">
        <v>3407</v>
      </c>
      <c r="C2290" t="s">
        <v>482</v>
      </c>
      <c r="D2290" t="s">
        <v>478</v>
      </c>
      <c r="E2290" s="258" t="s">
        <v>8761</v>
      </c>
    </row>
    <row r="2291" spans="1:5">
      <c r="A2291">
        <v>4315</v>
      </c>
      <c r="B2291" t="s">
        <v>3408</v>
      </c>
      <c r="C2291" t="s">
        <v>477</v>
      </c>
      <c r="D2291" t="s">
        <v>478</v>
      </c>
      <c r="E2291" s="258" t="s">
        <v>2502</v>
      </c>
    </row>
    <row r="2292" spans="1:5">
      <c r="A2292">
        <v>402</v>
      </c>
      <c r="B2292" t="s">
        <v>3409</v>
      </c>
      <c r="C2292" t="s">
        <v>477</v>
      </c>
      <c r="D2292" t="s">
        <v>480</v>
      </c>
      <c r="E2292" s="258" t="s">
        <v>834</v>
      </c>
    </row>
    <row r="2293" spans="1:5">
      <c r="A2293">
        <v>4226</v>
      </c>
      <c r="B2293" t="s">
        <v>3410</v>
      </c>
      <c r="C2293" t="s">
        <v>485</v>
      </c>
      <c r="D2293" t="s">
        <v>483</v>
      </c>
      <c r="E2293" s="258" t="s">
        <v>8762</v>
      </c>
    </row>
    <row r="2294" spans="1:5">
      <c r="A2294">
        <v>4222</v>
      </c>
      <c r="B2294" t="s">
        <v>3411</v>
      </c>
      <c r="C2294" t="s">
        <v>486</v>
      </c>
      <c r="D2294" t="s">
        <v>483</v>
      </c>
      <c r="E2294" s="258" t="s">
        <v>6838</v>
      </c>
    </row>
    <row r="2295" spans="1:5">
      <c r="A2295">
        <v>34804</v>
      </c>
      <c r="B2295" t="s">
        <v>3412</v>
      </c>
      <c r="C2295" t="s">
        <v>479</v>
      </c>
      <c r="D2295" t="s">
        <v>478</v>
      </c>
      <c r="E2295" s="258" t="s">
        <v>8763</v>
      </c>
    </row>
    <row r="2296" spans="1:5">
      <c r="A2296">
        <v>4013</v>
      </c>
      <c r="B2296" t="s">
        <v>3413</v>
      </c>
      <c r="C2296" t="s">
        <v>479</v>
      </c>
      <c r="D2296" t="s">
        <v>478</v>
      </c>
      <c r="E2296" s="258" t="s">
        <v>8764</v>
      </c>
    </row>
    <row r="2297" spans="1:5">
      <c r="A2297">
        <v>4011</v>
      </c>
      <c r="B2297" t="s">
        <v>3414</v>
      </c>
      <c r="C2297" t="s">
        <v>479</v>
      </c>
      <c r="D2297" t="s">
        <v>478</v>
      </c>
      <c r="E2297" s="258" t="s">
        <v>919</v>
      </c>
    </row>
    <row r="2298" spans="1:5">
      <c r="A2298">
        <v>4021</v>
      </c>
      <c r="B2298" t="s">
        <v>3415</v>
      </c>
      <c r="C2298" t="s">
        <v>479</v>
      </c>
      <c r="D2298" t="s">
        <v>478</v>
      </c>
      <c r="E2298" s="258" t="s">
        <v>8765</v>
      </c>
    </row>
    <row r="2299" spans="1:5">
      <c r="A2299">
        <v>4019</v>
      </c>
      <c r="B2299" t="s">
        <v>3416</v>
      </c>
      <c r="C2299" t="s">
        <v>479</v>
      </c>
      <c r="D2299" t="s">
        <v>478</v>
      </c>
      <c r="E2299" s="258" t="s">
        <v>7048</v>
      </c>
    </row>
    <row r="2300" spans="1:5">
      <c r="A2300">
        <v>4012</v>
      </c>
      <c r="B2300" t="s">
        <v>3417</v>
      </c>
      <c r="C2300" t="s">
        <v>479</v>
      </c>
      <c r="D2300" t="s">
        <v>478</v>
      </c>
      <c r="E2300" s="258" t="s">
        <v>8766</v>
      </c>
    </row>
    <row r="2301" spans="1:5">
      <c r="A2301">
        <v>4020</v>
      </c>
      <c r="B2301" t="s">
        <v>3418</v>
      </c>
      <c r="C2301" t="s">
        <v>479</v>
      </c>
      <c r="D2301" t="s">
        <v>478</v>
      </c>
      <c r="E2301" s="258" t="s">
        <v>8767</v>
      </c>
    </row>
    <row r="2302" spans="1:5">
      <c r="A2302">
        <v>4018</v>
      </c>
      <c r="B2302" t="s">
        <v>3419</v>
      </c>
      <c r="C2302" t="s">
        <v>479</v>
      </c>
      <c r="D2302" t="s">
        <v>478</v>
      </c>
      <c r="E2302" s="258" t="s">
        <v>8768</v>
      </c>
    </row>
    <row r="2303" spans="1:5">
      <c r="A2303">
        <v>36498</v>
      </c>
      <c r="B2303" t="s">
        <v>3420</v>
      </c>
      <c r="C2303" t="s">
        <v>477</v>
      </c>
      <c r="D2303" t="s">
        <v>480</v>
      </c>
      <c r="E2303" s="258" t="s">
        <v>8769</v>
      </c>
    </row>
    <row r="2304" spans="1:5">
      <c r="A2304">
        <v>12872</v>
      </c>
      <c r="B2304" t="s">
        <v>3421</v>
      </c>
      <c r="C2304" t="s">
        <v>481</v>
      </c>
      <c r="D2304" t="s">
        <v>478</v>
      </c>
      <c r="E2304" s="258" t="s">
        <v>7466</v>
      </c>
    </row>
    <row r="2305" spans="1:5">
      <c r="A2305">
        <v>41075</v>
      </c>
      <c r="B2305" t="s">
        <v>3422</v>
      </c>
      <c r="C2305" t="s">
        <v>487</v>
      </c>
      <c r="D2305" t="s">
        <v>478</v>
      </c>
      <c r="E2305" s="258" t="s">
        <v>7467</v>
      </c>
    </row>
    <row r="2306" spans="1:5">
      <c r="A2306">
        <v>44324</v>
      </c>
      <c r="B2306" t="s">
        <v>3423</v>
      </c>
      <c r="C2306" t="s">
        <v>485</v>
      </c>
      <c r="D2306" t="s">
        <v>478</v>
      </c>
      <c r="E2306" s="258" t="s">
        <v>6472</v>
      </c>
    </row>
    <row r="2307" spans="1:5">
      <c r="A2307">
        <v>3315</v>
      </c>
      <c r="B2307" t="s">
        <v>3424</v>
      </c>
      <c r="C2307" t="s">
        <v>485</v>
      </c>
      <c r="D2307" t="s">
        <v>478</v>
      </c>
      <c r="E2307" s="258" t="s">
        <v>7144</v>
      </c>
    </row>
    <row r="2308" spans="1:5">
      <c r="A2308">
        <v>36870</v>
      </c>
      <c r="B2308" t="s">
        <v>3425</v>
      </c>
      <c r="C2308" t="s">
        <v>485</v>
      </c>
      <c r="D2308" t="s">
        <v>478</v>
      </c>
      <c r="E2308" s="258" t="s">
        <v>8770</v>
      </c>
    </row>
    <row r="2309" spans="1:5">
      <c r="A2309">
        <v>5092</v>
      </c>
      <c r="B2309" t="s">
        <v>3426</v>
      </c>
      <c r="C2309" t="s">
        <v>488</v>
      </c>
      <c r="D2309" t="s">
        <v>478</v>
      </c>
      <c r="E2309" s="258" t="s">
        <v>809</v>
      </c>
    </row>
    <row r="2310" spans="1:5">
      <c r="A2310">
        <v>11462</v>
      </c>
      <c r="B2310" t="s">
        <v>3427</v>
      </c>
      <c r="C2310" t="s">
        <v>488</v>
      </c>
      <c r="D2310" t="s">
        <v>478</v>
      </c>
      <c r="E2310" s="258" t="s">
        <v>8771</v>
      </c>
    </row>
    <row r="2311" spans="1:5">
      <c r="A2311">
        <v>36529</v>
      </c>
      <c r="B2311" t="s">
        <v>3429</v>
      </c>
      <c r="C2311" t="s">
        <v>477</v>
      </c>
      <c r="D2311" t="s">
        <v>480</v>
      </c>
      <c r="E2311" s="258" t="s">
        <v>8772</v>
      </c>
    </row>
    <row r="2312" spans="1:5">
      <c r="A2312">
        <v>3318</v>
      </c>
      <c r="B2312" t="s">
        <v>3430</v>
      </c>
      <c r="C2312" t="s">
        <v>477</v>
      </c>
      <c r="D2312" t="s">
        <v>480</v>
      </c>
      <c r="E2312" s="258" t="s">
        <v>8773</v>
      </c>
    </row>
    <row r="2313" spans="1:5">
      <c r="A2313">
        <v>3324</v>
      </c>
      <c r="B2313" t="s">
        <v>3431</v>
      </c>
      <c r="C2313" t="s">
        <v>479</v>
      </c>
      <c r="D2313" t="s">
        <v>478</v>
      </c>
      <c r="E2313" s="258" t="s">
        <v>897</v>
      </c>
    </row>
    <row r="2314" spans="1:5">
      <c r="A2314">
        <v>3322</v>
      </c>
      <c r="B2314" t="s">
        <v>3432</v>
      </c>
      <c r="C2314" t="s">
        <v>479</v>
      </c>
      <c r="D2314" t="s">
        <v>483</v>
      </c>
      <c r="E2314" s="258" t="s">
        <v>973</v>
      </c>
    </row>
    <row r="2315" spans="1:5">
      <c r="A2315">
        <v>5076</v>
      </c>
      <c r="B2315" t="s">
        <v>3433</v>
      </c>
      <c r="C2315" t="s">
        <v>485</v>
      </c>
      <c r="D2315" t="s">
        <v>478</v>
      </c>
      <c r="E2315" s="258" t="s">
        <v>8774</v>
      </c>
    </row>
    <row r="2316" spans="1:5">
      <c r="A2316">
        <v>5077</v>
      </c>
      <c r="B2316" t="s">
        <v>3434</v>
      </c>
      <c r="C2316" t="s">
        <v>485</v>
      </c>
      <c r="D2316" t="s">
        <v>478</v>
      </c>
      <c r="E2316" s="258" t="s">
        <v>8775</v>
      </c>
    </row>
    <row r="2317" spans="1:5">
      <c r="A2317">
        <v>11837</v>
      </c>
      <c r="B2317" t="s">
        <v>3435</v>
      </c>
      <c r="C2317" t="s">
        <v>477</v>
      </c>
      <c r="D2317" t="s">
        <v>480</v>
      </c>
      <c r="E2317" s="258" t="s">
        <v>2669</v>
      </c>
    </row>
    <row r="2318" spans="1:5">
      <c r="A2318">
        <v>38055</v>
      </c>
      <c r="B2318" t="s">
        <v>3436</v>
      </c>
      <c r="C2318" t="s">
        <v>477</v>
      </c>
      <c r="D2318" t="s">
        <v>480</v>
      </c>
      <c r="E2318" s="258" t="s">
        <v>8776</v>
      </c>
    </row>
    <row r="2319" spans="1:5">
      <c r="A2319">
        <v>415</v>
      </c>
      <c r="B2319" t="s">
        <v>3437</v>
      </c>
      <c r="C2319" t="s">
        <v>477</v>
      </c>
      <c r="D2319" t="s">
        <v>480</v>
      </c>
      <c r="E2319" s="258" t="s">
        <v>6442</v>
      </c>
    </row>
    <row r="2320" spans="1:5">
      <c r="A2320">
        <v>416</v>
      </c>
      <c r="B2320" t="s">
        <v>3438</v>
      </c>
      <c r="C2320" t="s">
        <v>477</v>
      </c>
      <c r="D2320" t="s">
        <v>480</v>
      </c>
      <c r="E2320" s="258" t="s">
        <v>6547</v>
      </c>
    </row>
    <row r="2321" spans="1:5">
      <c r="A2321">
        <v>425</v>
      </c>
      <c r="B2321" t="s">
        <v>3439</v>
      </c>
      <c r="C2321" t="s">
        <v>477</v>
      </c>
      <c r="D2321" t="s">
        <v>480</v>
      </c>
      <c r="E2321" s="258" t="s">
        <v>6812</v>
      </c>
    </row>
    <row r="2322" spans="1:5">
      <c r="A2322">
        <v>426</v>
      </c>
      <c r="B2322" t="s">
        <v>3440</v>
      </c>
      <c r="C2322" t="s">
        <v>477</v>
      </c>
      <c r="D2322" t="s">
        <v>480</v>
      </c>
      <c r="E2322" s="258" t="s">
        <v>8777</v>
      </c>
    </row>
    <row r="2323" spans="1:5">
      <c r="A2323">
        <v>38056</v>
      </c>
      <c r="B2323" t="s">
        <v>3441</v>
      </c>
      <c r="C2323" t="s">
        <v>477</v>
      </c>
      <c r="D2323" t="s">
        <v>480</v>
      </c>
      <c r="E2323" s="258" t="s">
        <v>8778</v>
      </c>
    </row>
    <row r="2324" spans="1:5">
      <c r="A2324">
        <v>1564</v>
      </c>
      <c r="B2324" t="s">
        <v>3442</v>
      </c>
      <c r="C2324" t="s">
        <v>477</v>
      </c>
      <c r="D2324" t="s">
        <v>480</v>
      </c>
      <c r="E2324" s="258" t="s">
        <v>900</v>
      </c>
    </row>
    <row r="2325" spans="1:5">
      <c r="A2325">
        <v>11032</v>
      </c>
      <c r="B2325" t="s">
        <v>3443</v>
      </c>
      <c r="C2325" t="s">
        <v>477</v>
      </c>
      <c r="D2325" t="s">
        <v>478</v>
      </c>
      <c r="E2325" s="258" t="s">
        <v>8779</v>
      </c>
    </row>
    <row r="2326" spans="1:5">
      <c r="A2326">
        <v>36786</v>
      </c>
      <c r="B2326" t="s">
        <v>3444</v>
      </c>
      <c r="C2326" t="s">
        <v>495</v>
      </c>
      <c r="D2326" t="s">
        <v>480</v>
      </c>
      <c r="E2326" s="258" t="s">
        <v>8780</v>
      </c>
    </row>
    <row r="2327" spans="1:5">
      <c r="A2327">
        <v>36785</v>
      </c>
      <c r="B2327" t="s">
        <v>3445</v>
      </c>
      <c r="C2327" t="s">
        <v>495</v>
      </c>
      <c r="D2327" t="s">
        <v>480</v>
      </c>
      <c r="E2327" s="258" t="s">
        <v>8044</v>
      </c>
    </row>
    <row r="2328" spans="1:5">
      <c r="A2328">
        <v>36782</v>
      </c>
      <c r="B2328" t="s">
        <v>3446</v>
      </c>
      <c r="C2328" t="s">
        <v>495</v>
      </c>
      <c r="D2328" t="s">
        <v>480</v>
      </c>
      <c r="E2328" s="258" t="s">
        <v>8781</v>
      </c>
    </row>
    <row r="2329" spans="1:5">
      <c r="A2329">
        <v>44481</v>
      </c>
      <c r="B2329" t="s">
        <v>3447</v>
      </c>
      <c r="C2329" t="s">
        <v>495</v>
      </c>
      <c r="D2329" t="s">
        <v>480</v>
      </c>
      <c r="E2329" s="258" t="s">
        <v>8782</v>
      </c>
    </row>
    <row r="2330" spans="1:5">
      <c r="A2330">
        <v>4824</v>
      </c>
      <c r="B2330" t="s">
        <v>3448</v>
      </c>
      <c r="C2330" t="s">
        <v>485</v>
      </c>
      <c r="D2330" t="s">
        <v>478</v>
      </c>
      <c r="E2330" s="258" t="s">
        <v>8783</v>
      </c>
    </row>
    <row r="2331" spans="1:5">
      <c r="A2331">
        <v>11795</v>
      </c>
      <c r="B2331" t="s">
        <v>3449</v>
      </c>
      <c r="C2331" t="s">
        <v>479</v>
      </c>
      <c r="D2331" t="s">
        <v>478</v>
      </c>
      <c r="E2331" s="258" t="s">
        <v>8784</v>
      </c>
    </row>
    <row r="2332" spans="1:5">
      <c r="A2332">
        <v>134</v>
      </c>
      <c r="B2332" t="s">
        <v>3450</v>
      </c>
      <c r="C2332" t="s">
        <v>485</v>
      </c>
      <c r="D2332" t="s">
        <v>478</v>
      </c>
      <c r="E2332" s="258" t="s">
        <v>6586</v>
      </c>
    </row>
    <row r="2333" spans="1:5">
      <c r="A2333">
        <v>4229</v>
      </c>
      <c r="B2333" t="s">
        <v>3451</v>
      </c>
      <c r="C2333" t="s">
        <v>485</v>
      </c>
      <c r="D2333" t="s">
        <v>478</v>
      </c>
      <c r="E2333" s="258" t="s">
        <v>6906</v>
      </c>
    </row>
    <row r="2334" spans="1:5">
      <c r="A2334">
        <v>11731</v>
      </c>
      <c r="B2334" t="s">
        <v>3452</v>
      </c>
      <c r="C2334" t="s">
        <v>477</v>
      </c>
      <c r="D2334" t="s">
        <v>478</v>
      </c>
      <c r="E2334" s="258" t="s">
        <v>6826</v>
      </c>
    </row>
    <row r="2335" spans="1:5">
      <c r="A2335">
        <v>11732</v>
      </c>
      <c r="B2335" t="s">
        <v>3453</v>
      </c>
      <c r="C2335" t="s">
        <v>477</v>
      </c>
      <c r="D2335" t="s">
        <v>478</v>
      </c>
      <c r="E2335" s="258" t="s">
        <v>7342</v>
      </c>
    </row>
    <row r="2336" spans="1:5">
      <c r="A2336">
        <v>11244</v>
      </c>
      <c r="B2336" t="s">
        <v>3454</v>
      </c>
      <c r="C2336" t="s">
        <v>477</v>
      </c>
      <c r="D2336" t="s">
        <v>480</v>
      </c>
      <c r="E2336" s="258" t="s">
        <v>6691</v>
      </c>
    </row>
    <row r="2337" spans="1:5">
      <c r="A2337">
        <v>11245</v>
      </c>
      <c r="B2337" t="s">
        <v>3455</v>
      </c>
      <c r="C2337" t="s">
        <v>477</v>
      </c>
      <c r="D2337" t="s">
        <v>480</v>
      </c>
      <c r="E2337" s="258" t="s">
        <v>6692</v>
      </c>
    </row>
    <row r="2338" spans="1:5">
      <c r="A2338">
        <v>11235</v>
      </c>
      <c r="B2338" t="s">
        <v>3456</v>
      </c>
      <c r="C2338" t="s">
        <v>477</v>
      </c>
      <c r="D2338" t="s">
        <v>480</v>
      </c>
      <c r="E2338" s="258" t="s">
        <v>6693</v>
      </c>
    </row>
    <row r="2339" spans="1:5">
      <c r="A2339">
        <v>11236</v>
      </c>
      <c r="B2339" t="s">
        <v>3457</v>
      </c>
      <c r="C2339" t="s">
        <v>477</v>
      </c>
      <c r="D2339" t="s">
        <v>480</v>
      </c>
      <c r="E2339" s="258" t="s">
        <v>6694</v>
      </c>
    </row>
    <row r="2340" spans="1:5">
      <c r="A2340">
        <v>36494</v>
      </c>
      <c r="B2340" t="s">
        <v>3458</v>
      </c>
      <c r="C2340" t="s">
        <v>477</v>
      </c>
      <c r="D2340" t="s">
        <v>480</v>
      </c>
      <c r="E2340" s="258" t="s">
        <v>8785</v>
      </c>
    </row>
    <row r="2341" spans="1:5">
      <c r="A2341">
        <v>36493</v>
      </c>
      <c r="B2341" t="s">
        <v>3459</v>
      </c>
      <c r="C2341" t="s">
        <v>477</v>
      </c>
      <c r="D2341" t="s">
        <v>480</v>
      </c>
      <c r="E2341" s="258" t="s">
        <v>8786</v>
      </c>
    </row>
    <row r="2342" spans="1:5">
      <c r="A2342">
        <v>36492</v>
      </c>
      <c r="B2342" t="s">
        <v>3460</v>
      </c>
      <c r="C2342" t="s">
        <v>477</v>
      </c>
      <c r="D2342" t="s">
        <v>480</v>
      </c>
      <c r="E2342" s="258" t="s">
        <v>8787</v>
      </c>
    </row>
    <row r="2343" spans="1:5">
      <c r="A2343">
        <v>13333</v>
      </c>
      <c r="B2343" t="s">
        <v>3461</v>
      </c>
      <c r="C2343" t="s">
        <v>477</v>
      </c>
      <c r="D2343" t="s">
        <v>480</v>
      </c>
      <c r="E2343" s="258" t="s">
        <v>8788</v>
      </c>
    </row>
    <row r="2344" spans="1:5">
      <c r="A2344">
        <v>13533</v>
      </c>
      <c r="B2344" t="s">
        <v>3462</v>
      </c>
      <c r="C2344" t="s">
        <v>477</v>
      </c>
      <c r="D2344" t="s">
        <v>480</v>
      </c>
      <c r="E2344" s="258" t="s">
        <v>8789</v>
      </c>
    </row>
    <row r="2345" spans="1:5">
      <c r="A2345">
        <v>36499</v>
      </c>
      <c r="B2345" t="s">
        <v>3463</v>
      </c>
      <c r="C2345" t="s">
        <v>477</v>
      </c>
      <c r="D2345" t="s">
        <v>480</v>
      </c>
      <c r="E2345" s="258" t="s">
        <v>8790</v>
      </c>
    </row>
    <row r="2346" spans="1:5">
      <c r="A2346">
        <v>39585</v>
      </c>
      <c r="B2346" t="s">
        <v>3464</v>
      </c>
      <c r="C2346" t="s">
        <v>477</v>
      </c>
      <c r="D2346" t="s">
        <v>480</v>
      </c>
      <c r="E2346" s="258" t="s">
        <v>8791</v>
      </c>
    </row>
    <row r="2347" spans="1:5">
      <c r="A2347">
        <v>39586</v>
      </c>
      <c r="B2347" t="s">
        <v>3465</v>
      </c>
      <c r="C2347" t="s">
        <v>477</v>
      </c>
      <c r="D2347" t="s">
        <v>480</v>
      </c>
      <c r="E2347" s="258" t="s">
        <v>8792</v>
      </c>
    </row>
    <row r="2348" spans="1:5">
      <c r="A2348">
        <v>39587</v>
      </c>
      <c r="B2348" t="s">
        <v>3466</v>
      </c>
      <c r="C2348" t="s">
        <v>477</v>
      </c>
      <c r="D2348" t="s">
        <v>480</v>
      </c>
      <c r="E2348" s="258" t="s">
        <v>8793</v>
      </c>
    </row>
    <row r="2349" spans="1:5">
      <c r="A2349">
        <v>39588</v>
      </c>
      <c r="B2349" t="s">
        <v>3467</v>
      </c>
      <c r="C2349" t="s">
        <v>477</v>
      </c>
      <c r="D2349" t="s">
        <v>480</v>
      </c>
      <c r="E2349" s="258" t="s">
        <v>8794</v>
      </c>
    </row>
    <row r="2350" spans="1:5">
      <c r="A2350">
        <v>39584</v>
      </c>
      <c r="B2350" t="s">
        <v>3468</v>
      </c>
      <c r="C2350" t="s">
        <v>477</v>
      </c>
      <c r="D2350" t="s">
        <v>480</v>
      </c>
      <c r="E2350" s="258" t="s">
        <v>8795</v>
      </c>
    </row>
    <row r="2351" spans="1:5">
      <c r="A2351">
        <v>39590</v>
      </c>
      <c r="B2351" t="s">
        <v>3469</v>
      </c>
      <c r="C2351" t="s">
        <v>477</v>
      </c>
      <c r="D2351" t="s">
        <v>480</v>
      </c>
      <c r="E2351" s="258" t="s">
        <v>8796</v>
      </c>
    </row>
    <row r="2352" spans="1:5">
      <c r="A2352">
        <v>39592</v>
      </c>
      <c r="B2352" t="s">
        <v>3470</v>
      </c>
      <c r="C2352" t="s">
        <v>477</v>
      </c>
      <c r="D2352" t="s">
        <v>480</v>
      </c>
      <c r="E2352" s="258" t="s">
        <v>8797</v>
      </c>
    </row>
    <row r="2353" spans="1:5">
      <c r="A2353">
        <v>39593</v>
      </c>
      <c r="B2353" t="s">
        <v>3471</v>
      </c>
      <c r="C2353" t="s">
        <v>477</v>
      </c>
      <c r="D2353" t="s">
        <v>480</v>
      </c>
      <c r="E2353" s="258" t="s">
        <v>8793</v>
      </c>
    </row>
    <row r="2354" spans="1:5">
      <c r="A2354">
        <v>14254</v>
      </c>
      <c r="B2354" t="s">
        <v>3472</v>
      </c>
      <c r="C2354" t="s">
        <v>477</v>
      </c>
      <c r="D2354" t="s">
        <v>480</v>
      </c>
      <c r="E2354" s="258" t="s">
        <v>8798</v>
      </c>
    </row>
    <row r="2355" spans="1:5">
      <c r="A2355">
        <v>44494</v>
      </c>
      <c r="B2355" t="s">
        <v>3473</v>
      </c>
      <c r="C2355" t="s">
        <v>477</v>
      </c>
      <c r="D2355" t="s">
        <v>480</v>
      </c>
      <c r="E2355" s="258" t="s">
        <v>8799</v>
      </c>
    </row>
    <row r="2356" spans="1:5">
      <c r="A2356">
        <v>25019</v>
      </c>
      <c r="B2356" t="s">
        <v>3474</v>
      </c>
      <c r="C2356" t="s">
        <v>477</v>
      </c>
      <c r="D2356" t="s">
        <v>480</v>
      </c>
      <c r="E2356" s="258" t="s">
        <v>8800</v>
      </c>
    </row>
    <row r="2357" spans="1:5">
      <c r="A2357">
        <v>36501</v>
      </c>
      <c r="B2357" t="s">
        <v>3475</v>
      </c>
      <c r="C2357" t="s">
        <v>477</v>
      </c>
      <c r="D2357" t="s">
        <v>480</v>
      </c>
      <c r="E2357" s="258" t="s">
        <v>8801</v>
      </c>
    </row>
    <row r="2358" spans="1:5">
      <c r="A2358">
        <v>44493</v>
      </c>
      <c r="B2358" t="s">
        <v>3476</v>
      </c>
      <c r="C2358" t="s">
        <v>477</v>
      </c>
      <c r="D2358" t="s">
        <v>480</v>
      </c>
      <c r="E2358" s="258" t="s">
        <v>8802</v>
      </c>
    </row>
    <row r="2359" spans="1:5">
      <c r="A2359">
        <v>36500</v>
      </c>
      <c r="B2359" t="s">
        <v>3477</v>
      </c>
      <c r="C2359" t="s">
        <v>477</v>
      </c>
      <c r="D2359" t="s">
        <v>480</v>
      </c>
      <c r="E2359" s="258" t="s">
        <v>8803</v>
      </c>
    </row>
    <row r="2360" spans="1:5">
      <c r="A2360">
        <v>20017</v>
      </c>
      <c r="B2360" t="s">
        <v>3478</v>
      </c>
      <c r="C2360" t="s">
        <v>484</v>
      </c>
      <c r="D2360" t="s">
        <v>478</v>
      </c>
      <c r="E2360" s="258" t="s">
        <v>8804</v>
      </c>
    </row>
    <row r="2361" spans="1:5">
      <c r="A2361">
        <v>20007</v>
      </c>
      <c r="B2361" t="s">
        <v>3479</v>
      </c>
      <c r="C2361" t="s">
        <v>484</v>
      </c>
      <c r="D2361" t="s">
        <v>478</v>
      </c>
      <c r="E2361" s="258" t="s">
        <v>1628</v>
      </c>
    </row>
    <row r="2362" spans="1:5">
      <c r="A2362">
        <v>39831</v>
      </c>
      <c r="B2362" t="s">
        <v>3480</v>
      </c>
      <c r="C2362" t="s">
        <v>489</v>
      </c>
      <c r="D2362" t="s">
        <v>478</v>
      </c>
      <c r="E2362" s="258" t="s">
        <v>8805</v>
      </c>
    </row>
    <row r="2363" spans="1:5">
      <c r="A2363">
        <v>36888</v>
      </c>
      <c r="B2363" t="s">
        <v>3481</v>
      </c>
      <c r="C2363" t="s">
        <v>484</v>
      </c>
      <c r="D2363" t="s">
        <v>478</v>
      </c>
      <c r="E2363" s="258" t="s">
        <v>8806</v>
      </c>
    </row>
    <row r="2364" spans="1:5">
      <c r="A2364">
        <v>39836</v>
      </c>
      <c r="B2364" t="s">
        <v>3482</v>
      </c>
      <c r="C2364" t="s">
        <v>489</v>
      </c>
      <c r="D2364" t="s">
        <v>478</v>
      </c>
      <c r="E2364" s="258" t="s">
        <v>8807</v>
      </c>
    </row>
    <row r="2365" spans="1:5">
      <c r="A2365">
        <v>39830</v>
      </c>
      <c r="B2365" t="s">
        <v>3483</v>
      </c>
      <c r="C2365" t="s">
        <v>489</v>
      </c>
      <c r="D2365" t="s">
        <v>478</v>
      </c>
      <c r="E2365" s="258" t="s">
        <v>8808</v>
      </c>
    </row>
    <row r="2366" spans="1:5">
      <c r="A2366">
        <v>40527</v>
      </c>
      <c r="B2366" t="s">
        <v>3484</v>
      </c>
      <c r="C2366" t="s">
        <v>477</v>
      </c>
      <c r="D2366" t="s">
        <v>480</v>
      </c>
      <c r="E2366" s="258" t="s">
        <v>8809</v>
      </c>
    </row>
    <row r="2367" spans="1:5">
      <c r="A2367">
        <v>36497</v>
      </c>
      <c r="B2367" t="s">
        <v>3485</v>
      </c>
      <c r="C2367" t="s">
        <v>477</v>
      </c>
      <c r="D2367" t="s">
        <v>480</v>
      </c>
      <c r="E2367" s="258" t="s">
        <v>8810</v>
      </c>
    </row>
    <row r="2368" spans="1:5">
      <c r="A2368">
        <v>36487</v>
      </c>
      <c r="B2368" t="s">
        <v>3486</v>
      </c>
      <c r="C2368" t="s">
        <v>477</v>
      </c>
      <c r="D2368" t="s">
        <v>480</v>
      </c>
      <c r="E2368" s="258" t="s">
        <v>8811</v>
      </c>
    </row>
    <row r="2369" spans="1:5">
      <c r="A2369">
        <v>44475</v>
      </c>
      <c r="B2369" t="s">
        <v>3487</v>
      </c>
      <c r="C2369" t="s">
        <v>477</v>
      </c>
      <c r="D2369" t="s">
        <v>480</v>
      </c>
      <c r="E2369" s="258" t="s">
        <v>8812</v>
      </c>
    </row>
    <row r="2370" spans="1:5">
      <c r="A2370">
        <v>44474</v>
      </c>
      <c r="B2370" t="s">
        <v>3488</v>
      </c>
      <c r="C2370" t="s">
        <v>477</v>
      </c>
      <c r="D2370" t="s">
        <v>480</v>
      </c>
      <c r="E2370" s="258" t="s">
        <v>8813</v>
      </c>
    </row>
    <row r="2371" spans="1:5">
      <c r="A2371">
        <v>44490</v>
      </c>
      <c r="B2371" t="s">
        <v>3489</v>
      </c>
      <c r="C2371" t="s">
        <v>477</v>
      </c>
      <c r="D2371" t="s">
        <v>480</v>
      </c>
      <c r="E2371" s="258" t="s">
        <v>8814</v>
      </c>
    </row>
    <row r="2372" spans="1:5">
      <c r="A2372">
        <v>37776</v>
      </c>
      <c r="B2372" t="s">
        <v>3490</v>
      </c>
      <c r="C2372" t="s">
        <v>477</v>
      </c>
      <c r="D2372" t="s">
        <v>480</v>
      </c>
      <c r="E2372" s="258" t="s">
        <v>8815</v>
      </c>
    </row>
    <row r="2373" spans="1:5">
      <c r="A2373">
        <v>37775</v>
      </c>
      <c r="B2373" t="s">
        <v>3491</v>
      </c>
      <c r="C2373" t="s">
        <v>477</v>
      </c>
      <c r="D2373" t="s">
        <v>480</v>
      </c>
      <c r="E2373" s="258" t="s">
        <v>8816</v>
      </c>
    </row>
    <row r="2374" spans="1:5">
      <c r="A2374">
        <v>36491</v>
      </c>
      <c r="B2374" t="s">
        <v>3492</v>
      </c>
      <c r="C2374" t="s">
        <v>477</v>
      </c>
      <c r="D2374" t="s">
        <v>480</v>
      </c>
      <c r="E2374" s="258" t="s">
        <v>8817</v>
      </c>
    </row>
    <row r="2375" spans="1:5">
      <c r="A2375">
        <v>10712</v>
      </c>
      <c r="B2375" t="s">
        <v>3493</v>
      </c>
      <c r="C2375" t="s">
        <v>477</v>
      </c>
      <c r="D2375" t="s">
        <v>480</v>
      </c>
      <c r="E2375" s="258" t="s">
        <v>8818</v>
      </c>
    </row>
    <row r="2376" spans="1:5">
      <c r="A2376">
        <v>3363</v>
      </c>
      <c r="B2376" t="s">
        <v>3494</v>
      </c>
      <c r="C2376" t="s">
        <v>477</v>
      </c>
      <c r="D2376" t="s">
        <v>480</v>
      </c>
      <c r="E2376" s="258" t="s">
        <v>8819</v>
      </c>
    </row>
    <row r="2377" spans="1:5">
      <c r="A2377">
        <v>3365</v>
      </c>
      <c r="B2377" t="s">
        <v>3495</v>
      </c>
      <c r="C2377" t="s">
        <v>477</v>
      </c>
      <c r="D2377" t="s">
        <v>480</v>
      </c>
      <c r="E2377" s="258" t="s">
        <v>8820</v>
      </c>
    </row>
    <row r="2378" spans="1:5">
      <c r="A2378">
        <v>7569</v>
      </c>
      <c r="B2378" t="s">
        <v>3496</v>
      </c>
      <c r="C2378" t="s">
        <v>477</v>
      </c>
      <c r="D2378" t="s">
        <v>480</v>
      </c>
      <c r="E2378" s="258" t="s">
        <v>8821</v>
      </c>
    </row>
    <row r="2379" spans="1:5">
      <c r="A2379">
        <v>34349</v>
      </c>
      <c r="B2379" t="s">
        <v>3497</v>
      </c>
      <c r="C2379" t="s">
        <v>477</v>
      </c>
      <c r="D2379" t="s">
        <v>478</v>
      </c>
      <c r="E2379" s="258" t="s">
        <v>8822</v>
      </c>
    </row>
    <row r="2380" spans="1:5">
      <c r="A2380">
        <v>3378</v>
      </c>
      <c r="B2380" t="s">
        <v>8823</v>
      </c>
      <c r="C2380" t="s">
        <v>477</v>
      </c>
      <c r="D2380" t="s">
        <v>480</v>
      </c>
      <c r="E2380" s="258" t="s">
        <v>8824</v>
      </c>
    </row>
    <row r="2381" spans="1:5">
      <c r="A2381">
        <v>3380</v>
      </c>
      <c r="B2381" t="s">
        <v>8825</v>
      </c>
      <c r="C2381" t="s">
        <v>477</v>
      </c>
      <c r="D2381" t="s">
        <v>480</v>
      </c>
      <c r="E2381" s="258" t="s">
        <v>8826</v>
      </c>
    </row>
    <row r="2382" spans="1:5">
      <c r="A2382">
        <v>3379</v>
      </c>
      <c r="B2382" t="s">
        <v>8827</v>
      </c>
      <c r="C2382" t="s">
        <v>477</v>
      </c>
      <c r="D2382" t="s">
        <v>480</v>
      </c>
      <c r="E2382" s="258" t="s">
        <v>8828</v>
      </c>
    </row>
    <row r="2383" spans="1:5">
      <c r="A2383">
        <v>11991</v>
      </c>
      <c r="B2383" t="s">
        <v>3498</v>
      </c>
      <c r="C2383" t="s">
        <v>477</v>
      </c>
      <c r="D2383" t="s">
        <v>480</v>
      </c>
      <c r="E2383" s="258" t="s">
        <v>8829</v>
      </c>
    </row>
    <row r="2384" spans="1:5">
      <c r="A2384">
        <v>20062</v>
      </c>
      <c r="B2384" t="s">
        <v>3499</v>
      </c>
      <c r="C2384" t="s">
        <v>477</v>
      </c>
      <c r="D2384" t="s">
        <v>480</v>
      </c>
      <c r="E2384" s="258" t="s">
        <v>6644</v>
      </c>
    </row>
    <row r="2385" spans="1:5">
      <c r="A2385">
        <v>11029</v>
      </c>
      <c r="B2385" t="s">
        <v>3500</v>
      </c>
      <c r="C2385" t="s">
        <v>492</v>
      </c>
      <c r="D2385" t="s">
        <v>478</v>
      </c>
      <c r="E2385" s="258" t="s">
        <v>955</v>
      </c>
    </row>
    <row r="2386" spans="1:5">
      <c r="A2386">
        <v>4316</v>
      </c>
      <c r="B2386" t="s">
        <v>3501</v>
      </c>
      <c r="C2386" t="s">
        <v>477</v>
      </c>
      <c r="D2386" t="s">
        <v>478</v>
      </c>
      <c r="E2386" s="258" t="s">
        <v>7046</v>
      </c>
    </row>
    <row r="2387" spans="1:5">
      <c r="A2387">
        <v>4313</v>
      </c>
      <c r="B2387" t="s">
        <v>3502</v>
      </c>
      <c r="C2387" t="s">
        <v>492</v>
      </c>
      <c r="D2387" t="s">
        <v>478</v>
      </c>
      <c r="E2387" s="258" t="s">
        <v>8288</v>
      </c>
    </row>
    <row r="2388" spans="1:5">
      <c r="A2388">
        <v>4317</v>
      </c>
      <c r="B2388" t="s">
        <v>3503</v>
      </c>
      <c r="C2388" t="s">
        <v>477</v>
      </c>
      <c r="D2388" t="s">
        <v>478</v>
      </c>
      <c r="E2388" s="258" t="s">
        <v>6607</v>
      </c>
    </row>
    <row r="2389" spans="1:5">
      <c r="A2389">
        <v>4314</v>
      </c>
      <c r="B2389" t="s">
        <v>3504</v>
      </c>
      <c r="C2389" t="s">
        <v>492</v>
      </c>
      <c r="D2389" t="s">
        <v>478</v>
      </c>
      <c r="E2389" s="258" t="s">
        <v>8830</v>
      </c>
    </row>
    <row r="2390" spans="1:5">
      <c r="A2390">
        <v>10921</v>
      </c>
      <c r="B2390" t="s">
        <v>3505</v>
      </c>
      <c r="C2390" t="s">
        <v>477</v>
      </c>
      <c r="D2390" t="s">
        <v>480</v>
      </c>
      <c r="E2390" s="258" t="s">
        <v>8831</v>
      </c>
    </row>
    <row r="2391" spans="1:5">
      <c r="A2391">
        <v>10922</v>
      </c>
      <c r="B2391" t="s">
        <v>3506</v>
      </c>
      <c r="C2391" t="s">
        <v>477</v>
      </c>
      <c r="D2391" t="s">
        <v>480</v>
      </c>
      <c r="E2391" s="258" t="s">
        <v>8832</v>
      </c>
    </row>
    <row r="2392" spans="1:5">
      <c r="A2392">
        <v>10923</v>
      </c>
      <c r="B2392" t="s">
        <v>3507</v>
      </c>
      <c r="C2392" t="s">
        <v>477</v>
      </c>
      <c r="D2392" t="s">
        <v>480</v>
      </c>
      <c r="E2392" s="258" t="s">
        <v>8833</v>
      </c>
    </row>
    <row r="2393" spans="1:5">
      <c r="A2393">
        <v>10924</v>
      </c>
      <c r="B2393" t="s">
        <v>3508</v>
      </c>
      <c r="C2393" t="s">
        <v>477</v>
      </c>
      <c r="D2393" t="s">
        <v>480</v>
      </c>
      <c r="E2393" s="258" t="s">
        <v>8834</v>
      </c>
    </row>
    <row r="2394" spans="1:5">
      <c r="A2394">
        <v>37772</v>
      </c>
      <c r="B2394" t="s">
        <v>3509</v>
      </c>
      <c r="C2394" t="s">
        <v>477</v>
      </c>
      <c r="D2394" t="s">
        <v>480</v>
      </c>
      <c r="E2394" s="258" t="s">
        <v>8835</v>
      </c>
    </row>
    <row r="2395" spans="1:5">
      <c r="A2395">
        <v>37771</v>
      </c>
      <c r="B2395" t="s">
        <v>3510</v>
      </c>
      <c r="C2395" t="s">
        <v>477</v>
      </c>
      <c r="D2395" t="s">
        <v>480</v>
      </c>
      <c r="E2395" s="258" t="s">
        <v>8836</v>
      </c>
    </row>
    <row r="2396" spans="1:5">
      <c r="A2396">
        <v>12772</v>
      </c>
      <c r="B2396" t="s">
        <v>3511</v>
      </c>
      <c r="C2396" t="s">
        <v>477</v>
      </c>
      <c r="D2396" t="s">
        <v>480</v>
      </c>
      <c r="E2396" s="258" t="s">
        <v>8837</v>
      </c>
    </row>
    <row r="2397" spans="1:5">
      <c r="A2397">
        <v>12770</v>
      </c>
      <c r="B2397" t="s">
        <v>3512</v>
      </c>
      <c r="C2397" t="s">
        <v>477</v>
      </c>
      <c r="D2397" t="s">
        <v>480</v>
      </c>
      <c r="E2397" s="258" t="s">
        <v>8838</v>
      </c>
    </row>
    <row r="2398" spans="1:5">
      <c r="A2398">
        <v>12775</v>
      </c>
      <c r="B2398" t="s">
        <v>3513</v>
      </c>
      <c r="C2398" t="s">
        <v>477</v>
      </c>
      <c r="D2398" t="s">
        <v>480</v>
      </c>
      <c r="E2398" s="258" t="s">
        <v>8839</v>
      </c>
    </row>
    <row r="2399" spans="1:5">
      <c r="A2399">
        <v>12768</v>
      </c>
      <c r="B2399" t="s">
        <v>3514</v>
      </c>
      <c r="C2399" t="s">
        <v>477</v>
      </c>
      <c r="D2399" t="s">
        <v>480</v>
      </c>
      <c r="E2399" s="258" t="s">
        <v>8840</v>
      </c>
    </row>
    <row r="2400" spans="1:5">
      <c r="A2400">
        <v>12769</v>
      </c>
      <c r="B2400" t="s">
        <v>3515</v>
      </c>
      <c r="C2400" t="s">
        <v>477</v>
      </c>
      <c r="D2400" t="s">
        <v>480</v>
      </c>
      <c r="E2400" s="258" t="s">
        <v>8841</v>
      </c>
    </row>
    <row r="2401" spans="1:5">
      <c r="A2401">
        <v>12773</v>
      </c>
      <c r="B2401" t="s">
        <v>3516</v>
      </c>
      <c r="C2401" t="s">
        <v>477</v>
      </c>
      <c r="D2401" t="s">
        <v>480</v>
      </c>
      <c r="E2401" s="258" t="s">
        <v>8274</v>
      </c>
    </row>
    <row r="2402" spans="1:5">
      <c r="A2402">
        <v>12774</v>
      </c>
      <c r="B2402" t="s">
        <v>3517</v>
      </c>
      <c r="C2402" t="s">
        <v>477</v>
      </c>
      <c r="D2402" t="s">
        <v>480</v>
      </c>
      <c r="E2402" s="258" t="s">
        <v>8842</v>
      </c>
    </row>
    <row r="2403" spans="1:5">
      <c r="A2403">
        <v>12776</v>
      </c>
      <c r="B2403" t="s">
        <v>3518</v>
      </c>
      <c r="C2403" t="s">
        <v>477</v>
      </c>
      <c r="D2403" t="s">
        <v>480</v>
      </c>
      <c r="E2403" s="258" t="s">
        <v>8843</v>
      </c>
    </row>
    <row r="2404" spans="1:5">
      <c r="A2404">
        <v>12777</v>
      </c>
      <c r="B2404" t="s">
        <v>3519</v>
      </c>
      <c r="C2404" t="s">
        <v>477</v>
      </c>
      <c r="D2404" t="s">
        <v>480</v>
      </c>
      <c r="E2404" s="258" t="s">
        <v>8844</v>
      </c>
    </row>
    <row r="2405" spans="1:5">
      <c r="A2405">
        <v>3391</v>
      </c>
      <c r="B2405" t="s">
        <v>3520</v>
      </c>
      <c r="C2405" t="s">
        <v>477</v>
      </c>
      <c r="D2405" t="s">
        <v>480</v>
      </c>
      <c r="E2405" s="258" t="s">
        <v>6695</v>
      </c>
    </row>
    <row r="2406" spans="1:5">
      <c r="A2406">
        <v>3389</v>
      </c>
      <c r="B2406" t="s">
        <v>3521</v>
      </c>
      <c r="C2406" t="s">
        <v>477</v>
      </c>
      <c r="D2406" t="s">
        <v>480</v>
      </c>
      <c r="E2406" s="258" t="s">
        <v>1874</v>
      </c>
    </row>
    <row r="2407" spans="1:5">
      <c r="A2407">
        <v>3390</v>
      </c>
      <c r="B2407" t="s">
        <v>3522</v>
      </c>
      <c r="C2407" t="s">
        <v>477</v>
      </c>
      <c r="D2407" t="s">
        <v>480</v>
      </c>
      <c r="E2407" s="258" t="s">
        <v>6696</v>
      </c>
    </row>
    <row r="2408" spans="1:5">
      <c r="A2408">
        <v>12873</v>
      </c>
      <c r="B2408" t="s">
        <v>3523</v>
      </c>
      <c r="C2408" t="s">
        <v>481</v>
      </c>
      <c r="D2408" t="s">
        <v>478</v>
      </c>
      <c r="E2408" s="258" t="s">
        <v>7466</v>
      </c>
    </row>
    <row r="2409" spans="1:5">
      <c r="A2409">
        <v>41076</v>
      </c>
      <c r="B2409" t="s">
        <v>3524</v>
      </c>
      <c r="C2409" t="s">
        <v>487</v>
      </c>
      <c r="D2409" t="s">
        <v>478</v>
      </c>
      <c r="E2409" s="258" t="s">
        <v>7467</v>
      </c>
    </row>
    <row r="2410" spans="1:5">
      <c r="A2410">
        <v>140</v>
      </c>
      <c r="B2410" t="s">
        <v>3525</v>
      </c>
      <c r="C2410" t="s">
        <v>485</v>
      </c>
      <c r="D2410" t="s">
        <v>478</v>
      </c>
      <c r="E2410" s="258" t="s">
        <v>7335</v>
      </c>
    </row>
    <row r="2411" spans="1:5">
      <c r="A2411">
        <v>151</v>
      </c>
      <c r="B2411" t="s">
        <v>3526</v>
      </c>
      <c r="C2411" t="s">
        <v>486</v>
      </c>
      <c r="D2411" t="s">
        <v>478</v>
      </c>
      <c r="E2411" s="258" t="s">
        <v>8845</v>
      </c>
    </row>
    <row r="2412" spans="1:5">
      <c r="A2412">
        <v>7340</v>
      </c>
      <c r="B2412" t="s">
        <v>3527</v>
      </c>
      <c r="C2412" t="s">
        <v>486</v>
      </c>
      <c r="D2412" t="s">
        <v>480</v>
      </c>
      <c r="E2412" s="258" t="s">
        <v>8846</v>
      </c>
    </row>
    <row r="2413" spans="1:5">
      <c r="A2413">
        <v>2701</v>
      </c>
      <c r="B2413" t="s">
        <v>3528</v>
      </c>
      <c r="C2413" t="s">
        <v>481</v>
      </c>
      <c r="D2413" t="s">
        <v>478</v>
      </c>
      <c r="E2413" s="258" t="s">
        <v>8847</v>
      </c>
    </row>
    <row r="2414" spans="1:5">
      <c r="A2414">
        <v>40929</v>
      </c>
      <c r="B2414" t="s">
        <v>3529</v>
      </c>
      <c r="C2414" t="s">
        <v>487</v>
      </c>
      <c r="D2414" t="s">
        <v>478</v>
      </c>
      <c r="E2414" s="258" t="s">
        <v>8848</v>
      </c>
    </row>
    <row r="2415" spans="1:5">
      <c r="A2415">
        <v>38114</v>
      </c>
      <c r="B2415" t="s">
        <v>3530</v>
      </c>
      <c r="C2415" t="s">
        <v>477</v>
      </c>
      <c r="D2415" t="s">
        <v>478</v>
      </c>
      <c r="E2415" s="258" t="s">
        <v>1006</v>
      </c>
    </row>
    <row r="2416" spans="1:5">
      <c r="A2416">
        <v>38064</v>
      </c>
      <c r="B2416" t="s">
        <v>3531</v>
      </c>
      <c r="C2416" t="s">
        <v>477</v>
      </c>
      <c r="D2416" t="s">
        <v>478</v>
      </c>
      <c r="E2416" s="258" t="s">
        <v>6662</v>
      </c>
    </row>
    <row r="2417" spans="1:5">
      <c r="A2417">
        <v>38115</v>
      </c>
      <c r="B2417" t="s">
        <v>3532</v>
      </c>
      <c r="C2417" t="s">
        <v>477</v>
      </c>
      <c r="D2417" t="s">
        <v>478</v>
      </c>
      <c r="E2417" s="258" t="s">
        <v>8849</v>
      </c>
    </row>
    <row r="2418" spans="1:5">
      <c r="A2418">
        <v>38065</v>
      </c>
      <c r="B2418" t="s">
        <v>3533</v>
      </c>
      <c r="C2418" t="s">
        <v>477</v>
      </c>
      <c r="D2418" t="s">
        <v>478</v>
      </c>
      <c r="E2418" s="258" t="s">
        <v>8850</v>
      </c>
    </row>
    <row r="2419" spans="1:5">
      <c r="A2419">
        <v>38078</v>
      </c>
      <c r="B2419" t="s">
        <v>3534</v>
      </c>
      <c r="C2419" t="s">
        <v>477</v>
      </c>
      <c r="D2419" t="s">
        <v>478</v>
      </c>
      <c r="E2419" s="258" t="s">
        <v>6961</v>
      </c>
    </row>
    <row r="2420" spans="1:5">
      <c r="A2420">
        <v>38113</v>
      </c>
      <c r="B2420" t="s">
        <v>3535</v>
      </c>
      <c r="C2420" t="s">
        <v>477</v>
      </c>
      <c r="D2420" t="s">
        <v>478</v>
      </c>
      <c r="E2420" s="258" t="s">
        <v>902</v>
      </c>
    </row>
    <row r="2421" spans="1:5">
      <c r="A2421">
        <v>38063</v>
      </c>
      <c r="B2421" t="s">
        <v>3537</v>
      </c>
      <c r="C2421" t="s">
        <v>477</v>
      </c>
      <c r="D2421" t="s">
        <v>478</v>
      </c>
      <c r="E2421" s="258" t="s">
        <v>811</v>
      </c>
    </row>
    <row r="2422" spans="1:5">
      <c r="A2422">
        <v>38080</v>
      </c>
      <c r="B2422" t="s">
        <v>3538</v>
      </c>
      <c r="C2422" t="s">
        <v>477</v>
      </c>
      <c r="D2422" t="s">
        <v>478</v>
      </c>
      <c r="E2422" s="258" t="s">
        <v>8851</v>
      </c>
    </row>
    <row r="2423" spans="1:5">
      <c r="A2423">
        <v>38069</v>
      </c>
      <c r="B2423" t="s">
        <v>3539</v>
      </c>
      <c r="C2423" t="s">
        <v>477</v>
      </c>
      <c r="D2423" t="s">
        <v>478</v>
      </c>
      <c r="E2423" s="258" t="s">
        <v>6696</v>
      </c>
    </row>
    <row r="2424" spans="1:5">
      <c r="A2424">
        <v>38077</v>
      </c>
      <c r="B2424" t="s">
        <v>3540</v>
      </c>
      <c r="C2424" t="s">
        <v>477</v>
      </c>
      <c r="D2424" t="s">
        <v>478</v>
      </c>
      <c r="E2424" s="258" t="s">
        <v>7336</v>
      </c>
    </row>
    <row r="2425" spans="1:5">
      <c r="A2425">
        <v>38073</v>
      </c>
      <c r="B2425" t="s">
        <v>3541</v>
      </c>
      <c r="C2425" t="s">
        <v>477</v>
      </c>
      <c r="D2425" t="s">
        <v>478</v>
      </c>
      <c r="E2425" s="258" t="s">
        <v>7298</v>
      </c>
    </row>
    <row r="2426" spans="1:5">
      <c r="A2426">
        <v>38112</v>
      </c>
      <c r="B2426" t="s">
        <v>3542</v>
      </c>
      <c r="C2426" t="s">
        <v>477</v>
      </c>
      <c r="D2426" t="s">
        <v>478</v>
      </c>
      <c r="E2426" s="258" t="s">
        <v>7242</v>
      </c>
    </row>
    <row r="2427" spans="1:5">
      <c r="A2427">
        <v>38062</v>
      </c>
      <c r="B2427" t="s">
        <v>3543</v>
      </c>
      <c r="C2427" t="s">
        <v>477</v>
      </c>
      <c r="D2427" t="s">
        <v>478</v>
      </c>
      <c r="E2427" s="258" t="s">
        <v>8776</v>
      </c>
    </row>
    <row r="2428" spans="1:5">
      <c r="A2428">
        <v>12128</v>
      </c>
      <c r="B2428" t="s">
        <v>3544</v>
      </c>
      <c r="C2428" t="s">
        <v>477</v>
      </c>
      <c r="D2428" t="s">
        <v>478</v>
      </c>
      <c r="E2428" s="258" t="s">
        <v>6575</v>
      </c>
    </row>
    <row r="2429" spans="1:5">
      <c r="A2429">
        <v>12129</v>
      </c>
      <c r="B2429" t="s">
        <v>3545</v>
      </c>
      <c r="C2429" t="s">
        <v>477</v>
      </c>
      <c r="D2429" t="s">
        <v>478</v>
      </c>
      <c r="E2429" s="258" t="s">
        <v>1797</v>
      </c>
    </row>
    <row r="2430" spans="1:5">
      <c r="A2430">
        <v>38081</v>
      </c>
      <c r="B2430" t="s">
        <v>3546</v>
      </c>
      <c r="C2430" t="s">
        <v>477</v>
      </c>
      <c r="D2430" t="s">
        <v>478</v>
      </c>
      <c r="E2430" s="258" t="s">
        <v>8852</v>
      </c>
    </row>
    <row r="2431" spans="1:5">
      <c r="A2431">
        <v>38070</v>
      </c>
      <c r="B2431" t="s">
        <v>3547</v>
      </c>
      <c r="C2431" t="s">
        <v>477</v>
      </c>
      <c r="D2431" t="s">
        <v>478</v>
      </c>
      <c r="E2431" s="258" t="s">
        <v>7013</v>
      </c>
    </row>
    <row r="2432" spans="1:5">
      <c r="A2432">
        <v>38074</v>
      </c>
      <c r="B2432" t="s">
        <v>3548</v>
      </c>
      <c r="C2432" t="s">
        <v>477</v>
      </c>
      <c r="D2432" t="s">
        <v>478</v>
      </c>
      <c r="E2432" s="258" t="s">
        <v>8853</v>
      </c>
    </row>
    <row r="2433" spans="1:5">
      <c r="A2433">
        <v>38079</v>
      </c>
      <c r="B2433" t="s">
        <v>3549</v>
      </c>
      <c r="C2433" t="s">
        <v>477</v>
      </c>
      <c r="D2433" t="s">
        <v>478</v>
      </c>
      <c r="E2433" s="258" t="s">
        <v>8854</v>
      </c>
    </row>
    <row r="2434" spans="1:5">
      <c r="A2434">
        <v>38072</v>
      </c>
      <c r="B2434" t="s">
        <v>3550</v>
      </c>
      <c r="C2434" t="s">
        <v>477</v>
      </c>
      <c r="D2434" t="s">
        <v>478</v>
      </c>
      <c r="E2434" s="258" t="s">
        <v>8855</v>
      </c>
    </row>
    <row r="2435" spans="1:5">
      <c r="A2435">
        <v>38068</v>
      </c>
      <c r="B2435" t="s">
        <v>3551</v>
      </c>
      <c r="C2435" t="s">
        <v>477</v>
      </c>
      <c r="D2435" t="s">
        <v>478</v>
      </c>
      <c r="E2435" s="258" t="s">
        <v>8856</v>
      </c>
    </row>
    <row r="2436" spans="1:5">
      <c r="A2436">
        <v>38071</v>
      </c>
      <c r="B2436" t="s">
        <v>3552</v>
      </c>
      <c r="C2436" t="s">
        <v>477</v>
      </c>
      <c r="D2436" t="s">
        <v>478</v>
      </c>
      <c r="E2436" s="258" t="s">
        <v>8857</v>
      </c>
    </row>
    <row r="2437" spans="1:5">
      <c r="A2437">
        <v>38412</v>
      </c>
      <c r="B2437" t="s">
        <v>3553</v>
      </c>
      <c r="C2437" t="s">
        <v>477</v>
      </c>
      <c r="D2437" t="s">
        <v>483</v>
      </c>
      <c r="E2437" s="258" t="s">
        <v>8858</v>
      </c>
    </row>
    <row r="2438" spans="1:5">
      <c r="A2438">
        <v>3405</v>
      </c>
      <c r="B2438" t="s">
        <v>3554</v>
      </c>
      <c r="C2438" t="s">
        <v>477</v>
      </c>
      <c r="D2438" t="s">
        <v>480</v>
      </c>
      <c r="E2438" s="258" t="s">
        <v>8859</v>
      </c>
    </row>
    <row r="2439" spans="1:5">
      <c r="A2439">
        <v>3394</v>
      </c>
      <c r="B2439" t="s">
        <v>3555</v>
      </c>
      <c r="C2439" t="s">
        <v>477</v>
      </c>
      <c r="D2439" t="s">
        <v>480</v>
      </c>
      <c r="E2439" s="258" t="s">
        <v>8860</v>
      </c>
    </row>
    <row r="2440" spans="1:5">
      <c r="A2440">
        <v>3393</v>
      </c>
      <c r="B2440" t="s">
        <v>3556</v>
      </c>
      <c r="C2440" t="s">
        <v>477</v>
      </c>
      <c r="D2440" t="s">
        <v>480</v>
      </c>
      <c r="E2440" s="258" t="s">
        <v>8861</v>
      </c>
    </row>
    <row r="2441" spans="1:5">
      <c r="A2441">
        <v>3406</v>
      </c>
      <c r="B2441" t="s">
        <v>3557</v>
      </c>
      <c r="C2441" t="s">
        <v>477</v>
      </c>
      <c r="D2441" t="s">
        <v>480</v>
      </c>
      <c r="E2441" s="258" t="s">
        <v>8862</v>
      </c>
    </row>
    <row r="2442" spans="1:5">
      <c r="A2442">
        <v>3395</v>
      </c>
      <c r="B2442" t="s">
        <v>3558</v>
      </c>
      <c r="C2442" t="s">
        <v>477</v>
      </c>
      <c r="D2442" t="s">
        <v>480</v>
      </c>
      <c r="E2442" s="258" t="s">
        <v>8863</v>
      </c>
    </row>
    <row r="2443" spans="1:5">
      <c r="A2443">
        <v>3398</v>
      </c>
      <c r="B2443" t="s">
        <v>3559</v>
      </c>
      <c r="C2443" t="s">
        <v>477</v>
      </c>
      <c r="D2443" t="s">
        <v>480</v>
      </c>
      <c r="E2443" s="258" t="s">
        <v>7271</v>
      </c>
    </row>
    <row r="2444" spans="1:5">
      <c r="A2444">
        <v>40662</v>
      </c>
      <c r="B2444" t="s">
        <v>3560</v>
      </c>
      <c r="C2444" t="s">
        <v>477</v>
      </c>
      <c r="D2444" t="s">
        <v>478</v>
      </c>
      <c r="E2444" s="258" t="s">
        <v>8864</v>
      </c>
    </row>
    <row r="2445" spans="1:5">
      <c r="A2445">
        <v>3437</v>
      </c>
      <c r="B2445" t="s">
        <v>3561</v>
      </c>
      <c r="C2445" t="s">
        <v>479</v>
      </c>
      <c r="D2445" t="s">
        <v>478</v>
      </c>
      <c r="E2445" s="258" t="s">
        <v>8865</v>
      </c>
    </row>
    <row r="2446" spans="1:5">
      <c r="A2446">
        <v>11190</v>
      </c>
      <c r="B2446" t="s">
        <v>3562</v>
      </c>
      <c r="C2446" t="s">
        <v>477</v>
      </c>
      <c r="D2446" t="s">
        <v>480</v>
      </c>
      <c r="E2446" s="258" t="s">
        <v>6493</v>
      </c>
    </row>
    <row r="2447" spans="1:5">
      <c r="A2447">
        <v>34377</v>
      </c>
      <c r="B2447" t="s">
        <v>3563</v>
      </c>
      <c r="C2447" t="s">
        <v>477</v>
      </c>
      <c r="D2447" t="s">
        <v>478</v>
      </c>
      <c r="E2447" s="258" t="s">
        <v>6767</v>
      </c>
    </row>
    <row r="2448" spans="1:5">
      <c r="A2448">
        <v>3428</v>
      </c>
      <c r="B2448" t="s">
        <v>3564</v>
      </c>
      <c r="C2448" t="s">
        <v>479</v>
      </c>
      <c r="D2448" t="s">
        <v>483</v>
      </c>
      <c r="E2448" s="258" t="s">
        <v>8866</v>
      </c>
    </row>
    <row r="2449" spans="1:5">
      <c r="A2449">
        <v>3429</v>
      </c>
      <c r="B2449" t="s">
        <v>3565</v>
      </c>
      <c r="C2449" t="s">
        <v>479</v>
      </c>
      <c r="D2449" t="s">
        <v>478</v>
      </c>
      <c r="E2449" s="258" t="s">
        <v>8867</v>
      </c>
    </row>
    <row r="2450" spans="1:5">
      <c r="A2450">
        <v>34364</v>
      </c>
      <c r="B2450" t="s">
        <v>3566</v>
      </c>
      <c r="C2450" t="s">
        <v>477</v>
      </c>
      <c r="D2450" t="s">
        <v>478</v>
      </c>
      <c r="E2450" s="258" t="s">
        <v>8868</v>
      </c>
    </row>
    <row r="2451" spans="1:5">
      <c r="A2451">
        <v>11199</v>
      </c>
      <c r="B2451" t="s">
        <v>8869</v>
      </c>
      <c r="C2451" t="s">
        <v>477</v>
      </c>
      <c r="D2451" t="s">
        <v>480</v>
      </c>
      <c r="E2451" s="258" t="s">
        <v>6406</v>
      </c>
    </row>
    <row r="2452" spans="1:5">
      <c r="A2452">
        <v>34369</v>
      </c>
      <c r="B2452" t="s">
        <v>3567</v>
      </c>
      <c r="C2452" t="s">
        <v>477</v>
      </c>
      <c r="D2452" t="s">
        <v>478</v>
      </c>
      <c r="E2452" s="258" t="s">
        <v>8870</v>
      </c>
    </row>
    <row r="2453" spans="1:5">
      <c r="A2453">
        <v>36896</v>
      </c>
      <c r="B2453" t="s">
        <v>3568</v>
      </c>
      <c r="C2453" t="s">
        <v>477</v>
      </c>
      <c r="D2453" t="s">
        <v>483</v>
      </c>
      <c r="E2453" s="258" t="s">
        <v>8871</v>
      </c>
    </row>
    <row r="2454" spans="1:5">
      <c r="A2454">
        <v>34367</v>
      </c>
      <c r="B2454" t="s">
        <v>3569</v>
      </c>
      <c r="C2454" t="s">
        <v>477</v>
      </c>
      <c r="D2454" t="s">
        <v>478</v>
      </c>
      <c r="E2454" s="258" t="s">
        <v>8872</v>
      </c>
    </row>
    <row r="2455" spans="1:5">
      <c r="A2455">
        <v>36897</v>
      </c>
      <c r="B2455" t="s">
        <v>3570</v>
      </c>
      <c r="C2455" t="s">
        <v>477</v>
      </c>
      <c r="D2455" t="s">
        <v>478</v>
      </c>
      <c r="E2455" s="258" t="s">
        <v>8873</v>
      </c>
    </row>
    <row r="2456" spans="1:5">
      <c r="A2456">
        <v>40659</v>
      </c>
      <c r="B2456" t="s">
        <v>3571</v>
      </c>
      <c r="C2456" t="s">
        <v>479</v>
      </c>
      <c r="D2456" t="s">
        <v>478</v>
      </c>
      <c r="E2456" s="258" t="s">
        <v>8874</v>
      </c>
    </row>
    <row r="2457" spans="1:5">
      <c r="A2457">
        <v>40660</v>
      </c>
      <c r="B2457" t="s">
        <v>3572</v>
      </c>
      <c r="C2457" t="s">
        <v>479</v>
      </c>
      <c r="D2457" t="s">
        <v>478</v>
      </c>
      <c r="E2457" s="258" t="s">
        <v>8875</v>
      </c>
    </row>
    <row r="2458" spans="1:5">
      <c r="A2458">
        <v>40661</v>
      </c>
      <c r="B2458" t="s">
        <v>3573</v>
      </c>
      <c r="C2458" t="s">
        <v>479</v>
      </c>
      <c r="D2458" t="s">
        <v>478</v>
      </c>
      <c r="E2458" s="258" t="s">
        <v>8876</v>
      </c>
    </row>
    <row r="2459" spans="1:5">
      <c r="A2459">
        <v>3421</v>
      </c>
      <c r="B2459" t="s">
        <v>3574</v>
      </c>
      <c r="C2459" t="s">
        <v>479</v>
      </c>
      <c r="D2459" t="s">
        <v>478</v>
      </c>
      <c r="E2459" s="258" t="s">
        <v>8877</v>
      </c>
    </row>
    <row r="2460" spans="1:5">
      <c r="A2460">
        <v>599</v>
      </c>
      <c r="B2460" t="s">
        <v>3575</v>
      </c>
      <c r="C2460" t="s">
        <v>479</v>
      </c>
      <c r="D2460" t="s">
        <v>478</v>
      </c>
      <c r="E2460" s="258" t="s">
        <v>8878</v>
      </c>
    </row>
    <row r="2461" spans="1:5">
      <c r="A2461">
        <v>44053</v>
      </c>
      <c r="B2461" t="s">
        <v>3576</v>
      </c>
      <c r="C2461" t="s">
        <v>477</v>
      </c>
      <c r="D2461" t="s">
        <v>478</v>
      </c>
      <c r="E2461" s="258" t="s">
        <v>8879</v>
      </c>
    </row>
    <row r="2462" spans="1:5">
      <c r="A2462">
        <v>3423</v>
      </c>
      <c r="B2462" t="s">
        <v>3577</v>
      </c>
      <c r="C2462" t="s">
        <v>479</v>
      </c>
      <c r="D2462" t="s">
        <v>478</v>
      </c>
      <c r="E2462" s="258" t="s">
        <v>8880</v>
      </c>
    </row>
    <row r="2463" spans="1:5">
      <c r="A2463">
        <v>34381</v>
      </c>
      <c r="B2463" t="s">
        <v>3578</v>
      </c>
      <c r="C2463" t="s">
        <v>477</v>
      </c>
      <c r="D2463" t="s">
        <v>478</v>
      </c>
      <c r="E2463" s="258" t="s">
        <v>8881</v>
      </c>
    </row>
    <row r="2464" spans="1:5">
      <c r="A2464">
        <v>34797</v>
      </c>
      <c r="B2464" t="s">
        <v>3579</v>
      </c>
      <c r="C2464" t="s">
        <v>477</v>
      </c>
      <c r="D2464" t="s">
        <v>480</v>
      </c>
      <c r="E2464" s="258" t="s">
        <v>6494</v>
      </c>
    </row>
    <row r="2465" spans="1:5">
      <c r="A2465">
        <v>44054</v>
      </c>
      <c r="B2465" t="s">
        <v>3580</v>
      </c>
      <c r="C2465" t="s">
        <v>477</v>
      </c>
      <c r="D2465" t="s">
        <v>478</v>
      </c>
      <c r="E2465" s="258" t="s">
        <v>8882</v>
      </c>
    </row>
    <row r="2466" spans="1:5">
      <c r="A2466">
        <v>44399</v>
      </c>
      <c r="B2466" t="s">
        <v>3581</v>
      </c>
      <c r="C2466" t="s">
        <v>477</v>
      </c>
      <c r="D2466" t="s">
        <v>478</v>
      </c>
      <c r="E2466" s="258" t="s">
        <v>8883</v>
      </c>
    </row>
    <row r="2467" spans="1:5">
      <c r="A2467">
        <v>44503</v>
      </c>
      <c r="B2467" t="s">
        <v>3582</v>
      </c>
      <c r="C2467" t="s">
        <v>481</v>
      </c>
      <c r="D2467" t="s">
        <v>478</v>
      </c>
      <c r="E2467" s="258" t="s">
        <v>1298</v>
      </c>
    </row>
    <row r="2468" spans="1:5">
      <c r="A2468">
        <v>41077</v>
      </c>
      <c r="B2468" t="s">
        <v>3583</v>
      </c>
      <c r="C2468" t="s">
        <v>487</v>
      </c>
      <c r="D2468" t="s">
        <v>478</v>
      </c>
      <c r="E2468" s="258" t="s">
        <v>8884</v>
      </c>
    </row>
    <row r="2469" spans="1:5">
      <c r="A2469">
        <v>20159</v>
      </c>
      <c r="B2469" t="s">
        <v>3584</v>
      </c>
      <c r="C2469" t="s">
        <v>477</v>
      </c>
      <c r="D2469" t="s">
        <v>478</v>
      </c>
      <c r="E2469" s="258" t="s">
        <v>8885</v>
      </c>
    </row>
    <row r="2470" spans="1:5">
      <c r="A2470">
        <v>37963</v>
      </c>
      <c r="B2470" t="s">
        <v>3585</v>
      </c>
      <c r="C2470" t="s">
        <v>477</v>
      </c>
      <c r="D2470" t="s">
        <v>480</v>
      </c>
      <c r="E2470" s="258" t="s">
        <v>899</v>
      </c>
    </row>
    <row r="2471" spans="1:5">
      <c r="A2471">
        <v>37964</v>
      </c>
      <c r="B2471" t="s">
        <v>3586</v>
      </c>
      <c r="C2471" t="s">
        <v>477</v>
      </c>
      <c r="D2471" t="s">
        <v>480</v>
      </c>
      <c r="E2471" s="258" t="s">
        <v>6477</v>
      </c>
    </row>
    <row r="2472" spans="1:5">
      <c r="A2472">
        <v>37965</v>
      </c>
      <c r="B2472" t="s">
        <v>3587</v>
      </c>
      <c r="C2472" t="s">
        <v>477</v>
      </c>
      <c r="D2472" t="s">
        <v>480</v>
      </c>
      <c r="E2472" s="258" t="s">
        <v>911</v>
      </c>
    </row>
    <row r="2473" spans="1:5">
      <c r="A2473">
        <v>37966</v>
      </c>
      <c r="B2473" t="s">
        <v>3588</v>
      </c>
      <c r="C2473" t="s">
        <v>477</v>
      </c>
      <c r="D2473" t="s">
        <v>480</v>
      </c>
      <c r="E2473" s="258" t="s">
        <v>863</v>
      </c>
    </row>
    <row r="2474" spans="1:5">
      <c r="A2474">
        <v>37967</v>
      </c>
      <c r="B2474" t="s">
        <v>3589</v>
      </c>
      <c r="C2474" t="s">
        <v>477</v>
      </c>
      <c r="D2474" t="s">
        <v>480</v>
      </c>
      <c r="E2474" s="258" t="s">
        <v>6495</v>
      </c>
    </row>
    <row r="2475" spans="1:5">
      <c r="A2475">
        <v>37968</v>
      </c>
      <c r="B2475" t="s">
        <v>3590</v>
      </c>
      <c r="C2475" t="s">
        <v>477</v>
      </c>
      <c r="D2475" t="s">
        <v>480</v>
      </c>
      <c r="E2475" s="258" t="s">
        <v>5676</v>
      </c>
    </row>
    <row r="2476" spans="1:5">
      <c r="A2476">
        <v>37969</v>
      </c>
      <c r="B2476" t="s">
        <v>3591</v>
      </c>
      <c r="C2476" t="s">
        <v>477</v>
      </c>
      <c r="D2476" t="s">
        <v>480</v>
      </c>
      <c r="E2476" s="258" t="s">
        <v>6496</v>
      </c>
    </row>
    <row r="2477" spans="1:5">
      <c r="A2477">
        <v>37970</v>
      </c>
      <c r="B2477" t="s">
        <v>3592</v>
      </c>
      <c r="C2477" t="s">
        <v>477</v>
      </c>
      <c r="D2477" t="s">
        <v>480</v>
      </c>
      <c r="E2477" s="258" t="s">
        <v>6497</v>
      </c>
    </row>
    <row r="2478" spans="1:5">
      <c r="A2478">
        <v>21118</v>
      </c>
      <c r="B2478" t="s">
        <v>3593</v>
      </c>
      <c r="C2478" t="s">
        <v>477</v>
      </c>
      <c r="D2478" t="s">
        <v>480</v>
      </c>
      <c r="E2478" s="258" t="s">
        <v>6498</v>
      </c>
    </row>
    <row r="2479" spans="1:5">
      <c r="A2479">
        <v>37956</v>
      </c>
      <c r="B2479" t="s">
        <v>3594</v>
      </c>
      <c r="C2479" t="s">
        <v>477</v>
      </c>
      <c r="D2479" t="s">
        <v>480</v>
      </c>
      <c r="E2479" s="258" t="s">
        <v>1167</v>
      </c>
    </row>
    <row r="2480" spans="1:5">
      <c r="A2480">
        <v>37957</v>
      </c>
      <c r="B2480" t="s">
        <v>3595</v>
      </c>
      <c r="C2480" t="s">
        <v>477</v>
      </c>
      <c r="D2480" t="s">
        <v>480</v>
      </c>
      <c r="E2480" s="258" t="s">
        <v>6499</v>
      </c>
    </row>
    <row r="2481" spans="1:5">
      <c r="A2481">
        <v>37958</v>
      </c>
      <c r="B2481" t="s">
        <v>3596</v>
      </c>
      <c r="C2481" t="s">
        <v>477</v>
      </c>
      <c r="D2481" t="s">
        <v>480</v>
      </c>
      <c r="E2481" s="258" t="s">
        <v>863</v>
      </c>
    </row>
    <row r="2482" spans="1:5">
      <c r="A2482">
        <v>37959</v>
      </c>
      <c r="B2482" t="s">
        <v>3597</v>
      </c>
      <c r="C2482" t="s">
        <v>477</v>
      </c>
      <c r="D2482" t="s">
        <v>480</v>
      </c>
      <c r="E2482" s="258" t="s">
        <v>6495</v>
      </c>
    </row>
    <row r="2483" spans="1:5">
      <c r="A2483">
        <v>37960</v>
      </c>
      <c r="B2483" t="s">
        <v>3598</v>
      </c>
      <c r="C2483" t="s">
        <v>477</v>
      </c>
      <c r="D2483" t="s">
        <v>480</v>
      </c>
      <c r="E2483" s="258" t="s">
        <v>6500</v>
      </c>
    </row>
    <row r="2484" spans="1:5">
      <c r="A2484">
        <v>37961</v>
      </c>
      <c r="B2484" t="s">
        <v>3599</v>
      </c>
      <c r="C2484" t="s">
        <v>477</v>
      </c>
      <c r="D2484" t="s">
        <v>480</v>
      </c>
      <c r="E2484" s="258" t="s">
        <v>6501</v>
      </c>
    </row>
    <row r="2485" spans="1:5">
      <c r="A2485">
        <v>37962</v>
      </c>
      <c r="B2485" t="s">
        <v>3600</v>
      </c>
      <c r="C2485" t="s">
        <v>477</v>
      </c>
      <c r="D2485" t="s">
        <v>480</v>
      </c>
      <c r="E2485" s="258" t="s">
        <v>6502</v>
      </c>
    </row>
    <row r="2486" spans="1:5">
      <c r="A2486">
        <v>3533</v>
      </c>
      <c r="B2486" t="s">
        <v>3601</v>
      </c>
      <c r="C2486" t="s">
        <v>477</v>
      </c>
      <c r="D2486" t="s">
        <v>478</v>
      </c>
      <c r="E2486" s="258" t="s">
        <v>851</v>
      </c>
    </row>
    <row r="2487" spans="1:5">
      <c r="A2487">
        <v>3538</v>
      </c>
      <c r="B2487" t="s">
        <v>3602</v>
      </c>
      <c r="C2487" t="s">
        <v>477</v>
      </c>
      <c r="D2487" t="s">
        <v>478</v>
      </c>
      <c r="E2487" s="258" t="s">
        <v>1033</v>
      </c>
    </row>
    <row r="2488" spans="1:5">
      <c r="A2488">
        <v>3497</v>
      </c>
      <c r="B2488" t="s">
        <v>3603</v>
      </c>
      <c r="C2488" t="s">
        <v>477</v>
      </c>
      <c r="D2488" t="s">
        <v>478</v>
      </c>
      <c r="E2488" s="258" t="s">
        <v>6523</v>
      </c>
    </row>
    <row r="2489" spans="1:5">
      <c r="A2489">
        <v>3498</v>
      </c>
      <c r="B2489" t="s">
        <v>3604</v>
      </c>
      <c r="C2489" t="s">
        <v>477</v>
      </c>
      <c r="D2489" t="s">
        <v>478</v>
      </c>
      <c r="E2489" s="258" t="s">
        <v>8886</v>
      </c>
    </row>
    <row r="2490" spans="1:5">
      <c r="A2490">
        <v>3496</v>
      </c>
      <c r="B2490" t="s">
        <v>3605</v>
      </c>
      <c r="C2490" t="s">
        <v>477</v>
      </c>
      <c r="D2490" t="s">
        <v>478</v>
      </c>
      <c r="E2490" s="258" t="s">
        <v>6810</v>
      </c>
    </row>
    <row r="2491" spans="1:5">
      <c r="A2491">
        <v>38429</v>
      </c>
      <c r="B2491" t="s">
        <v>3606</v>
      </c>
      <c r="C2491" t="s">
        <v>477</v>
      </c>
      <c r="D2491" t="s">
        <v>480</v>
      </c>
      <c r="E2491" s="258" t="s">
        <v>6503</v>
      </c>
    </row>
    <row r="2492" spans="1:5">
      <c r="A2492">
        <v>38431</v>
      </c>
      <c r="B2492" t="s">
        <v>3607</v>
      </c>
      <c r="C2492" t="s">
        <v>477</v>
      </c>
      <c r="D2492" t="s">
        <v>480</v>
      </c>
      <c r="E2492" s="258" t="s">
        <v>6412</v>
      </c>
    </row>
    <row r="2493" spans="1:5">
      <c r="A2493">
        <v>38430</v>
      </c>
      <c r="B2493" t="s">
        <v>3608</v>
      </c>
      <c r="C2493" t="s">
        <v>477</v>
      </c>
      <c r="D2493" t="s">
        <v>480</v>
      </c>
      <c r="E2493" s="258" t="s">
        <v>6504</v>
      </c>
    </row>
    <row r="2494" spans="1:5">
      <c r="A2494">
        <v>36348</v>
      </c>
      <c r="B2494" t="s">
        <v>3609</v>
      </c>
      <c r="C2494" t="s">
        <v>477</v>
      </c>
      <c r="D2494" t="s">
        <v>478</v>
      </c>
      <c r="E2494" s="258" t="s">
        <v>7155</v>
      </c>
    </row>
    <row r="2495" spans="1:5">
      <c r="A2495">
        <v>36349</v>
      </c>
      <c r="B2495" t="s">
        <v>3610</v>
      </c>
      <c r="C2495" t="s">
        <v>477</v>
      </c>
      <c r="D2495" t="s">
        <v>478</v>
      </c>
      <c r="E2495" s="258" t="s">
        <v>8887</v>
      </c>
    </row>
    <row r="2496" spans="1:5">
      <c r="A2496">
        <v>38433</v>
      </c>
      <c r="B2496" t="s">
        <v>3611</v>
      </c>
      <c r="C2496" t="s">
        <v>477</v>
      </c>
      <c r="D2496" t="s">
        <v>478</v>
      </c>
      <c r="E2496" s="258" t="s">
        <v>8888</v>
      </c>
    </row>
    <row r="2497" spans="1:5">
      <c r="A2497">
        <v>38440</v>
      </c>
      <c r="B2497" t="s">
        <v>3612</v>
      </c>
      <c r="C2497" t="s">
        <v>477</v>
      </c>
      <c r="D2497" t="s">
        <v>478</v>
      </c>
      <c r="E2497" s="258" t="s">
        <v>6921</v>
      </c>
    </row>
    <row r="2498" spans="1:5">
      <c r="A2498">
        <v>36359</v>
      </c>
      <c r="B2498" t="s">
        <v>3613</v>
      </c>
      <c r="C2498" t="s">
        <v>477</v>
      </c>
      <c r="D2498" t="s">
        <v>478</v>
      </c>
      <c r="E2498" s="258" t="s">
        <v>8889</v>
      </c>
    </row>
    <row r="2499" spans="1:5">
      <c r="A2499">
        <v>36360</v>
      </c>
      <c r="B2499" t="s">
        <v>3614</v>
      </c>
      <c r="C2499" t="s">
        <v>477</v>
      </c>
      <c r="D2499" t="s">
        <v>478</v>
      </c>
      <c r="E2499" s="258" t="s">
        <v>7676</v>
      </c>
    </row>
    <row r="2500" spans="1:5">
      <c r="A2500">
        <v>38434</v>
      </c>
      <c r="B2500" t="s">
        <v>3615</v>
      </c>
      <c r="C2500" t="s">
        <v>477</v>
      </c>
      <c r="D2500" t="s">
        <v>478</v>
      </c>
      <c r="E2500" s="258" t="s">
        <v>8890</v>
      </c>
    </row>
    <row r="2501" spans="1:5">
      <c r="A2501">
        <v>38435</v>
      </c>
      <c r="B2501" t="s">
        <v>3616</v>
      </c>
      <c r="C2501" t="s">
        <v>477</v>
      </c>
      <c r="D2501" t="s">
        <v>478</v>
      </c>
      <c r="E2501" s="258" t="s">
        <v>1020</v>
      </c>
    </row>
    <row r="2502" spans="1:5">
      <c r="A2502">
        <v>38436</v>
      </c>
      <c r="B2502" t="s">
        <v>3617</v>
      </c>
      <c r="C2502" t="s">
        <v>477</v>
      </c>
      <c r="D2502" t="s">
        <v>478</v>
      </c>
      <c r="E2502" s="258" t="s">
        <v>8891</v>
      </c>
    </row>
    <row r="2503" spans="1:5">
      <c r="A2503">
        <v>38437</v>
      </c>
      <c r="B2503" t="s">
        <v>3618</v>
      </c>
      <c r="C2503" t="s">
        <v>477</v>
      </c>
      <c r="D2503" t="s">
        <v>478</v>
      </c>
      <c r="E2503" s="258" t="s">
        <v>8892</v>
      </c>
    </row>
    <row r="2504" spans="1:5">
      <c r="A2504">
        <v>38438</v>
      </c>
      <c r="B2504" t="s">
        <v>3619</v>
      </c>
      <c r="C2504" t="s">
        <v>477</v>
      </c>
      <c r="D2504" t="s">
        <v>478</v>
      </c>
      <c r="E2504" s="258" t="s">
        <v>8893</v>
      </c>
    </row>
    <row r="2505" spans="1:5">
      <c r="A2505">
        <v>38439</v>
      </c>
      <c r="B2505" t="s">
        <v>3620</v>
      </c>
      <c r="C2505" t="s">
        <v>477</v>
      </c>
      <c r="D2505" t="s">
        <v>478</v>
      </c>
      <c r="E2505" s="258" t="s">
        <v>8894</v>
      </c>
    </row>
    <row r="2506" spans="1:5">
      <c r="A2506">
        <v>10836</v>
      </c>
      <c r="B2506" t="s">
        <v>3621</v>
      </c>
      <c r="C2506" t="s">
        <v>477</v>
      </c>
      <c r="D2506" t="s">
        <v>478</v>
      </c>
      <c r="E2506" s="258" t="s">
        <v>8895</v>
      </c>
    </row>
    <row r="2507" spans="1:5">
      <c r="A2507">
        <v>20128</v>
      </c>
      <c r="B2507" t="s">
        <v>3622</v>
      </c>
      <c r="C2507" t="s">
        <v>477</v>
      </c>
      <c r="D2507" t="s">
        <v>478</v>
      </c>
      <c r="E2507" s="258" t="s">
        <v>8896</v>
      </c>
    </row>
    <row r="2508" spans="1:5">
      <c r="A2508">
        <v>20131</v>
      </c>
      <c r="B2508" t="s">
        <v>3623</v>
      </c>
      <c r="C2508" t="s">
        <v>477</v>
      </c>
      <c r="D2508" t="s">
        <v>478</v>
      </c>
      <c r="E2508" s="258" t="s">
        <v>8897</v>
      </c>
    </row>
    <row r="2509" spans="1:5">
      <c r="A2509">
        <v>3521</v>
      </c>
      <c r="B2509" t="s">
        <v>3624</v>
      </c>
      <c r="C2509" t="s">
        <v>477</v>
      </c>
      <c r="D2509" t="s">
        <v>478</v>
      </c>
      <c r="E2509" s="258" t="s">
        <v>6498</v>
      </c>
    </row>
    <row r="2510" spans="1:5">
      <c r="A2510">
        <v>3531</v>
      </c>
      <c r="B2510" t="s">
        <v>3625</v>
      </c>
      <c r="C2510" t="s">
        <v>477</v>
      </c>
      <c r="D2510" t="s">
        <v>478</v>
      </c>
      <c r="E2510" s="258" t="s">
        <v>8898</v>
      </c>
    </row>
    <row r="2511" spans="1:5">
      <c r="A2511">
        <v>3522</v>
      </c>
      <c r="B2511" t="s">
        <v>3626</v>
      </c>
      <c r="C2511" t="s">
        <v>477</v>
      </c>
      <c r="D2511" t="s">
        <v>478</v>
      </c>
      <c r="E2511" s="258" t="s">
        <v>7041</v>
      </c>
    </row>
    <row r="2512" spans="1:5">
      <c r="A2512">
        <v>3527</v>
      </c>
      <c r="B2512" t="s">
        <v>3627</v>
      </c>
      <c r="C2512" t="s">
        <v>477</v>
      </c>
      <c r="D2512" t="s">
        <v>478</v>
      </c>
      <c r="E2512" s="258" t="s">
        <v>8899</v>
      </c>
    </row>
    <row r="2513" spans="1:5">
      <c r="A2513">
        <v>10835</v>
      </c>
      <c r="B2513" t="s">
        <v>3628</v>
      </c>
      <c r="C2513" t="s">
        <v>477</v>
      </c>
      <c r="D2513" t="s">
        <v>478</v>
      </c>
      <c r="E2513" s="258" t="s">
        <v>8900</v>
      </c>
    </row>
    <row r="2514" spans="1:5">
      <c r="A2514">
        <v>3475</v>
      </c>
      <c r="B2514" t="s">
        <v>3629</v>
      </c>
      <c r="C2514" t="s">
        <v>477</v>
      </c>
      <c r="D2514" t="s">
        <v>478</v>
      </c>
      <c r="E2514" s="258" t="s">
        <v>6447</v>
      </c>
    </row>
    <row r="2515" spans="1:5">
      <c r="A2515">
        <v>3485</v>
      </c>
      <c r="B2515" t="s">
        <v>3630</v>
      </c>
      <c r="C2515" t="s">
        <v>477</v>
      </c>
      <c r="D2515" t="s">
        <v>478</v>
      </c>
      <c r="E2515" s="258" t="s">
        <v>7180</v>
      </c>
    </row>
    <row r="2516" spans="1:5">
      <c r="A2516">
        <v>3534</v>
      </c>
      <c r="B2516" t="s">
        <v>3631</v>
      </c>
      <c r="C2516" t="s">
        <v>477</v>
      </c>
      <c r="D2516" t="s">
        <v>478</v>
      </c>
      <c r="E2516" s="258" t="s">
        <v>7841</v>
      </c>
    </row>
    <row r="2517" spans="1:5">
      <c r="A2517">
        <v>3543</v>
      </c>
      <c r="B2517" t="s">
        <v>3632</v>
      </c>
      <c r="C2517" t="s">
        <v>477</v>
      </c>
      <c r="D2517" t="s">
        <v>478</v>
      </c>
      <c r="E2517" s="258" t="s">
        <v>7073</v>
      </c>
    </row>
    <row r="2518" spans="1:5">
      <c r="A2518">
        <v>3482</v>
      </c>
      <c r="B2518" t="s">
        <v>3633</v>
      </c>
      <c r="C2518" t="s">
        <v>477</v>
      </c>
      <c r="D2518" t="s">
        <v>478</v>
      </c>
      <c r="E2518" s="258" t="s">
        <v>8901</v>
      </c>
    </row>
    <row r="2519" spans="1:5">
      <c r="A2519">
        <v>3505</v>
      </c>
      <c r="B2519" t="s">
        <v>3634</v>
      </c>
      <c r="C2519" t="s">
        <v>477</v>
      </c>
      <c r="D2519" t="s">
        <v>478</v>
      </c>
      <c r="E2519" s="258" t="s">
        <v>1633</v>
      </c>
    </row>
    <row r="2520" spans="1:5">
      <c r="A2520">
        <v>3516</v>
      </c>
      <c r="B2520" t="s">
        <v>3635</v>
      </c>
      <c r="C2520" t="s">
        <v>477</v>
      </c>
      <c r="D2520" t="s">
        <v>478</v>
      </c>
      <c r="E2520" s="258" t="s">
        <v>7410</v>
      </c>
    </row>
    <row r="2521" spans="1:5">
      <c r="A2521">
        <v>3517</v>
      </c>
      <c r="B2521" t="s">
        <v>3636</v>
      </c>
      <c r="C2521" t="s">
        <v>477</v>
      </c>
      <c r="D2521" t="s">
        <v>478</v>
      </c>
      <c r="E2521" s="258" t="s">
        <v>8902</v>
      </c>
    </row>
    <row r="2522" spans="1:5">
      <c r="A2522">
        <v>3515</v>
      </c>
      <c r="B2522" t="s">
        <v>3637</v>
      </c>
      <c r="C2522" t="s">
        <v>477</v>
      </c>
      <c r="D2522" t="s">
        <v>478</v>
      </c>
      <c r="E2522" s="258" t="s">
        <v>6891</v>
      </c>
    </row>
    <row r="2523" spans="1:5">
      <c r="A2523">
        <v>20147</v>
      </c>
      <c r="B2523" t="s">
        <v>3638</v>
      </c>
      <c r="C2523" t="s">
        <v>477</v>
      </c>
      <c r="D2523" t="s">
        <v>478</v>
      </c>
      <c r="E2523" s="258" t="s">
        <v>6650</v>
      </c>
    </row>
    <row r="2524" spans="1:5">
      <c r="A2524">
        <v>3524</v>
      </c>
      <c r="B2524" t="s">
        <v>3639</v>
      </c>
      <c r="C2524" t="s">
        <v>477</v>
      </c>
      <c r="D2524" t="s">
        <v>478</v>
      </c>
      <c r="E2524" s="258" t="s">
        <v>890</v>
      </c>
    </row>
    <row r="2525" spans="1:5">
      <c r="A2525">
        <v>3532</v>
      </c>
      <c r="B2525" t="s">
        <v>3640</v>
      </c>
      <c r="C2525" t="s">
        <v>477</v>
      </c>
      <c r="D2525" t="s">
        <v>478</v>
      </c>
      <c r="E2525" s="258" t="s">
        <v>8903</v>
      </c>
    </row>
    <row r="2526" spans="1:5">
      <c r="A2526">
        <v>3528</v>
      </c>
      <c r="B2526" t="s">
        <v>3641</v>
      </c>
      <c r="C2526" t="s">
        <v>477</v>
      </c>
      <c r="D2526" t="s">
        <v>478</v>
      </c>
      <c r="E2526" s="258" t="s">
        <v>8904</v>
      </c>
    </row>
    <row r="2527" spans="1:5">
      <c r="A2527">
        <v>37952</v>
      </c>
      <c r="B2527" t="s">
        <v>3642</v>
      </c>
      <c r="C2527" t="s">
        <v>477</v>
      </c>
      <c r="D2527" t="s">
        <v>478</v>
      </c>
      <c r="E2527" s="258" t="s">
        <v>8905</v>
      </c>
    </row>
    <row r="2528" spans="1:5">
      <c r="A2528">
        <v>37951</v>
      </c>
      <c r="B2528" t="s">
        <v>3643</v>
      </c>
      <c r="C2528" t="s">
        <v>477</v>
      </c>
      <c r="D2528" t="s">
        <v>478</v>
      </c>
      <c r="E2528" s="258" t="s">
        <v>6487</v>
      </c>
    </row>
    <row r="2529" spans="1:5">
      <c r="A2529">
        <v>3518</v>
      </c>
      <c r="B2529" t="s">
        <v>3644</v>
      </c>
      <c r="C2529" t="s">
        <v>477</v>
      </c>
      <c r="D2529" t="s">
        <v>478</v>
      </c>
      <c r="E2529" s="258" t="s">
        <v>6598</v>
      </c>
    </row>
    <row r="2530" spans="1:5">
      <c r="A2530">
        <v>3519</v>
      </c>
      <c r="B2530" t="s">
        <v>3645</v>
      </c>
      <c r="C2530" t="s">
        <v>477</v>
      </c>
      <c r="D2530" t="s">
        <v>478</v>
      </c>
      <c r="E2530" s="258" t="s">
        <v>6698</v>
      </c>
    </row>
    <row r="2531" spans="1:5">
      <c r="A2531">
        <v>3520</v>
      </c>
      <c r="B2531" t="s">
        <v>3646</v>
      </c>
      <c r="C2531" t="s">
        <v>477</v>
      </c>
      <c r="D2531" t="s">
        <v>478</v>
      </c>
      <c r="E2531" s="258" t="s">
        <v>8906</v>
      </c>
    </row>
    <row r="2532" spans="1:5">
      <c r="A2532">
        <v>37950</v>
      </c>
      <c r="B2532" t="s">
        <v>3647</v>
      </c>
      <c r="C2532" t="s">
        <v>477</v>
      </c>
      <c r="D2532" t="s">
        <v>478</v>
      </c>
      <c r="E2532" s="258" t="s">
        <v>8897</v>
      </c>
    </row>
    <row r="2533" spans="1:5">
      <c r="A2533">
        <v>37949</v>
      </c>
      <c r="B2533" t="s">
        <v>3648</v>
      </c>
      <c r="C2533" t="s">
        <v>477</v>
      </c>
      <c r="D2533" t="s">
        <v>478</v>
      </c>
      <c r="E2533" s="258" t="s">
        <v>8907</v>
      </c>
    </row>
    <row r="2534" spans="1:5">
      <c r="A2534">
        <v>3526</v>
      </c>
      <c r="B2534" t="s">
        <v>3649</v>
      </c>
      <c r="C2534" t="s">
        <v>477</v>
      </c>
      <c r="D2534" t="s">
        <v>478</v>
      </c>
      <c r="E2534" s="258" t="s">
        <v>864</v>
      </c>
    </row>
    <row r="2535" spans="1:5">
      <c r="A2535">
        <v>3509</v>
      </c>
      <c r="B2535" t="s">
        <v>3650</v>
      </c>
      <c r="C2535" t="s">
        <v>477</v>
      </c>
      <c r="D2535" t="s">
        <v>478</v>
      </c>
      <c r="E2535" s="258" t="s">
        <v>8908</v>
      </c>
    </row>
    <row r="2536" spans="1:5">
      <c r="A2536">
        <v>3530</v>
      </c>
      <c r="B2536" t="s">
        <v>3651</v>
      </c>
      <c r="C2536" t="s">
        <v>477</v>
      </c>
      <c r="D2536" t="s">
        <v>478</v>
      </c>
      <c r="E2536" s="258" t="s">
        <v>8909</v>
      </c>
    </row>
    <row r="2537" spans="1:5">
      <c r="A2537">
        <v>3542</v>
      </c>
      <c r="B2537" t="s">
        <v>3652</v>
      </c>
      <c r="C2537" t="s">
        <v>477</v>
      </c>
      <c r="D2537" t="s">
        <v>478</v>
      </c>
      <c r="E2537" s="258" t="s">
        <v>8910</v>
      </c>
    </row>
    <row r="2538" spans="1:5">
      <c r="A2538">
        <v>3529</v>
      </c>
      <c r="B2538" t="s">
        <v>3653</v>
      </c>
      <c r="C2538" t="s">
        <v>477</v>
      </c>
      <c r="D2538" t="s">
        <v>478</v>
      </c>
      <c r="E2538" s="258" t="s">
        <v>857</v>
      </c>
    </row>
    <row r="2539" spans="1:5">
      <c r="A2539">
        <v>3536</v>
      </c>
      <c r="B2539" t="s">
        <v>3654</v>
      </c>
      <c r="C2539" t="s">
        <v>477</v>
      </c>
      <c r="D2539" t="s">
        <v>478</v>
      </c>
      <c r="E2539" s="258" t="s">
        <v>6480</v>
      </c>
    </row>
    <row r="2540" spans="1:5">
      <c r="A2540">
        <v>3535</v>
      </c>
      <c r="B2540" t="s">
        <v>3655</v>
      </c>
      <c r="C2540" t="s">
        <v>477</v>
      </c>
      <c r="D2540" t="s">
        <v>478</v>
      </c>
      <c r="E2540" s="258" t="s">
        <v>6600</v>
      </c>
    </row>
    <row r="2541" spans="1:5">
      <c r="A2541">
        <v>3540</v>
      </c>
      <c r="B2541" t="s">
        <v>3656</v>
      </c>
      <c r="C2541" t="s">
        <v>477</v>
      </c>
      <c r="D2541" t="s">
        <v>478</v>
      </c>
      <c r="E2541" s="258" t="s">
        <v>7296</v>
      </c>
    </row>
    <row r="2542" spans="1:5">
      <c r="A2542">
        <v>3539</v>
      </c>
      <c r="B2542" t="s">
        <v>3657</v>
      </c>
      <c r="C2542" t="s">
        <v>477</v>
      </c>
      <c r="D2542" t="s">
        <v>478</v>
      </c>
      <c r="E2542" s="258" t="s">
        <v>6530</v>
      </c>
    </row>
    <row r="2543" spans="1:5">
      <c r="A2543">
        <v>3513</v>
      </c>
      <c r="B2543" t="s">
        <v>3658</v>
      </c>
      <c r="C2543" t="s">
        <v>477</v>
      </c>
      <c r="D2543" t="s">
        <v>478</v>
      </c>
      <c r="E2543" s="258" t="s">
        <v>8911</v>
      </c>
    </row>
    <row r="2544" spans="1:5">
      <c r="A2544">
        <v>3492</v>
      </c>
      <c r="B2544" t="s">
        <v>3659</v>
      </c>
      <c r="C2544" t="s">
        <v>477</v>
      </c>
      <c r="D2544" t="s">
        <v>478</v>
      </c>
      <c r="E2544" s="258" t="s">
        <v>8912</v>
      </c>
    </row>
    <row r="2545" spans="1:5">
      <c r="A2545">
        <v>3491</v>
      </c>
      <c r="B2545" t="s">
        <v>3660</v>
      </c>
      <c r="C2545" t="s">
        <v>477</v>
      </c>
      <c r="D2545" t="s">
        <v>478</v>
      </c>
      <c r="E2545" s="258" t="s">
        <v>8913</v>
      </c>
    </row>
    <row r="2546" spans="1:5">
      <c r="A2546">
        <v>3493</v>
      </c>
      <c r="B2546" t="s">
        <v>3661</v>
      </c>
      <c r="C2546" t="s">
        <v>477</v>
      </c>
      <c r="D2546" t="s">
        <v>478</v>
      </c>
      <c r="E2546" s="258" t="s">
        <v>8914</v>
      </c>
    </row>
    <row r="2547" spans="1:5">
      <c r="A2547">
        <v>12628</v>
      </c>
      <c r="B2547" t="s">
        <v>3662</v>
      </c>
      <c r="C2547" t="s">
        <v>477</v>
      </c>
      <c r="D2547" t="s">
        <v>480</v>
      </c>
      <c r="E2547" s="258" t="s">
        <v>7460</v>
      </c>
    </row>
    <row r="2548" spans="1:5">
      <c r="A2548">
        <v>12629</v>
      </c>
      <c r="B2548" t="s">
        <v>3663</v>
      </c>
      <c r="C2548" t="s">
        <v>477</v>
      </c>
      <c r="D2548" t="s">
        <v>480</v>
      </c>
      <c r="E2548" s="258" t="s">
        <v>8915</v>
      </c>
    </row>
    <row r="2549" spans="1:5">
      <c r="A2549">
        <v>3481</v>
      </c>
      <c r="B2549" t="s">
        <v>3664</v>
      </c>
      <c r="C2549" t="s">
        <v>477</v>
      </c>
      <c r="D2549" t="s">
        <v>478</v>
      </c>
      <c r="E2549" s="258" t="s">
        <v>7253</v>
      </c>
    </row>
    <row r="2550" spans="1:5">
      <c r="A2550">
        <v>3510</v>
      </c>
      <c r="B2550" t="s">
        <v>3665</v>
      </c>
      <c r="C2550" t="s">
        <v>477</v>
      </c>
      <c r="D2550" t="s">
        <v>478</v>
      </c>
      <c r="E2550" s="258" t="s">
        <v>8916</v>
      </c>
    </row>
    <row r="2551" spans="1:5">
      <c r="A2551">
        <v>3508</v>
      </c>
      <c r="B2551" t="s">
        <v>3666</v>
      </c>
      <c r="C2551" t="s">
        <v>477</v>
      </c>
      <c r="D2551" t="s">
        <v>478</v>
      </c>
      <c r="E2551" s="258" t="s">
        <v>8917</v>
      </c>
    </row>
    <row r="2552" spans="1:5">
      <c r="A2552">
        <v>38939</v>
      </c>
      <c r="B2552" t="s">
        <v>3667</v>
      </c>
      <c r="C2552" t="s">
        <v>477</v>
      </c>
      <c r="D2552" t="s">
        <v>480</v>
      </c>
      <c r="E2552" s="258" t="s">
        <v>6641</v>
      </c>
    </row>
    <row r="2553" spans="1:5">
      <c r="A2553">
        <v>38940</v>
      </c>
      <c r="B2553" t="s">
        <v>3668</v>
      </c>
      <c r="C2553" t="s">
        <v>477</v>
      </c>
      <c r="D2553" t="s">
        <v>480</v>
      </c>
      <c r="E2553" s="258" t="s">
        <v>8918</v>
      </c>
    </row>
    <row r="2554" spans="1:5">
      <c r="A2554">
        <v>38941</v>
      </c>
      <c r="B2554" t="s">
        <v>3669</v>
      </c>
      <c r="C2554" t="s">
        <v>477</v>
      </c>
      <c r="D2554" t="s">
        <v>480</v>
      </c>
      <c r="E2554" s="258" t="s">
        <v>6441</v>
      </c>
    </row>
    <row r="2555" spans="1:5">
      <c r="A2555">
        <v>38942</v>
      </c>
      <c r="B2555" t="s">
        <v>3670</v>
      </c>
      <c r="C2555" t="s">
        <v>477</v>
      </c>
      <c r="D2555" t="s">
        <v>480</v>
      </c>
      <c r="E2555" s="258" t="s">
        <v>7027</v>
      </c>
    </row>
    <row r="2556" spans="1:5">
      <c r="A2556">
        <v>38987</v>
      </c>
      <c r="B2556" t="s">
        <v>3671</v>
      </c>
      <c r="C2556" t="s">
        <v>477</v>
      </c>
      <c r="D2556" t="s">
        <v>478</v>
      </c>
      <c r="E2556" s="258" t="s">
        <v>891</v>
      </c>
    </row>
    <row r="2557" spans="1:5">
      <c r="A2557">
        <v>38988</v>
      </c>
      <c r="B2557" t="s">
        <v>3672</v>
      </c>
      <c r="C2557" t="s">
        <v>477</v>
      </c>
      <c r="D2557" t="s">
        <v>478</v>
      </c>
      <c r="E2557" s="258" t="s">
        <v>8919</v>
      </c>
    </row>
    <row r="2558" spans="1:5">
      <c r="A2558">
        <v>38989</v>
      </c>
      <c r="B2558" t="s">
        <v>3673</v>
      </c>
      <c r="C2558" t="s">
        <v>477</v>
      </c>
      <c r="D2558" t="s">
        <v>478</v>
      </c>
      <c r="E2558" s="258" t="s">
        <v>8920</v>
      </c>
    </row>
    <row r="2559" spans="1:5">
      <c r="A2559">
        <v>38990</v>
      </c>
      <c r="B2559" t="s">
        <v>3674</v>
      </c>
      <c r="C2559" t="s">
        <v>477</v>
      </c>
      <c r="D2559" t="s">
        <v>478</v>
      </c>
      <c r="E2559" s="258" t="s">
        <v>8921</v>
      </c>
    </row>
    <row r="2560" spans="1:5">
      <c r="A2560">
        <v>38991</v>
      </c>
      <c r="B2560" t="s">
        <v>3675</v>
      </c>
      <c r="C2560" t="s">
        <v>477</v>
      </c>
      <c r="D2560" t="s">
        <v>478</v>
      </c>
      <c r="E2560" s="258" t="s">
        <v>8922</v>
      </c>
    </row>
    <row r="2561" spans="1:5">
      <c r="A2561">
        <v>38913</v>
      </c>
      <c r="B2561" t="s">
        <v>3676</v>
      </c>
      <c r="C2561" t="s">
        <v>477</v>
      </c>
      <c r="D2561" t="s">
        <v>480</v>
      </c>
      <c r="E2561" s="258" t="s">
        <v>8923</v>
      </c>
    </row>
    <row r="2562" spans="1:5">
      <c r="A2562">
        <v>38914</v>
      </c>
      <c r="B2562" t="s">
        <v>3677</v>
      </c>
      <c r="C2562" t="s">
        <v>477</v>
      </c>
      <c r="D2562" t="s">
        <v>480</v>
      </c>
      <c r="E2562" s="258" t="s">
        <v>8077</v>
      </c>
    </row>
    <row r="2563" spans="1:5">
      <c r="A2563">
        <v>38915</v>
      </c>
      <c r="B2563" t="s">
        <v>3678</v>
      </c>
      <c r="C2563" t="s">
        <v>477</v>
      </c>
      <c r="D2563" t="s">
        <v>480</v>
      </c>
      <c r="E2563" s="258" t="s">
        <v>7419</v>
      </c>
    </row>
    <row r="2564" spans="1:5">
      <c r="A2564">
        <v>38916</v>
      </c>
      <c r="B2564" t="s">
        <v>3679</v>
      </c>
      <c r="C2564" t="s">
        <v>477</v>
      </c>
      <c r="D2564" t="s">
        <v>480</v>
      </c>
      <c r="E2564" s="258" t="s">
        <v>8924</v>
      </c>
    </row>
    <row r="2565" spans="1:5">
      <c r="A2565">
        <v>39300</v>
      </c>
      <c r="B2565" t="s">
        <v>3680</v>
      </c>
      <c r="C2565" t="s">
        <v>477</v>
      </c>
      <c r="D2565" t="s">
        <v>480</v>
      </c>
      <c r="E2565" s="258" t="s">
        <v>1298</v>
      </c>
    </row>
    <row r="2566" spans="1:5">
      <c r="A2566">
        <v>39301</v>
      </c>
      <c r="B2566" t="s">
        <v>3681</v>
      </c>
      <c r="C2566" t="s">
        <v>477</v>
      </c>
      <c r="D2566" t="s">
        <v>480</v>
      </c>
      <c r="E2566" s="258" t="s">
        <v>8925</v>
      </c>
    </row>
    <row r="2567" spans="1:5">
      <c r="A2567">
        <v>39302</v>
      </c>
      <c r="B2567" t="s">
        <v>3682</v>
      </c>
      <c r="C2567" t="s">
        <v>477</v>
      </c>
      <c r="D2567" t="s">
        <v>480</v>
      </c>
      <c r="E2567" s="258" t="s">
        <v>7088</v>
      </c>
    </row>
    <row r="2568" spans="1:5">
      <c r="A2568">
        <v>39303</v>
      </c>
      <c r="B2568" t="s">
        <v>3683</v>
      </c>
      <c r="C2568" t="s">
        <v>477</v>
      </c>
      <c r="D2568" t="s">
        <v>480</v>
      </c>
      <c r="E2568" s="258" t="s">
        <v>8926</v>
      </c>
    </row>
    <row r="2569" spans="1:5">
      <c r="A2569">
        <v>38923</v>
      </c>
      <c r="B2569" t="s">
        <v>3684</v>
      </c>
      <c r="C2569" t="s">
        <v>477</v>
      </c>
      <c r="D2569" t="s">
        <v>480</v>
      </c>
      <c r="E2569" s="258" t="s">
        <v>8024</v>
      </c>
    </row>
    <row r="2570" spans="1:5">
      <c r="A2570">
        <v>38925</v>
      </c>
      <c r="B2570" t="s">
        <v>3685</v>
      </c>
      <c r="C2570" t="s">
        <v>477</v>
      </c>
      <c r="D2570" t="s">
        <v>480</v>
      </c>
      <c r="E2570" s="258" t="s">
        <v>7034</v>
      </c>
    </row>
    <row r="2571" spans="1:5">
      <c r="A2571">
        <v>38926</v>
      </c>
      <c r="B2571" t="s">
        <v>3686</v>
      </c>
      <c r="C2571" t="s">
        <v>477</v>
      </c>
      <c r="D2571" t="s">
        <v>480</v>
      </c>
      <c r="E2571" s="258" t="s">
        <v>8927</v>
      </c>
    </row>
    <row r="2572" spans="1:5">
      <c r="A2572">
        <v>38927</v>
      </c>
      <c r="B2572" t="s">
        <v>3687</v>
      </c>
      <c r="C2572" t="s">
        <v>477</v>
      </c>
      <c r="D2572" t="s">
        <v>480</v>
      </c>
      <c r="E2572" s="258" t="s">
        <v>8928</v>
      </c>
    </row>
    <row r="2573" spans="1:5">
      <c r="A2573">
        <v>39304</v>
      </c>
      <c r="B2573" t="s">
        <v>3688</v>
      </c>
      <c r="C2573" t="s">
        <v>477</v>
      </c>
      <c r="D2573" t="s">
        <v>480</v>
      </c>
      <c r="E2573" s="258" t="s">
        <v>6887</v>
      </c>
    </row>
    <row r="2574" spans="1:5">
      <c r="A2574">
        <v>38924</v>
      </c>
      <c r="B2574" t="s">
        <v>3689</v>
      </c>
      <c r="C2574" t="s">
        <v>477</v>
      </c>
      <c r="D2574" t="s">
        <v>480</v>
      </c>
      <c r="E2574" s="258" t="s">
        <v>7438</v>
      </c>
    </row>
    <row r="2575" spans="1:5">
      <c r="A2575">
        <v>39305</v>
      </c>
      <c r="B2575" t="s">
        <v>3690</v>
      </c>
      <c r="C2575" t="s">
        <v>477</v>
      </c>
      <c r="D2575" t="s">
        <v>480</v>
      </c>
      <c r="E2575" s="258" t="s">
        <v>8929</v>
      </c>
    </row>
    <row r="2576" spans="1:5">
      <c r="A2576">
        <v>39306</v>
      </c>
      <c r="B2576" t="s">
        <v>3691</v>
      </c>
      <c r="C2576" t="s">
        <v>477</v>
      </c>
      <c r="D2576" t="s">
        <v>480</v>
      </c>
      <c r="E2576" s="258" t="s">
        <v>8930</v>
      </c>
    </row>
    <row r="2577" spans="1:5">
      <c r="A2577">
        <v>38928</v>
      </c>
      <c r="B2577" t="s">
        <v>3692</v>
      </c>
      <c r="C2577" t="s">
        <v>477</v>
      </c>
      <c r="D2577" t="s">
        <v>480</v>
      </c>
      <c r="E2577" s="258" t="s">
        <v>1047</v>
      </c>
    </row>
    <row r="2578" spans="1:5">
      <c r="A2578">
        <v>38929</v>
      </c>
      <c r="B2578" t="s">
        <v>3693</v>
      </c>
      <c r="C2578" t="s">
        <v>477</v>
      </c>
      <c r="D2578" t="s">
        <v>480</v>
      </c>
      <c r="E2578" s="258" t="s">
        <v>8931</v>
      </c>
    </row>
    <row r="2579" spans="1:5">
      <c r="A2579">
        <v>39307</v>
      </c>
      <c r="B2579" t="s">
        <v>3694</v>
      </c>
      <c r="C2579" t="s">
        <v>477</v>
      </c>
      <c r="D2579" t="s">
        <v>480</v>
      </c>
      <c r="E2579" s="258" t="s">
        <v>8932</v>
      </c>
    </row>
    <row r="2580" spans="1:5">
      <c r="A2580">
        <v>38930</v>
      </c>
      <c r="B2580" t="s">
        <v>3695</v>
      </c>
      <c r="C2580" t="s">
        <v>477</v>
      </c>
      <c r="D2580" t="s">
        <v>480</v>
      </c>
      <c r="E2580" s="258" t="s">
        <v>7093</v>
      </c>
    </row>
    <row r="2581" spans="1:5">
      <c r="A2581">
        <v>38931</v>
      </c>
      <c r="B2581" t="s">
        <v>3696</v>
      </c>
      <c r="C2581" t="s">
        <v>477</v>
      </c>
      <c r="D2581" t="s">
        <v>480</v>
      </c>
      <c r="E2581" s="258" t="s">
        <v>6950</v>
      </c>
    </row>
    <row r="2582" spans="1:5">
      <c r="A2582">
        <v>38932</v>
      </c>
      <c r="B2582" t="s">
        <v>3697</v>
      </c>
      <c r="C2582" t="s">
        <v>477</v>
      </c>
      <c r="D2582" t="s">
        <v>480</v>
      </c>
      <c r="E2582" s="258" t="s">
        <v>876</v>
      </c>
    </row>
    <row r="2583" spans="1:5">
      <c r="A2583">
        <v>38934</v>
      </c>
      <c r="B2583" t="s">
        <v>3698</v>
      </c>
      <c r="C2583" t="s">
        <v>477</v>
      </c>
      <c r="D2583" t="s">
        <v>480</v>
      </c>
      <c r="E2583" s="258" t="s">
        <v>7153</v>
      </c>
    </row>
    <row r="2584" spans="1:5">
      <c r="A2584">
        <v>38935</v>
      </c>
      <c r="B2584" t="s">
        <v>3699</v>
      </c>
      <c r="C2584" t="s">
        <v>477</v>
      </c>
      <c r="D2584" t="s">
        <v>480</v>
      </c>
      <c r="E2584" s="258" t="s">
        <v>3428</v>
      </c>
    </row>
    <row r="2585" spans="1:5">
      <c r="A2585">
        <v>38936</v>
      </c>
      <c r="B2585" t="s">
        <v>3700</v>
      </c>
      <c r="C2585" t="s">
        <v>477</v>
      </c>
      <c r="D2585" t="s">
        <v>480</v>
      </c>
      <c r="E2585" s="258" t="s">
        <v>8933</v>
      </c>
    </row>
    <row r="2586" spans="1:5">
      <c r="A2586">
        <v>38937</v>
      </c>
      <c r="B2586" t="s">
        <v>3701</v>
      </c>
      <c r="C2586" t="s">
        <v>477</v>
      </c>
      <c r="D2586" t="s">
        <v>480</v>
      </c>
      <c r="E2586" s="258" t="s">
        <v>8934</v>
      </c>
    </row>
    <row r="2587" spans="1:5">
      <c r="A2587">
        <v>38938</v>
      </c>
      <c r="B2587" t="s">
        <v>3702</v>
      </c>
      <c r="C2587" t="s">
        <v>477</v>
      </c>
      <c r="D2587" t="s">
        <v>480</v>
      </c>
      <c r="E2587" s="258" t="s">
        <v>8935</v>
      </c>
    </row>
    <row r="2588" spans="1:5">
      <c r="A2588">
        <v>3489</v>
      </c>
      <c r="B2588" t="s">
        <v>3703</v>
      </c>
      <c r="C2588" t="s">
        <v>477</v>
      </c>
      <c r="D2588" t="s">
        <v>478</v>
      </c>
      <c r="E2588" s="258" t="s">
        <v>6961</v>
      </c>
    </row>
    <row r="2589" spans="1:5">
      <c r="A2589">
        <v>20151</v>
      </c>
      <c r="B2589" t="s">
        <v>3704</v>
      </c>
      <c r="C2589" t="s">
        <v>477</v>
      </c>
      <c r="D2589" t="s">
        <v>478</v>
      </c>
      <c r="E2589" s="258" t="s">
        <v>8936</v>
      </c>
    </row>
    <row r="2590" spans="1:5">
      <c r="A2590">
        <v>20152</v>
      </c>
      <c r="B2590" t="s">
        <v>3705</v>
      </c>
      <c r="C2590" t="s">
        <v>477</v>
      </c>
      <c r="D2590" t="s">
        <v>478</v>
      </c>
      <c r="E2590" s="258" t="s">
        <v>8937</v>
      </c>
    </row>
    <row r="2591" spans="1:5">
      <c r="A2591">
        <v>20148</v>
      </c>
      <c r="B2591" t="s">
        <v>3706</v>
      </c>
      <c r="C2591" t="s">
        <v>477</v>
      </c>
      <c r="D2591" t="s">
        <v>478</v>
      </c>
      <c r="E2591" s="258" t="s">
        <v>6484</v>
      </c>
    </row>
    <row r="2592" spans="1:5">
      <c r="A2592">
        <v>20149</v>
      </c>
      <c r="B2592" t="s">
        <v>3707</v>
      </c>
      <c r="C2592" t="s">
        <v>477</v>
      </c>
      <c r="D2592" t="s">
        <v>478</v>
      </c>
      <c r="E2592" s="258" t="s">
        <v>6708</v>
      </c>
    </row>
    <row r="2593" spans="1:5">
      <c r="A2593">
        <v>20150</v>
      </c>
      <c r="B2593" t="s">
        <v>3708</v>
      </c>
      <c r="C2593" t="s">
        <v>477</v>
      </c>
      <c r="D2593" t="s">
        <v>478</v>
      </c>
      <c r="E2593" s="258" t="s">
        <v>8938</v>
      </c>
    </row>
    <row r="2594" spans="1:5">
      <c r="A2594">
        <v>20157</v>
      </c>
      <c r="B2594" t="s">
        <v>3709</v>
      </c>
      <c r="C2594" t="s">
        <v>477</v>
      </c>
      <c r="D2594" t="s">
        <v>478</v>
      </c>
      <c r="E2594" s="258" t="s">
        <v>7095</v>
      </c>
    </row>
    <row r="2595" spans="1:5">
      <c r="A2595">
        <v>20158</v>
      </c>
      <c r="B2595" t="s">
        <v>3710</v>
      </c>
      <c r="C2595" t="s">
        <v>477</v>
      </c>
      <c r="D2595" t="s">
        <v>478</v>
      </c>
      <c r="E2595" s="258" t="s">
        <v>8939</v>
      </c>
    </row>
    <row r="2596" spans="1:5">
      <c r="A2596">
        <v>20154</v>
      </c>
      <c r="B2596" t="s">
        <v>3711</v>
      </c>
      <c r="C2596" t="s">
        <v>477</v>
      </c>
      <c r="D2596" t="s">
        <v>478</v>
      </c>
      <c r="E2596" s="258" t="s">
        <v>6853</v>
      </c>
    </row>
    <row r="2597" spans="1:5">
      <c r="A2597">
        <v>20155</v>
      </c>
      <c r="B2597" t="s">
        <v>3712</v>
      </c>
      <c r="C2597" t="s">
        <v>477</v>
      </c>
      <c r="D2597" t="s">
        <v>478</v>
      </c>
      <c r="E2597" s="258" t="s">
        <v>6743</v>
      </c>
    </row>
    <row r="2598" spans="1:5">
      <c r="A2598">
        <v>20156</v>
      </c>
      <c r="B2598" t="s">
        <v>3713</v>
      </c>
      <c r="C2598" t="s">
        <v>477</v>
      </c>
      <c r="D2598" t="s">
        <v>478</v>
      </c>
      <c r="E2598" s="258" t="s">
        <v>8940</v>
      </c>
    </row>
    <row r="2599" spans="1:5">
      <c r="A2599">
        <v>3512</v>
      </c>
      <c r="B2599" t="s">
        <v>3715</v>
      </c>
      <c r="C2599" t="s">
        <v>477</v>
      </c>
      <c r="D2599" t="s">
        <v>478</v>
      </c>
      <c r="E2599" s="258" t="s">
        <v>8941</v>
      </c>
    </row>
    <row r="2600" spans="1:5">
      <c r="A2600">
        <v>3499</v>
      </c>
      <c r="B2600" t="s">
        <v>3716</v>
      </c>
      <c r="C2600" t="s">
        <v>477</v>
      </c>
      <c r="D2600" t="s">
        <v>478</v>
      </c>
      <c r="E2600" s="258" t="s">
        <v>6421</v>
      </c>
    </row>
    <row r="2601" spans="1:5">
      <c r="A2601">
        <v>3500</v>
      </c>
      <c r="B2601" t="s">
        <v>3717</v>
      </c>
      <c r="C2601" t="s">
        <v>477</v>
      </c>
      <c r="D2601" t="s">
        <v>478</v>
      </c>
      <c r="E2601" s="258" t="s">
        <v>955</v>
      </c>
    </row>
    <row r="2602" spans="1:5">
      <c r="A2602">
        <v>3501</v>
      </c>
      <c r="B2602" t="s">
        <v>3718</v>
      </c>
      <c r="C2602" t="s">
        <v>477</v>
      </c>
      <c r="D2602" t="s">
        <v>478</v>
      </c>
      <c r="E2602" s="258" t="s">
        <v>999</v>
      </c>
    </row>
    <row r="2603" spans="1:5">
      <c r="A2603">
        <v>3502</v>
      </c>
      <c r="B2603" t="s">
        <v>3719</v>
      </c>
      <c r="C2603" t="s">
        <v>477</v>
      </c>
      <c r="D2603" t="s">
        <v>478</v>
      </c>
      <c r="E2603" s="258" t="s">
        <v>6594</v>
      </c>
    </row>
    <row r="2604" spans="1:5">
      <c r="A2604">
        <v>3503</v>
      </c>
      <c r="B2604" t="s">
        <v>3720</v>
      </c>
      <c r="C2604" t="s">
        <v>477</v>
      </c>
      <c r="D2604" t="s">
        <v>478</v>
      </c>
      <c r="E2604" s="258" t="s">
        <v>8942</v>
      </c>
    </row>
    <row r="2605" spans="1:5">
      <c r="A2605">
        <v>3477</v>
      </c>
      <c r="B2605" t="s">
        <v>3721</v>
      </c>
      <c r="C2605" t="s">
        <v>477</v>
      </c>
      <c r="D2605" t="s">
        <v>478</v>
      </c>
      <c r="E2605" s="258" t="s">
        <v>8943</v>
      </c>
    </row>
    <row r="2606" spans="1:5">
      <c r="A2606">
        <v>3478</v>
      </c>
      <c r="B2606" t="s">
        <v>3722</v>
      </c>
      <c r="C2606" t="s">
        <v>477</v>
      </c>
      <c r="D2606" t="s">
        <v>478</v>
      </c>
      <c r="E2606" s="258" t="s">
        <v>8944</v>
      </c>
    </row>
    <row r="2607" spans="1:5">
      <c r="A2607">
        <v>3525</v>
      </c>
      <c r="B2607" t="s">
        <v>3723</v>
      </c>
      <c r="C2607" t="s">
        <v>477</v>
      </c>
      <c r="D2607" t="s">
        <v>478</v>
      </c>
      <c r="E2607" s="258" t="s">
        <v>8945</v>
      </c>
    </row>
    <row r="2608" spans="1:5">
      <c r="A2608">
        <v>3511</v>
      </c>
      <c r="B2608" t="s">
        <v>3724</v>
      </c>
      <c r="C2608" t="s">
        <v>477</v>
      </c>
      <c r="D2608" t="s">
        <v>478</v>
      </c>
      <c r="E2608" s="258" t="s">
        <v>8946</v>
      </c>
    </row>
    <row r="2609" spans="1:5">
      <c r="A2609">
        <v>38917</v>
      </c>
      <c r="B2609" t="s">
        <v>3725</v>
      </c>
      <c r="C2609" t="s">
        <v>477</v>
      </c>
      <c r="D2609" t="s">
        <v>480</v>
      </c>
      <c r="E2609" s="258" t="s">
        <v>6762</v>
      </c>
    </row>
    <row r="2610" spans="1:5">
      <c r="A2610">
        <v>38919</v>
      </c>
      <c r="B2610" t="s">
        <v>3726</v>
      </c>
      <c r="C2610" t="s">
        <v>477</v>
      </c>
      <c r="D2610" t="s">
        <v>480</v>
      </c>
      <c r="E2610" s="258" t="s">
        <v>7183</v>
      </c>
    </row>
    <row r="2611" spans="1:5">
      <c r="A2611">
        <v>38922</v>
      </c>
      <c r="B2611" t="s">
        <v>3727</v>
      </c>
      <c r="C2611" t="s">
        <v>477</v>
      </c>
      <c r="D2611" t="s">
        <v>480</v>
      </c>
      <c r="E2611" s="258" t="s">
        <v>6999</v>
      </c>
    </row>
    <row r="2612" spans="1:5">
      <c r="A2612">
        <v>38921</v>
      </c>
      <c r="B2612" t="s">
        <v>3728</v>
      </c>
      <c r="C2612" t="s">
        <v>477</v>
      </c>
      <c r="D2612" t="s">
        <v>480</v>
      </c>
      <c r="E2612" s="258" t="s">
        <v>8947</v>
      </c>
    </row>
    <row r="2613" spans="1:5">
      <c r="A2613">
        <v>38918</v>
      </c>
      <c r="B2613" t="s">
        <v>3729</v>
      </c>
      <c r="C2613" t="s">
        <v>477</v>
      </c>
      <c r="D2613" t="s">
        <v>480</v>
      </c>
      <c r="E2613" s="258" t="s">
        <v>8948</v>
      </c>
    </row>
    <row r="2614" spans="1:5">
      <c r="A2614">
        <v>38920</v>
      </c>
      <c r="B2614" t="s">
        <v>3730</v>
      </c>
      <c r="C2614" t="s">
        <v>477</v>
      </c>
      <c r="D2614" t="s">
        <v>480</v>
      </c>
      <c r="E2614" s="258" t="s">
        <v>8949</v>
      </c>
    </row>
    <row r="2615" spans="1:5">
      <c r="A2615">
        <v>12032</v>
      </c>
      <c r="B2615" t="s">
        <v>3731</v>
      </c>
      <c r="C2615" t="s">
        <v>489</v>
      </c>
      <c r="D2615" t="s">
        <v>478</v>
      </c>
      <c r="E2615" s="258" t="s">
        <v>8950</v>
      </c>
    </row>
    <row r="2616" spans="1:5">
      <c r="A2616">
        <v>12030</v>
      </c>
      <c r="B2616" t="s">
        <v>3732</v>
      </c>
      <c r="C2616" t="s">
        <v>489</v>
      </c>
      <c r="D2616" t="s">
        <v>478</v>
      </c>
      <c r="E2616" s="258" t="s">
        <v>8951</v>
      </c>
    </row>
    <row r="2617" spans="1:5">
      <c r="A2617">
        <v>10908</v>
      </c>
      <c r="B2617" t="s">
        <v>3733</v>
      </c>
      <c r="C2617" t="s">
        <v>477</v>
      </c>
      <c r="D2617" t="s">
        <v>478</v>
      </c>
      <c r="E2617" s="258" t="s">
        <v>6523</v>
      </c>
    </row>
    <row r="2618" spans="1:5">
      <c r="A2618">
        <v>10909</v>
      </c>
      <c r="B2618" t="s">
        <v>3735</v>
      </c>
      <c r="C2618" t="s">
        <v>477</v>
      </c>
      <c r="D2618" t="s">
        <v>478</v>
      </c>
      <c r="E2618" s="258" t="s">
        <v>8952</v>
      </c>
    </row>
    <row r="2619" spans="1:5">
      <c r="A2619">
        <v>3669</v>
      </c>
      <c r="B2619" t="s">
        <v>3736</v>
      </c>
      <c r="C2619" t="s">
        <v>477</v>
      </c>
      <c r="D2619" t="s">
        <v>478</v>
      </c>
      <c r="E2619" s="258" t="s">
        <v>8953</v>
      </c>
    </row>
    <row r="2620" spans="1:5">
      <c r="A2620">
        <v>20138</v>
      </c>
      <c r="B2620" t="s">
        <v>3737</v>
      </c>
      <c r="C2620" t="s">
        <v>477</v>
      </c>
      <c r="D2620" t="s">
        <v>478</v>
      </c>
      <c r="E2620" s="258" t="s">
        <v>8954</v>
      </c>
    </row>
    <row r="2621" spans="1:5">
      <c r="A2621">
        <v>20139</v>
      </c>
      <c r="B2621" t="s">
        <v>3738</v>
      </c>
      <c r="C2621" t="s">
        <v>477</v>
      </c>
      <c r="D2621" t="s">
        <v>478</v>
      </c>
      <c r="E2621" s="258" t="s">
        <v>8955</v>
      </c>
    </row>
    <row r="2622" spans="1:5">
      <c r="A2622">
        <v>3668</v>
      </c>
      <c r="B2622" t="s">
        <v>3739</v>
      </c>
      <c r="C2622" t="s">
        <v>477</v>
      </c>
      <c r="D2622" t="s">
        <v>478</v>
      </c>
      <c r="E2622" s="258" t="s">
        <v>8956</v>
      </c>
    </row>
    <row r="2623" spans="1:5">
      <c r="A2623">
        <v>3656</v>
      </c>
      <c r="B2623" t="s">
        <v>3740</v>
      </c>
      <c r="C2623" t="s">
        <v>477</v>
      </c>
      <c r="D2623" t="s">
        <v>478</v>
      </c>
      <c r="E2623" s="258" t="s">
        <v>8957</v>
      </c>
    </row>
    <row r="2624" spans="1:5">
      <c r="A2624">
        <v>10911</v>
      </c>
      <c r="B2624" t="s">
        <v>3741</v>
      </c>
      <c r="C2624" t="s">
        <v>477</v>
      </c>
      <c r="D2624" t="s">
        <v>478</v>
      </c>
      <c r="E2624" s="258" t="s">
        <v>7267</v>
      </c>
    </row>
    <row r="2625" spans="1:5">
      <c r="A2625">
        <v>3654</v>
      </c>
      <c r="B2625" t="s">
        <v>3742</v>
      </c>
      <c r="C2625" t="s">
        <v>477</v>
      </c>
      <c r="D2625" t="s">
        <v>478</v>
      </c>
      <c r="E2625" s="258" t="s">
        <v>810</v>
      </c>
    </row>
    <row r="2626" spans="1:5">
      <c r="A2626">
        <v>3664</v>
      </c>
      <c r="B2626" t="s">
        <v>3743</v>
      </c>
      <c r="C2626" t="s">
        <v>477</v>
      </c>
      <c r="D2626" t="s">
        <v>478</v>
      </c>
      <c r="E2626" s="258" t="s">
        <v>8026</v>
      </c>
    </row>
    <row r="2627" spans="1:5">
      <c r="A2627">
        <v>3657</v>
      </c>
      <c r="B2627" t="s">
        <v>3744</v>
      </c>
      <c r="C2627" t="s">
        <v>477</v>
      </c>
      <c r="D2627" t="s">
        <v>478</v>
      </c>
      <c r="E2627" s="258" t="s">
        <v>8958</v>
      </c>
    </row>
    <row r="2628" spans="1:5">
      <c r="A2628">
        <v>12625</v>
      </c>
      <c r="B2628" t="s">
        <v>3745</v>
      </c>
      <c r="C2628" t="s">
        <v>477</v>
      </c>
      <c r="D2628" t="s">
        <v>480</v>
      </c>
      <c r="E2628" s="258" t="s">
        <v>8564</v>
      </c>
    </row>
    <row r="2629" spans="1:5">
      <c r="A2629">
        <v>20136</v>
      </c>
      <c r="B2629" t="s">
        <v>3746</v>
      </c>
      <c r="C2629" t="s">
        <v>477</v>
      </c>
      <c r="D2629" t="s">
        <v>478</v>
      </c>
      <c r="E2629" s="258" t="s">
        <v>8959</v>
      </c>
    </row>
    <row r="2630" spans="1:5">
      <c r="A2630">
        <v>20144</v>
      </c>
      <c r="B2630" t="s">
        <v>3747</v>
      </c>
      <c r="C2630" t="s">
        <v>477</v>
      </c>
      <c r="D2630" t="s">
        <v>478</v>
      </c>
      <c r="E2630" s="258" t="s">
        <v>7390</v>
      </c>
    </row>
    <row r="2631" spans="1:5">
      <c r="A2631">
        <v>20143</v>
      </c>
      <c r="B2631" t="s">
        <v>3748</v>
      </c>
      <c r="C2631" t="s">
        <v>477</v>
      </c>
      <c r="D2631" t="s">
        <v>478</v>
      </c>
      <c r="E2631" s="258" t="s">
        <v>8960</v>
      </c>
    </row>
    <row r="2632" spans="1:5">
      <c r="A2632">
        <v>20145</v>
      </c>
      <c r="B2632" t="s">
        <v>3749</v>
      </c>
      <c r="C2632" t="s">
        <v>477</v>
      </c>
      <c r="D2632" t="s">
        <v>478</v>
      </c>
      <c r="E2632" s="258" t="s">
        <v>7032</v>
      </c>
    </row>
    <row r="2633" spans="1:5">
      <c r="A2633">
        <v>20146</v>
      </c>
      <c r="B2633" t="s">
        <v>3750</v>
      </c>
      <c r="C2633" t="s">
        <v>477</v>
      </c>
      <c r="D2633" t="s">
        <v>478</v>
      </c>
      <c r="E2633" s="258" t="s">
        <v>8961</v>
      </c>
    </row>
    <row r="2634" spans="1:5">
      <c r="A2634">
        <v>20140</v>
      </c>
      <c r="B2634" t="s">
        <v>3751</v>
      </c>
      <c r="C2634" t="s">
        <v>477</v>
      </c>
      <c r="D2634" t="s">
        <v>478</v>
      </c>
      <c r="E2634" s="258" t="s">
        <v>6476</v>
      </c>
    </row>
    <row r="2635" spans="1:5">
      <c r="A2635">
        <v>20141</v>
      </c>
      <c r="B2635" t="s">
        <v>3752</v>
      </c>
      <c r="C2635" t="s">
        <v>477</v>
      </c>
      <c r="D2635" t="s">
        <v>478</v>
      </c>
      <c r="E2635" s="258" t="s">
        <v>6998</v>
      </c>
    </row>
    <row r="2636" spans="1:5">
      <c r="A2636">
        <v>20142</v>
      </c>
      <c r="B2636" t="s">
        <v>3753</v>
      </c>
      <c r="C2636" t="s">
        <v>477</v>
      </c>
      <c r="D2636" t="s">
        <v>478</v>
      </c>
      <c r="E2636" s="258" t="s">
        <v>8962</v>
      </c>
    </row>
    <row r="2637" spans="1:5">
      <c r="A2637">
        <v>3659</v>
      </c>
      <c r="B2637" t="s">
        <v>3754</v>
      </c>
      <c r="C2637" t="s">
        <v>477</v>
      </c>
      <c r="D2637" t="s">
        <v>478</v>
      </c>
      <c r="E2637" s="258" t="s">
        <v>8963</v>
      </c>
    </row>
    <row r="2638" spans="1:5">
      <c r="A2638">
        <v>3660</v>
      </c>
      <c r="B2638" t="s">
        <v>3755</v>
      </c>
      <c r="C2638" t="s">
        <v>477</v>
      </c>
      <c r="D2638" t="s">
        <v>478</v>
      </c>
      <c r="E2638" s="258" t="s">
        <v>8964</v>
      </c>
    </row>
    <row r="2639" spans="1:5">
      <c r="A2639">
        <v>3662</v>
      </c>
      <c r="B2639" t="s">
        <v>3756</v>
      </c>
      <c r="C2639" t="s">
        <v>477</v>
      </c>
      <c r="D2639" t="s">
        <v>478</v>
      </c>
      <c r="E2639" s="258" t="s">
        <v>7778</v>
      </c>
    </row>
    <row r="2640" spans="1:5">
      <c r="A2640">
        <v>3661</v>
      </c>
      <c r="B2640" t="s">
        <v>3757</v>
      </c>
      <c r="C2640" t="s">
        <v>477</v>
      </c>
      <c r="D2640" t="s">
        <v>478</v>
      </c>
      <c r="E2640" s="258" t="s">
        <v>1010</v>
      </c>
    </row>
    <row r="2641" spans="1:5">
      <c r="A2641">
        <v>3658</v>
      </c>
      <c r="B2641" t="s">
        <v>3758</v>
      </c>
      <c r="C2641" t="s">
        <v>477</v>
      </c>
      <c r="D2641" t="s">
        <v>478</v>
      </c>
      <c r="E2641" s="258" t="s">
        <v>6933</v>
      </c>
    </row>
    <row r="2642" spans="1:5">
      <c r="A2642">
        <v>3670</v>
      </c>
      <c r="B2642" t="s">
        <v>3759</v>
      </c>
      <c r="C2642" t="s">
        <v>477</v>
      </c>
      <c r="D2642" t="s">
        <v>478</v>
      </c>
      <c r="E2642" s="258" t="s">
        <v>6568</v>
      </c>
    </row>
    <row r="2643" spans="1:5">
      <c r="A2643">
        <v>3666</v>
      </c>
      <c r="B2643" t="s">
        <v>3760</v>
      </c>
      <c r="C2643" t="s">
        <v>477</v>
      </c>
      <c r="D2643" t="s">
        <v>478</v>
      </c>
      <c r="E2643" s="258" t="s">
        <v>8902</v>
      </c>
    </row>
    <row r="2644" spans="1:5">
      <c r="A2644">
        <v>14157</v>
      </c>
      <c r="B2644" t="s">
        <v>3761</v>
      </c>
      <c r="C2644" t="s">
        <v>477</v>
      </c>
      <c r="D2644" t="s">
        <v>480</v>
      </c>
      <c r="E2644" s="258" t="s">
        <v>6728</v>
      </c>
    </row>
    <row r="2645" spans="1:5">
      <c r="A2645">
        <v>3653</v>
      </c>
      <c r="B2645" t="s">
        <v>3762</v>
      </c>
      <c r="C2645" t="s">
        <v>477</v>
      </c>
      <c r="D2645" t="s">
        <v>480</v>
      </c>
      <c r="E2645" s="258" t="s">
        <v>8965</v>
      </c>
    </row>
    <row r="2646" spans="1:5">
      <c r="A2646">
        <v>3649</v>
      </c>
      <c r="B2646" t="s">
        <v>3763</v>
      </c>
      <c r="C2646" t="s">
        <v>477</v>
      </c>
      <c r="D2646" t="s">
        <v>480</v>
      </c>
      <c r="E2646" s="258" t="s">
        <v>8966</v>
      </c>
    </row>
    <row r="2647" spans="1:5">
      <c r="A2647">
        <v>42696</v>
      </c>
      <c r="B2647" t="s">
        <v>3764</v>
      </c>
      <c r="C2647" t="s">
        <v>477</v>
      </c>
      <c r="D2647" t="s">
        <v>480</v>
      </c>
      <c r="E2647" s="258" t="s">
        <v>8967</v>
      </c>
    </row>
    <row r="2648" spans="1:5">
      <c r="A2648">
        <v>42697</v>
      </c>
      <c r="B2648" t="s">
        <v>3765</v>
      </c>
      <c r="C2648" t="s">
        <v>477</v>
      </c>
      <c r="D2648" t="s">
        <v>480</v>
      </c>
      <c r="E2648" s="258" t="s">
        <v>8968</v>
      </c>
    </row>
    <row r="2649" spans="1:5">
      <c r="A2649">
        <v>42698</v>
      </c>
      <c r="B2649" t="s">
        <v>3766</v>
      </c>
      <c r="C2649" t="s">
        <v>477</v>
      </c>
      <c r="D2649" t="s">
        <v>480</v>
      </c>
      <c r="E2649" s="258" t="s">
        <v>8969</v>
      </c>
    </row>
    <row r="2650" spans="1:5">
      <c r="A2650">
        <v>39875</v>
      </c>
      <c r="B2650" t="s">
        <v>3767</v>
      </c>
      <c r="C2650" t="s">
        <v>477</v>
      </c>
      <c r="D2650" t="s">
        <v>480</v>
      </c>
      <c r="E2650" s="258" t="s">
        <v>8970</v>
      </c>
    </row>
    <row r="2651" spans="1:5">
      <c r="A2651">
        <v>39876</v>
      </c>
      <c r="B2651" t="s">
        <v>3768</v>
      </c>
      <c r="C2651" t="s">
        <v>477</v>
      </c>
      <c r="D2651" t="s">
        <v>480</v>
      </c>
      <c r="E2651" s="258" t="s">
        <v>8971</v>
      </c>
    </row>
    <row r="2652" spans="1:5">
      <c r="A2652">
        <v>39877</v>
      </c>
      <c r="B2652" t="s">
        <v>3769</v>
      </c>
      <c r="C2652" t="s">
        <v>477</v>
      </c>
      <c r="D2652" t="s">
        <v>480</v>
      </c>
      <c r="E2652" s="258" t="s">
        <v>8972</v>
      </c>
    </row>
    <row r="2653" spans="1:5">
      <c r="A2653">
        <v>39878</v>
      </c>
      <c r="B2653" t="s">
        <v>3770</v>
      </c>
      <c r="C2653" t="s">
        <v>477</v>
      </c>
      <c r="D2653" t="s">
        <v>480</v>
      </c>
      <c r="E2653" s="258" t="s">
        <v>8973</v>
      </c>
    </row>
    <row r="2654" spans="1:5">
      <c r="A2654">
        <v>39872</v>
      </c>
      <c r="B2654" t="s">
        <v>3771</v>
      </c>
      <c r="C2654" t="s">
        <v>477</v>
      </c>
      <c r="D2654" t="s">
        <v>480</v>
      </c>
      <c r="E2654" s="258" t="s">
        <v>8974</v>
      </c>
    </row>
    <row r="2655" spans="1:5">
      <c r="A2655">
        <v>39873</v>
      </c>
      <c r="B2655" t="s">
        <v>3772</v>
      </c>
      <c r="C2655" t="s">
        <v>477</v>
      </c>
      <c r="D2655" t="s">
        <v>480</v>
      </c>
      <c r="E2655" s="258" t="s">
        <v>8975</v>
      </c>
    </row>
    <row r="2656" spans="1:5">
      <c r="A2656">
        <v>39874</v>
      </c>
      <c r="B2656" t="s">
        <v>3773</v>
      </c>
      <c r="C2656" t="s">
        <v>477</v>
      </c>
      <c r="D2656" t="s">
        <v>480</v>
      </c>
      <c r="E2656" s="258" t="s">
        <v>8976</v>
      </c>
    </row>
    <row r="2657" spans="1:5">
      <c r="A2657">
        <v>3674</v>
      </c>
      <c r="B2657" t="s">
        <v>3774</v>
      </c>
      <c r="C2657" t="s">
        <v>484</v>
      </c>
      <c r="D2657" t="s">
        <v>480</v>
      </c>
      <c r="E2657" s="258" t="s">
        <v>1036</v>
      </c>
    </row>
    <row r="2658" spans="1:5">
      <c r="A2658">
        <v>3681</v>
      </c>
      <c r="B2658" t="s">
        <v>3775</v>
      </c>
      <c r="C2658" t="s">
        <v>484</v>
      </c>
      <c r="D2658" t="s">
        <v>480</v>
      </c>
      <c r="E2658" s="258" t="s">
        <v>3776</v>
      </c>
    </row>
    <row r="2659" spans="1:5">
      <c r="A2659">
        <v>3676</v>
      </c>
      <c r="B2659" t="s">
        <v>3777</v>
      </c>
      <c r="C2659" t="s">
        <v>484</v>
      </c>
      <c r="D2659" t="s">
        <v>480</v>
      </c>
      <c r="E2659" s="258" t="s">
        <v>3778</v>
      </c>
    </row>
    <row r="2660" spans="1:5">
      <c r="A2660">
        <v>3679</v>
      </c>
      <c r="B2660" t="s">
        <v>3779</v>
      </c>
      <c r="C2660" t="s">
        <v>484</v>
      </c>
      <c r="D2660" t="s">
        <v>480</v>
      </c>
      <c r="E2660" s="258" t="s">
        <v>3780</v>
      </c>
    </row>
    <row r="2661" spans="1:5">
      <c r="A2661">
        <v>3672</v>
      </c>
      <c r="B2661" t="s">
        <v>3781</v>
      </c>
      <c r="C2661" t="s">
        <v>484</v>
      </c>
      <c r="D2661" t="s">
        <v>480</v>
      </c>
      <c r="E2661" s="258" t="s">
        <v>3782</v>
      </c>
    </row>
    <row r="2662" spans="1:5">
      <c r="A2662">
        <v>3671</v>
      </c>
      <c r="B2662" t="s">
        <v>3783</v>
      </c>
      <c r="C2662" t="s">
        <v>484</v>
      </c>
      <c r="D2662" t="s">
        <v>480</v>
      </c>
      <c r="E2662" s="258" t="s">
        <v>3784</v>
      </c>
    </row>
    <row r="2663" spans="1:5">
      <c r="A2663">
        <v>3673</v>
      </c>
      <c r="B2663" t="s">
        <v>3785</v>
      </c>
      <c r="C2663" t="s">
        <v>484</v>
      </c>
      <c r="D2663" t="s">
        <v>480</v>
      </c>
      <c r="E2663" s="258" t="s">
        <v>1992</v>
      </c>
    </row>
    <row r="2664" spans="1:5">
      <c r="A2664">
        <v>38394</v>
      </c>
      <c r="B2664" t="s">
        <v>3786</v>
      </c>
      <c r="C2664" t="s">
        <v>477</v>
      </c>
      <c r="D2664" t="s">
        <v>478</v>
      </c>
      <c r="E2664" s="258" t="s">
        <v>8977</v>
      </c>
    </row>
    <row r="2665" spans="1:5">
      <c r="A2665">
        <v>3729</v>
      </c>
      <c r="B2665" t="s">
        <v>3787</v>
      </c>
      <c r="C2665" t="s">
        <v>477</v>
      </c>
      <c r="D2665" t="s">
        <v>478</v>
      </c>
      <c r="E2665" s="258" t="s">
        <v>8978</v>
      </c>
    </row>
    <row r="2666" spans="1:5">
      <c r="A2666">
        <v>39357</v>
      </c>
      <c r="B2666" t="s">
        <v>3788</v>
      </c>
      <c r="C2666" t="s">
        <v>477</v>
      </c>
      <c r="D2666" t="s">
        <v>480</v>
      </c>
      <c r="E2666" s="258" t="s">
        <v>8979</v>
      </c>
    </row>
    <row r="2667" spans="1:5">
      <c r="A2667">
        <v>39358</v>
      </c>
      <c r="B2667" t="s">
        <v>3789</v>
      </c>
      <c r="C2667" t="s">
        <v>477</v>
      </c>
      <c r="D2667" t="s">
        <v>480</v>
      </c>
      <c r="E2667" s="258" t="s">
        <v>8980</v>
      </c>
    </row>
    <row r="2668" spans="1:5">
      <c r="A2668">
        <v>39356</v>
      </c>
      <c r="B2668" t="s">
        <v>3790</v>
      </c>
      <c r="C2668" t="s">
        <v>477</v>
      </c>
      <c r="D2668" t="s">
        <v>480</v>
      </c>
      <c r="E2668" s="258" t="s">
        <v>8981</v>
      </c>
    </row>
    <row r="2669" spans="1:5">
      <c r="A2669">
        <v>39355</v>
      </c>
      <c r="B2669" t="s">
        <v>3791</v>
      </c>
      <c r="C2669" t="s">
        <v>477</v>
      </c>
      <c r="D2669" t="s">
        <v>480</v>
      </c>
      <c r="E2669" s="258" t="s">
        <v>8982</v>
      </c>
    </row>
    <row r="2670" spans="1:5">
      <c r="A2670">
        <v>39353</v>
      </c>
      <c r="B2670" t="s">
        <v>3792</v>
      </c>
      <c r="C2670" t="s">
        <v>477</v>
      </c>
      <c r="D2670" t="s">
        <v>480</v>
      </c>
      <c r="E2670" s="258" t="s">
        <v>8983</v>
      </c>
    </row>
    <row r="2671" spans="1:5">
      <c r="A2671">
        <v>39354</v>
      </c>
      <c r="B2671" t="s">
        <v>3793</v>
      </c>
      <c r="C2671" t="s">
        <v>477</v>
      </c>
      <c r="D2671" t="s">
        <v>480</v>
      </c>
      <c r="E2671" s="258" t="s">
        <v>8984</v>
      </c>
    </row>
    <row r="2672" spans="1:5">
      <c r="A2672">
        <v>39398</v>
      </c>
      <c r="B2672" t="s">
        <v>3794</v>
      </c>
      <c r="C2672" t="s">
        <v>477</v>
      </c>
      <c r="D2672" t="s">
        <v>478</v>
      </c>
      <c r="E2672" s="258" t="s">
        <v>6713</v>
      </c>
    </row>
    <row r="2673" spans="1:5">
      <c r="A2673">
        <v>13343</v>
      </c>
      <c r="B2673" t="s">
        <v>3795</v>
      </c>
      <c r="C2673" t="s">
        <v>477</v>
      </c>
      <c r="D2673" t="s">
        <v>478</v>
      </c>
      <c r="E2673" s="258" t="s">
        <v>8985</v>
      </c>
    </row>
    <row r="2674" spans="1:5">
      <c r="A2674">
        <v>12118</v>
      </c>
      <c r="B2674" t="s">
        <v>3796</v>
      </c>
      <c r="C2674" t="s">
        <v>477</v>
      </c>
      <c r="D2674" t="s">
        <v>478</v>
      </c>
      <c r="E2674" s="258" t="s">
        <v>8986</v>
      </c>
    </row>
    <row r="2675" spans="1:5">
      <c r="A2675">
        <v>39482</v>
      </c>
      <c r="B2675" t="s">
        <v>3797</v>
      </c>
      <c r="C2675" t="s">
        <v>477</v>
      </c>
      <c r="D2675" t="s">
        <v>478</v>
      </c>
      <c r="E2675" s="258" t="s">
        <v>8987</v>
      </c>
    </row>
    <row r="2676" spans="1:5">
      <c r="A2676">
        <v>39486</v>
      </c>
      <c r="B2676" t="s">
        <v>3798</v>
      </c>
      <c r="C2676" t="s">
        <v>477</v>
      </c>
      <c r="D2676" t="s">
        <v>478</v>
      </c>
      <c r="E2676" s="258" t="s">
        <v>8988</v>
      </c>
    </row>
    <row r="2677" spans="1:5">
      <c r="A2677">
        <v>39484</v>
      </c>
      <c r="B2677" t="s">
        <v>3799</v>
      </c>
      <c r="C2677" t="s">
        <v>477</v>
      </c>
      <c r="D2677" t="s">
        <v>478</v>
      </c>
      <c r="E2677" s="258" t="s">
        <v>8987</v>
      </c>
    </row>
    <row r="2678" spans="1:5">
      <c r="A2678">
        <v>39488</v>
      </c>
      <c r="B2678" t="s">
        <v>3800</v>
      </c>
      <c r="C2678" t="s">
        <v>477</v>
      </c>
      <c r="D2678" t="s">
        <v>478</v>
      </c>
      <c r="E2678" s="258" t="s">
        <v>8989</v>
      </c>
    </row>
    <row r="2679" spans="1:5">
      <c r="A2679">
        <v>39485</v>
      </c>
      <c r="B2679" t="s">
        <v>3801</v>
      </c>
      <c r="C2679" t="s">
        <v>477</v>
      </c>
      <c r="D2679" t="s">
        <v>478</v>
      </c>
      <c r="E2679" s="258" t="s">
        <v>8987</v>
      </c>
    </row>
    <row r="2680" spans="1:5">
      <c r="A2680">
        <v>39489</v>
      </c>
      <c r="B2680" t="s">
        <v>3802</v>
      </c>
      <c r="C2680" t="s">
        <v>477</v>
      </c>
      <c r="D2680" t="s">
        <v>478</v>
      </c>
      <c r="E2680" s="258" t="s">
        <v>8990</v>
      </c>
    </row>
    <row r="2681" spans="1:5">
      <c r="A2681">
        <v>39490</v>
      </c>
      <c r="B2681" t="s">
        <v>3803</v>
      </c>
      <c r="C2681" t="s">
        <v>477</v>
      </c>
      <c r="D2681" t="s">
        <v>478</v>
      </c>
      <c r="E2681" s="258" t="s">
        <v>8991</v>
      </c>
    </row>
    <row r="2682" spans="1:5">
      <c r="A2682">
        <v>39494</v>
      </c>
      <c r="B2682" t="s">
        <v>3804</v>
      </c>
      <c r="C2682" t="s">
        <v>477</v>
      </c>
      <c r="D2682" t="s">
        <v>478</v>
      </c>
      <c r="E2682" s="258" t="s">
        <v>8992</v>
      </c>
    </row>
    <row r="2683" spans="1:5">
      <c r="A2683">
        <v>39495</v>
      </c>
      <c r="B2683" t="s">
        <v>3805</v>
      </c>
      <c r="C2683" t="s">
        <v>477</v>
      </c>
      <c r="D2683" t="s">
        <v>478</v>
      </c>
      <c r="E2683" s="258" t="s">
        <v>8993</v>
      </c>
    </row>
    <row r="2684" spans="1:5">
      <c r="A2684">
        <v>39496</v>
      </c>
      <c r="B2684" t="s">
        <v>3806</v>
      </c>
      <c r="C2684" t="s">
        <v>477</v>
      </c>
      <c r="D2684" t="s">
        <v>478</v>
      </c>
      <c r="E2684" s="258" t="s">
        <v>8994</v>
      </c>
    </row>
    <row r="2685" spans="1:5">
      <c r="A2685">
        <v>39492</v>
      </c>
      <c r="B2685" t="s">
        <v>3807</v>
      </c>
      <c r="C2685" t="s">
        <v>477</v>
      </c>
      <c r="D2685" t="s">
        <v>478</v>
      </c>
      <c r="E2685" s="258" t="s">
        <v>8995</v>
      </c>
    </row>
    <row r="2686" spans="1:5">
      <c r="A2686">
        <v>39497</v>
      </c>
      <c r="B2686" t="s">
        <v>3808</v>
      </c>
      <c r="C2686" t="s">
        <v>477</v>
      </c>
      <c r="D2686" t="s">
        <v>478</v>
      </c>
      <c r="E2686" s="258" t="s">
        <v>8996</v>
      </c>
    </row>
    <row r="2687" spans="1:5">
      <c r="A2687">
        <v>39493</v>
      </c>
      <c r="B2687" t="s">
        <v>3809</v>
      </c>
      <c r="C2687" t="s">
        <v>477</v>
      </c>
      <c r="D2687" t="s">
        <v>478</v>
      </c>
      <c r="E2687" s="258" t="s">
        <v>8997</v>
      </c>
    </row>
    <row r="2688" spans="1:5">
      <c r="A2688">
        <v>39500</v>
      </c>
      <c r="B2688" t="s">
        <v>3810</v>
      </c>
      <c r="C2688" t="s">
        <v>477</v>
      </c>
      <c r="D2688" t="s">
        <v>478</v>
      </c>
      <c r="E2688" s="258" t="s">
        <v>8998</v>
      </c>
    </row>
    <row r="2689" spans="1:5">
      <c r="A2689">
        <v>39498</v>
      </c>
      <c r="B2689" t="s">
        <v>3811</v>
      </c>
      <c r="C2689" t="s">
        <v>477</v>
      </c>
      <c r="D2689" t="s">
        <v>478</v>
      </c>
      <c r="E2689" s="258" t="s">
        <v>8999</v>
      </c>
    </row>
    <row r="2690" spans="1:5">
      <c r="A2690">
        <v>43628</v>
      </c>
      <c r="B2690" t="s">
        <v>3812</v>
      </c>
      <c r="C2690" t="s">
        <v>477</v>
      </c>
      <c r="D2690" t="s">
        <v>478</v>
      </c>
      <c r="E2690" s="258" t="s">
        <v>9000</v>
      </c>
    </row>
    <row r="2691" spans="1:5">
      <c r="A2691">
        <v>39501</v>
      </c>
      <c r="B2691" t="s">
        <v>3813</v>
      </c>
      <c r="C2691" t="s">
        <v>477</v>
      </c>
      <c r="D2691" t="s">
        <v>478</v>
      </c>
      <c r="E2691" s="258" t="s">
        <v>9001</v>
      </c>
    </row>
    <row r="2692" spans="1:5">
      <c r="A2692">
        <v>39499</v>
      </c>
      <c r="B2692" t="s">
        <v>3814</v>
      </c>
      <c r="C2692" t="s">
        <v>477</v>
      </c>
      <c r="D2692" t="s">
        <v>478</v>
      </c>
      <c r="E2692" s="258" t="s">
        <v>9002</v>
      </c>
    </row>
    <row r="2693" spans="1:5">
      <c r="A2693">
        <v>43621</v>
      </c>
      <c r="B2693" t="s">
        <v>3815</v>
      </c>
      <c r="C2693" t="s">
        <v>477</v>
      </c>
      <c r="D2693" t="s">
        <v>478</v>
      </c>
      <c r="E2693" s="258" t="s">
        <v>9003</v>
      </c>
    </row>
    <row r="2694" spans="1:5">
      <c r="A2694">
        <v>3733</v>
      </c>
      <c r="B2694" t="s">
        <v>3816</v>
      </c>
      <c r="C2694" t="s">
        <v>479</v>
      </c>
      <c r="D2694" t="s">
        <v>480</v>
      </c>
      <c r="E2694" s="258" t="s">
        <v>9004</v>
      </c>
    </row>
    <row r="2695" spans="1:5">
      <c r="A2695">
        <v>3731</v>
      </c>
      <c r="B2695" t="s">
        <v>3817</v>
      </c>
      <c r="C2695" t="s">
        <v>479</v>
      </c>
      <c r="D2695" t="s">
        <v>480</v>
      </c>
      <c r="E2695" s="258" t="s">
        <v>7189</v>
      </c>
    </row>
    <row r="2696" spans="1:5">
      <c r="A2696">
        <v>38137</v>
      </c>
      <c r="B2696" t="s">
        <v>3818</v>
      </c>
      <c r="C2696" t="s">
        <v>479</v>
      </c>
      <c r="D2696" t="s">
        <v>480</v>
      </c>
      <c r="E2696" s="258" t="s">
        <v>9005</v>
      </c>
    </row>
    <row r="2697" spans="1:5">
      <c r="A2697">
        <v>38135</v>
      </c>
      <c r="B2697" t="s">
        <v>3819</v>
      </c>
      <c r="C2697" t="s">
        <v>479</v>
      </c>
      <c r="D2697" t="s">
        <v>480</v>
      </c>
      <c r="E2697" s="258" t="s">
        <v>878</v>
      </c>
    </row>
    <row r="2698" spans="1:5">
      <c r="A2698">
        <v>38138</v>
      </c>
      <c r="B2698" t="s">
        <v>3820</v>
      </c>
      <c r="C2698" t="s">
        <v>479</v>
      </c>
      <c r="D2698" t="s">
        <v>480</v>
      </c>
      <c r="E2698" s="258" t="s">
        <v>9006</v>
      </c>
    </row>
    <row r="2699" spans="1:5">
      <c r="A2699">
        <v>3736</v>
      </c>
      <c r="B2699" t="s">
        <v>3821</v>
      </c>
      <c r="C2699" t="s">
        <v>479</v>
      </c>
      <c r="D2699" t="s">
        <v>483</v>
      </c>
      <c r="E2699" s="258" t="s">
        <v>6670</v>
      </c>
    </row>
    <row r="2700" spans="1:5">
      <c r="A2700">
        <v>3741</v>
      </c>
      <c r="B2700" t="s">
        <v>3822</v>
      </c>
      <c r="C2700" t="s">
        <v>479</v>
      </c>
      <c r="D2700" t="s">
        <v>478</v>
      </c>
      <c r="E2700" s="258" t="s">
        <v>9007</v>
      </c>
    </row>
    <row r="2701" spans="1:5">
      <c r="A2701">
        <v>3745</v>
      </c>
      <c r="B2701" t="s">
        <v>3823</v>
      </c>
      <c r="C2701" t="s">
        <v>479</v>
      </c>
      <c r="D2701" t="s">
        <v>478</v>
      </c>
      <c r="E2701" s="258" t="s">
        <v>9008</v>
      </c>
    </row>
    <row r="2702" spans="1:5">
      <c r="A2702">
        <v>3743</v>
      </c>
      <c r="B2702" t="s">
        <v>3824</v>
      </c>
      <c r="C2702" t="s">
        <v>479</v>
      </c>
      <c r="D2702" t="s">
        <v>478</v>
      </c>
      <c r="E2702" s="258" t="s">
        <v>9009</v>
      </c>
    </row>
    <row r="2703" spans="1:5">
      <c r="A2703">
        <v>3744</v>
      </c>
      <c r="B2703" t="s">
        <v>3825</v>
      </c>
      <c r="C2703" t="s">
        <v>479</v>
      </c>
      <c r="D2703" t="s">
        <v>478</v>
      </c>
      <c r="E2703" s="258" t="s">
        <v>9010</v>
      </c>
    </row>
    <row r="2704" spans="1:5">
      <c r="A2704">
        <v>3739</v>
      </c>
      <c r="B2704" t="s">
        <v>3826</v>
      </c>
      <c r="C2704" t="s">
        <v>479</v>
      </c>
      <c r="D2704" t="s">
        <v>478</v>
      </c>
      <c r="E2704" s="258" t="s">
        <v>9011</v>
      </c>
    </row>
    <row r="2705" spans="1:5">
      <c r="A2705">
        <v>3737</v>
      </c>
      <c r="B2705" t="s">
        <v>3827</v>
      </c>
      <c r="C2705" t="s">
        <v>479</v>
      </c>
      <c r="D2705" t="s">
        <v>478</v>
      </c>
      <c r="E2705" s="258" t="s">
        <v>9012</v>
      </c>
    </row>
    <row r="2706" spans="1:5">
      <c r="A2706">
        <v>3738</v>
      </c>
      <c r="B2706" t="s">
        <v>3828</v>
      </c>
      <c r="C2706" t="s">
        <v>479</v>
      </c>
      <c r="D2706" t="s">
        <v>478</v>
      </c>
      <c r="E2706" s="258" t="s">
        <v>9013</v>
      </c>
    </row>
    <row r="2707" spans="1:5">
      <c r="A2707">
        <v>3747</v>
      </c>
      <c r="B2707" t="s">
        <v>3829</v>
      </c>
      <c r="C2707" t="s">
        <v>479</v>
      </c>
      <c r="D2707" t="s">
        <v>478</v>
      </c>
      <c r="E2707" s="258" t="s">
        <v>9010</v>
      </c>
    </row>
    <row r="2708" spans="1:5">
      <c r="A2708">
        <v>11649</v>
      </c>
      <c r="B2708" t="s">
        <v>3830</v>
      </c>
      <c r="C2708" t="s">
        <v>477</v>
      </c>
      <c r="D2708" t="s">
        <v>478</v>
      </c>
      <c r="E2708" s="258" t="s">
        <v>9014</v>
      </c>
    </row>
    <row r="2709" spans="1:5">
      <c r="A2709">
        <v>11650</v>
      </c>
      <c r="B2709" t="s">
        <v>3831</v>
      </c>
      <c r="C2709" t="s">
        <v>477</v>
      </c>
      <c r="D2709" t="s">
        <v>478</v>
      </c>
      <c r="E2709" s="258" t="s">
        <v>9015</v>
      </c>
    </row>
    <row r="2710" spans="1:5">
      <c r="A2710">
        <v>3742</v>
      </c>
      <c r="B2710" t="s">
        <v>3832</v>
      </c>
      <c r="C2710" t="s">
        <v>479</v>
      </c>
      <c r="D2710" t="s">
        <v>478</v>
      </c>
      <c r="E2710" s="258" t="s">
        <v>7108</v>
      </c>
    </row>
    <row r="2711" spans="1:5">
      <c r="A2711">
        <v>3746</v>
      </c>
      <c r="B2711" t="s">
        <v>3833</v>
      </c>
      <c r="C2711" t="s">
        <v>479</v>
      </c>
      <c r="D2711" t="s">
        <v>478</v>
      </c>
      <c r="E2711" s="258" t="s">
        <v>9016</v>
      </c>
    </row>
    <row r="2712" spans="1:5">
      <c r="A2712">
        <v>21106</v>
      </c>
      <c r="B2712" t="s">
        <v>3834</v>
      </c>
      <c r="C2712" t="s">
        <v>485</v>
      </c>
      <c r="D2712" t="s">
        <v>480</v>
      </c>
      <c r="E2712" s="258" t="s">
        <v>9017</v>
      </c>
    </row>
    <row r="2713" spans="1:5">
      <c r="A2713">
        <v>3755</v>
      </c>
      <c r="B2713" t="s">
        <v>3835</v>
      </c>
      <c r="C2713" t="s">
        <v>477</v>
      </c>
      <c r="D2713" t="s">
        <v>478</v>
      </c>
      <c r="E2713" s="258" t="s">
        <v>9018</v>
      </c>
    </row>
    <row r="2714" spans="1:5">
      <c r="A2714">
        <v>3750</v>
      </c>
      <c r="B2714" t="s">
        <v>3836</v>
      </c>
      <c r="C2714" t="s">
        <v>477</v>
      </c>
      <c r="D2714" t="s">
        <v>478</v>
      </c>
      <c r="E2714" s="258" t="s">
        <v>9019</v>
      </c>
    </row>
    <row r="2715" spans="1:5">
      <c r="A2715">
        <v>3756</v>
      </c>
      <c r="B2715" t="s">
        <v>3837</v>
      </c>
      <c r="C2715" t="s">
        <v>477</v>
      </c>
      <c r="D2715" t="s">
        <v>478</v>
      </c>
      <c r="E2715" s="258" t="s">
        <v>9020</v>
      </c>
    </row>
    <row r="2716" spans="1:5">
      <c r="A2716">
        <v>39377</v>
      </c>
      <c r="B2716" t="s">
        <v>3838</v>
      </c>
      <c r="C2716" t="s">
        <v>477</v>
      </c>
      <c r="D2716" t="s">
        <v>478</v>
      </c>
      <c r="E2716" s="258" t="s">
        <v>9021</v>
      </c>
    </row>
    <row r="2717" spans="1:5">
      <c r="A2717">
        <v>38191</v>
      </c>
      <c r="B2717" t="s">
        <v>3839</v>
      </c>
      <c r="C2717" t="s">
        <v>477</v>
      </c>
      <c r="D2717" t="s">
        <v>478</v>
      </c>
      <c r="E2717" s="258" t="s">
        <v>9022</v>
      </c>
    </row>
    <row r="2718" spans="1:5">
      <c r="A2718">
        <v>39381</v>
      </c>
      <c r="B2718" t="s">
        <v>3840</v>
      </c>
      <c r="C2718" t="s">
        <v>477</v>
      </c>
      <c r="D2718" t="s">
        <v>478</v>
      </c>
      <c r="E2718" s="258" t="s">
        <v>8188</v>
      </c>
    </row>
    <row r="2719" spans="1:5">
      <c r="A2719">
        <v>38780</v>
      </c>
      <c r="B2719" t="s">
        <v>3841</v>
      </c>
      <c r="C2719" t="s">
        <v>477</v>
      </c>
      <c r="D2719" t="s">
        <v>478</v>
      </c>
      <c r="E2719" s="258" t="s">
        <v>9023</v>
      </c>
    </row>
    <row r="2720" spans="1:5">
      <c r="A2720">
        <v>38781</v>
      </c>
      <c r="B2720" t="s">
        <v>3842</v>
      </c>
      <c r="C2720" t="s">
        <v>477</v>
      </c>
      <c r="D2720" t="s">
        <v>478</v>
      </c>
      <c r="E2720" s="258" t="s">
        <v>9024</v>
      </c>
    </row>
    <row r="2721" spans="1:5">
      <c r="A2721">
        <v>38192</v>
      </c>
      <c r="B2721" t="s">
        <v>3843</v>
      </c>
      <c r="C2721" t="s">
        <v>477</v>
      </c>
      <c r="D2721" t="s">
        <v>478</v>
      </c>
      <c r="E2721" s="258" t="s">
        <v>8193</v>
      </c>
    </row>
    <row r="2722" spans="1:5">
      <c r="A2722">
        <v>3753</v>
      </c>
      <c r="B2722" t="s">
        <v>3844</v>
      </c>
      <c r="C2722" t="s">
        <v>477</v>
      </c>
      <c r="D2722" t="s">
        <v>478</v>
      </c>
      <c r="E2722" s="258" t="s">
        <v>6811</v>
      </c>
    </row>
    <row r="2723" spans="1:5">
      <c r="A2723">
        <v>38782</v>
      </c>
      <c r="B2723" t="s">
        <v>3845</v>
      </c>
      <c r="C2723" t="s">
        <v>477</v>
      </c>
      <c r="D2723" t="s">
        <v>478</v>
      </c>
      <c r="E2723" s="258" t="s">
        <v>7457</v>
      </c>
    </row>
    <row r="2724" spans="1:5">
      <c r="A2724">
        <v>38778</v>
      </c>
      <c r="B2724" t="s">
        <v>3846</v>
      </c>
      <c r="C2724" t="s">
        <v>477</v>
      </c>
      <c r="D2724" t="s">
        <v>478</v>
      </c>
      <c r="E2724" s="258" t="s">
        <v>6977</v>
      </c>
    </row>
    <row r="2725" spans="1:5">
      <c r="A2725">
        <v>38779</v>
      </c>
      <c r="B2725" t="s">
        <v>3847</v>
      </c>
      <c r="C2725" t="s">
        <v>477</v>
      </c>
      <c r="D2725" t="s">
        <v>478</v>
      </c>
      <c r="E2725" s="258" t="s">
        <v>6980</v>
      </c>
    </row>
    <row r="2726" spans="1:5">
      <c r="A2726">
        <v>39388</v>
      </c>
      <c r="B2726" t="s">
        <v>3848</v>
      </c>
      <c r="C2726" t="s">
        <v>477</v>
      </c>
      <c r="D2726" t="s">
        <v>478</v>
      </c>
      <c r="E2726" s="258" t="s">
        <v>9025</v>
      </c>
    </row>
    <row r="2727" spans="1:5">
      <c r="A2727">
        <v>39387</v>
      </c>
      <c r="B2727" t="s">
        <v>3849</v>
      </c>
      <c r="C2727" t="s">
        <v>477</v>
      </c>
      <c r="D2727" t="s">
        <v>478</v>
      </c>
      <c r="E2727" s="258" t="s">
        <v>7763</v>
      </c>
    </row>
    <row r="2728" spans="1:5">
      <c r="A2728">
        <v>39386</v>
      </c>
      <c r="B2728" t="s">
        <v>3850</v>
      </c>
      <c r="C2728" t="s">
        <v>477</v>
      </c>
      <c r="D2728" t="s">
        <v>478</v>
      </c>
      <c r="E2728" s="258" t="s">
        <v>7250</v>
      </c>
    </row>
    <row r="2729" spans="1:5">
      <c r="A2729">
        <v>38194</v>
      </c>
      <c r="B2729" t="s">
        <v>3851</v>
      </c>
      <c r="C2729" t="s">
        <v>477</v>
      </c>
      <c r="D2729" t="s">
        <v>483</v>
      </c>
      <c r="E2729" s="258" t="s">
        <v>983</v>
      </c>
    </row>
    <row r="2730" spans="1:5">
      <c r="A2730">
        <v>38193</v>
      </c>
      <c r="B2730" t="s">
        <v>3852</v>
      </c>
      <c r="C2730" t="s">
        <v>477</v>
      </c>
      <c r="D2730" t="s">
        <v>478</v>
      </c>
      <c r="E2730" s="258" t="s">
        <v>6988</v>
      </c>
    </row>
    <row r="2731" spans="1:5">
      <c r="A2731">
        <v>12216</v>
      </c>
      <c r="B2731" t="s">
        <v>3853</v>
      </c>
      <c r="C2731" t="s">
        <v>477</v>
      </c>
      <c r="D2731" t="s">
        <v>478</v>
      </c>
      <c r="E2731" s="258" t="s">
        <v>9026</v>
      </c>
    </row>
    <row r="2732" spans="1:5">
      <c r="A2732">
        <v>3757</v>
      </c>
      <c r="B2732" t="s">
        <v>3854</v>
      </c>
      <c r="C2732" t="s">
        <v>477</v>
      </c>
      <c r="D2732" t="s">
        <v>478</v>
      </c>
      <c r="E2732" s="258" t="s">
        <v>9027</v>
      </c>
    </row>
    <row r="2733" spans="1:5">
      <c r="A2733">
        <v>3758</v>
      </c>
      <c r="B2733" t="s">
        <v>3855</v>
      </c>
      <c r="C2733" t="s">
        <v>477</v>
      </c>
      <c r="D2733" t="s">
        <v>478</v>
      </c>
      <c r="E2733" s="258" t="s">
        <v>821</v>
      </c>
    </row>
    <row r="2734" spans="1:5">
      <c r="A2734">
        <v>12214</v>
      </c>
      <c r="B2734" t="s">
        <v>3856</v>
      </c>
      <c r="C2734" t="s">
        <v>477</v>
      </c>
      <c r="D2734" t="s">
        <v>478</v>
      </c>
      <c r="E2734" s="258" t="s">
        <v>9028</v>
      </c>
    </row>
    <row r="2735" spans="1:5">
      <c r="A2735">
        <v>3749</v>
      </c>
      <c r="B2735" t="s">
        <v>3857</v>
      </c>
      <c r="C2735" t="s">
        <v>477</v>
      </c>
      <c r="D2735" t="s">
        <v>483</v>
      </c>
      <c r="E2735" s="258" t="s">
        <v>6546</v>
      </c>
    </row>
    <row r="2736" spans="1:5">
      <c r="A2736">
        <v>3751</v>
      </c>
      <c r="B2736" t="s">
        <v>3858</v>
      </c>
      <c r="C2736" t="s">
        <v>477</v>
      </c>
      <c r="D2736" t="s">
        <v>478</v>
      </c>
      <c r="E2736" s="258" t="s">
        <v>9029</v>
      </c>
    </row>
    <row r="2737" spans="1:5">
      <c r="A2737">
        <v>39376</v>
      </c>
      <c r="B2737" t="s">
        <v>3859</v>
      </c>
      <c r="C2737" t="s">
        <v>477</v>
      </c>
      <c r="D2737" t="s">
        <v>478</v>
      </c>
      <c r="E2737" s="258" t="s">
        <v>9030</v>
      </c>
    </row>
    <row r="2738" spans="1:5">
      <c r="A2738">
        <v>3752</v>
      </c>
      <c r="B2738" t="s">
        <v>3860</v>
      </c>
      <c r="C2738" t="s">
        <v>477</v>
      </c>
      <c r="D2738" t="s">
        <v>478</v>
      </c>
      <c r="E2738" s="258" t="s">
        <v>9031</v>
      </c>
    </row>
    <row r="2739" spans="1:5">
      <c r="A2739">
        <v>746</v>
      </c>
      <c r="B2739" t="s">
        <v>3861</v>
      </c>
      <c r="C2739" t="s">
        <v>477</v>
      </c>
      <c r="D2739" t="s">
        <v>483</v>
      </c>
      <c r="E2739" s="258" t="s">
        <v>9032</v>
      </c>
    </row>
    <row r="2740" spans="1:5">
      <c r="A2740">
        <v>20269</v>
      </c>
      <c r="B2740" t="s">
        <v>3862</v>
      </c>
      <c r="C2740" t="s">
        <v>477</v>
      </c>
      <c r="D2740" t="s">
        <v>478</v>
      </c>
      <c r="E2740" s="258" t="s">
        <v>9033</v>
      </c>
    </row>
    <row r="2741" spans="1:5">
      <c r="A2741">
        <v>20270</v>
      </c>
      <c r="B2741" t="s">
        <v>3863</v>
      </c>
      <c r="C2741" t="s">
        <v>477</v>
      </c>
      <c r="D2741" t="s">
        <v>478</v>
      </c>
      <c r="E2741" s="258" t="s">
        <v>9034</v>
      </c>
    </row>
    <row r="2742" spans="1:5">
      <c r="A2742">
        <v>11696</v>
      </c>
      <c r="B2742" t="s">
        <v>3864</v>
      </c>
      <c r="C2742" t="s">
        <v>477</v>
      </c>
      <c r="D2742" t="s">
        <v>478</v>
      </c>
      <c r="E2742" s="258" t="s">
        <v>7032</v>
      </c>
    </row>
    <row r="2743" spans="1:5">
      <c r="A2743">
        <v>10427</v>
      </c>
      <c r="B2743" t="s">
        <v>3865</v>
      </c>
      <c r="C2743" t="s">
        <v>477</v>
      </c>
      <c r="D2743" t="s">
        <v>478</v>
      </c>
      <c r="E2743" s="258" t="s">
        <v>9035</v>
      </c>
    </row>
    <row r="2744" spans="1:5">
      <c r="A2744">
        <v>10428</v>
      </c>
      <c r="B2744" t="s">
        <v>3866</v>
      </c>
      <c r="C2744" t="s">
        <v>477</v>
      </c>
      <c r="D2744" t="s">
        <v>478</v>
      </c>
      <c r="E2744" s="258" t="s">
        <v>9036</v>
      </c>
    </row>
    <row r="2745" spans="1:5">
      <c r="A2745">
        <v>36521</v>
      </c>
      <c r="B2745" t="s">
        <v>3867</v>
      </c>
      <c r="C2745" t="s">
        <v>477</v>
      </c>
      <c r="D2745" t="s">
        <v>478</v>
      </c>
      <c r="E2745" s="258" t="s">
        <v>9037</v>
      </c>
    </row>
    <row r="2746" spans="1:5">
      <c r="A2746">
        <v>36794</v>
      </c>
      <c r="B2746" t="s">
        <v>3868</v>
      </c>
      <c r="C2746" t="s">
        <v>477</v>
      </c>
      <c r="D2746" t="s">
        <v>478</v>
      </c>
      <c r="E2746" s="258" t="s">
        <v>9038</v>
      </c>
    </row>
    <row r="2747" spans="1:5">
      <c r="A2747">
        <v>10426</v>
      </c>
      <c r="B2747" t="s">
        <v>3869</v>
      </c>
      <c r="C2747" t="s">
        <v>477</v>
      </c>
      <c r="D2747" t="s">
        <v>478</v>
      </c>
      <c r="E2747" s="258" t="s">
        <v>9039</v>
      </c>
    </row>
    <row r="2748" spans="1:5">
      <c r="A2748">
        <v>10425</v>
      </c>
      <c r="B2748" t="s">
        <v>3870</v>
      </c>
      <c r="C2748" t="s">
        <v>477</v>
      </c>
      <c r="D2748" t="s">
        <v>478</v>
      </c>
      <c r="E2748" s="258" t="s">
        <v>9040</v>
      </c>
    </row>
    <row r="2749" spans="1:5">
      <c r="A2749">
        <v>10431</v>
      </c>
      <c r="B2749" t="s">
        <v>3871</v>
      </c>
      <c r="C2749" t="s">
        <v>477</v>
      </c>
      <c r="D2749" t="s">
        <v>478</v>
      </c>
      <c r="E2749" s="258" t="s">
        <v>9041</v>
      </c>
    </row>
    <row r="2750" spans="1:5">
      <c r="A2750">
        <v>10429</v>
      </c>
      <c r="B2750" t="s">
        <v>3872</v>
      </c>
      <c r="C2750" t="s">
        <v>477</v>
      </c>
      <c r="D2750" t="s">
        <v>478</v>
      </c>
      <c r="E2750" s="258" t="s">
        <v>9042</v>
      </c>
    </row>
    <row r="2751" spans="1:5">
      <c r="A2751">
        <v>2354</v>
      </c>
      <c r="B2751" t="s">
        <v>7110</v>
      </c>
      <c r="C2751" t="s">
        <v>481</v>
      </c>
      <c r="D2751" t="s">
        <v>478</v>
      </c>
      <c r="E2751" s="258" t="s">
        <v>1011</v>
      </c>
    </row>
    <row r="2752" spans="1:5">
      <c r="A2752">
        <v>40932</v>
      </c>
      <c r="B2752" t="s">
        <v>3873</v>
      </c>
      <c r="C2752" t="s">
        <v>487</v>
      </c>
      <c r="D2752" t="s">
        <v>478</v>
      </c>
      <c r="E2752" s="258" t="s">
        <v>9043</v>
      </c>
    </row>
    <row r="2753" spans="1:5">
      <c r="A2753">
        <v>10853</v>
      </c>
      <c r="B2753" t="s">
        <v>3874</v>
      </c>
      <c r="C2753" t="s">
        <v>477</v>
      </c>
      <c r="D2753" t="s">
        <v>478</v>
      </c>
      <c r="E2753" s="258" t="s">
        <v>9044</v>
      </c>
    </row>
    <row r="2754" spans="1:5">
      <c r="A2754">
        <v>5093</v>
      </c>
      <c r="B2754" t="s">
        <v>3875</v>
      </c>
      <c r="C2754" t="s">
        <v>488</v>
      </c>
      <c r="D2754" t="s">
        <v>478</v>
      </c>
      <c r="E2754" s="258" t="s">
        <v>9045</v>
      </c>
    </row>
    <row r="2755" spans="1:5">
      <c r="A2755">
        <v>44331</v>
      </c>
      <c r="B2755" t="s">
        <v>3876</v>
      </c>
      <c r="C2755" t="s">
        <v>486</v>
      </c>
      <c r="D2755" t="s">
        <v>478</v>
      </c>
      <c r="E2755" s="258" t="s">
        <v>7039</v>
      </c>
    </row>
    <row r="2756" spans="1:5">
      <c r="A2756">
        <v>37768</v>
      </c>
      <c r="B2756" t="s">
        <v>3877</v>
      </c>
      <c r="C2756" t="s">
        <v>477</v>
      </c>
      <c r="D2756" t="s">
        <v>480</v>
      </c>
      <c r="E2756" s="258" t="s">
        <v>9046</v>
      </c>
    </row>
    <row r="2757" spans="1:5">
      <c r="A2757">
        <v>37773</v>
      </c>
      <c r="B2757" t="s">
        <v>3878</v>
      </c>
      <c r="C2757" t="s">
        <v>477</v>
      </c>
      <c r="D2757" t="s">
        <v>480</v>
      </c>
      <c r="E2757" s="258" t="s">
        <v>9047</v>
      </c>
    </row>
    <row r="2758" spans="1:5">
      <c r="A2758">
        <v>37769</v>
      </c>
      <c r="B2758" t="s">
        <v>3879</v>
      </c>
      <c r="C2758" t="s">
        <v>477</v>
      </c>
      <c r="D2758" t="s">
        <v>480</v>
      </c>
      <c r="E2758" s="258" t="s">
        <v>9048</v>
      </c>
    </row>
    <row r="2759" spans="1:5">
      <c r="A2759">
        <v>37770</v>
      </c>
      <c r="B2759" t="s">
        <v>3880</v>
      </c>
      <c r="C2759" t="s">
        <v>477</v>
      </c>
      <c r="D2759" t="s">
        <v>480</v>
      </c>
      <c r="E2759" s="258" t="s">
        <v>9049</v>
      </c>
    </row>
    <row r="2760" spans="1:5">
      <c r="A2760">
        <v>38382</v>
      </c>
      <c r="B2760" t="s">
        <v>3881</v>
      </c>
      <c r="C2760" t="s">
        <v>477</v>
      </c>
      <c r="D2760" t="s">
        <v>478</v>
      </c>
      <c r="E2760" s="258" t="s">
        <v>8036</v>
      </c>
    </row>
    <row r="2761" spans="1:5">
      <c r="A2761">
        <v>38383</v>
      </c>
      <c r="B2761" t="s">
        <v>3882</v>
      </c>
      <c r="C2761" t="s">
        <v>477</v>
      </c>
      <c r="D2761" t="s">
        <v>478</v>
      </c>
      <c r="E2761" s="258" t="s">
        <v>817</v>
      </c>
    </row>
    <row r="2762" spans="1:5">
      <c r="A2762">
        <v>3768</v>
      </c>
      <c r="B2762" t="s">
        <v>3883</v>
      </c>
      <c r="C2762" t="s">
        <v>477</v>
      </c>
      <c r="D2762" t="s">
        <v>478</v>
      </c>
      <c r="E2762" s="258" t="s">
        <v>1610</v>
      </c>
    </row>
    <row r="2763" spans="1:5">
      <c r="A2763">
        <v>3767</v>
      </c>
      <c r="B2763" t="s">
        <v>3884</v>
      </c>
      <c r="C2763" t="s">
        <v>477</v>
      </c>
      <c r="D2763" t="s">
        <v>478</v>
      </c>
      <c r="E2763" s="258" t="s">
        <v>6863</v>
      </c>
    </row>
    <row r="2764" spans="1:5">
      <c r="A2764">
        <v>13192</v>
      </c>
      <c r="B2764" t="s">
        <v>3885</v>
      </c>
      <c r="C2764" t="s">
        <v>477</v>
      </c>
      <c r="D2764" t="s">
        <v>478</v>
      </c>
      <c r="E2764" s="258" t="s">
        <v>9050</v>
      </c>
    </row>
    <row r="2765" spans="1:5">
      <c r="A2765">
        <v>38413</v>
      </c>
      <c r="B2765" t="s">
        <v>3886</v>
      </c>
      <c r="C2765" t="s">
        <v>477</v>
      </c>
      <c r="D2765" t="s">
        <v>478</v>
      </c>
      <c r="E2765" s="258" t="s">
        <v>9051</v>
      </c>
    </row>
    <row r="2766" spans="1:5">
      <c r="A2766">
        <v>42440</v>
      </c>
      <c r="B2766" t="s">
        <v>3887</v>
      </c>
      <c r="C2766" t="s">
        <v>477</v>
      </c>
      <c r="D2766" t="s">
        <v>480</v>
      </c>
      <c r="E2766" s="258" t="s">
        <v>9052</v>
      </c>
    </row>
    <row r="2767" spans="1:5">
      <c r="A2767">
        <v>20193</v>
      </c>
      <c r="B2767" t="s">
        <v>3888</v>
      </c>
      <c r="C2767" t="s">
        <v>724</v>
      </c>
      <c r="D2767" t="s">
        <v>478</v>
      </c>
      <c r="E2767" s="258" t="s">
        <v>6440</v>
      </c>
    </row>
    <row r="2768" spans="1:5">
      <c r="A2768">
        <v>10527</v>
      </c>
      <c r="B2768" t="s">
        <v>3889</v>
      </c>
      <c r="C2768" t="s">
        <v>725</v>
      </c>
      <c r="D2768" t="s">
        <v>483</v>
      </c>
      <c r="E2768" s="258" t="s">
        <v>9053</v>
      </c>
    </row>
    <row r="2769" spans="1:5">
      <c r="A2769">
        <v>41805</v>
      </c>
      <c r="B2769" t="s">
        <v>3890</v>
      </c>
      <c r="C2769" t="s">
        <v>487</v>
      </c>
      <c r="D2769" t="s">
        <v>483</v>
      </c>
      <c r="E2769" s="258" t="s">
        <v>1058</v>
      </c>
    </row>
    <row r="2770" spans="1:5">
      <c r="A2770">
        <v>40271</v>
      </c>
      <c r="B2770" t="s">
        <v>3891</v>
      </c>
      <c r="C2770" t="s">
        <v>487</v>
      </c>
      <c r="D2770" t="s">
        <v>478</v>
      </c>
      <c r="E2770" s="258" t="s">
        <v>7787</v>
      </c>
    </row>
    <row r="2771" spans="1:5">
      <c r="A2771">
        <v>40287</v>
      </c>
      <c r="B2771" t="s">
        <v>3892</v>
      </c>
      <c r="C2771" t="s">
        <v>487</v>
      </c>
      <c r="D2771" t="s">
        <v>478</v>
      </c>
      <c r="E2771" s="258" t="s">
        <v>6479</v>
      </c>
    </row>
    <row r="2772" spans="1:5">
      <c r="A2772">
        <v>4084</v>
      </c>
      <c r="B2772" t="s">
        <v>3893</v>
      </c>
      <c r="C2772" t="s">
        <v>481</v>
      </c>
      <c r="D2772" t="s">
        <v>480</v>
      </c>
      <c r="E2772" s="258" t="s">
        <v>6444</v>
      </c>
    </row>
    <row r="2773" spans="1:5">
      <c r="A2773">
        <v>743</v>
      </c>
      <c r="B2773" t="s">
        <v>3894</v>
      </c>
      <c r="C2773" t="s">
        <v>481</v>
      </c>
      <c r="D2773" t="s">
        <v>480</v>
      </c>
      <c r="E2773" s="258" t="s">
        <v>6444</v>
      </c>
    </row>
    <row r="2774" spans="1:5">
      <c r="A2774">
        <v>40293</v>
      </c>
      <c r="B2774" t="s">
        <v>3895</v>
      </c>
      <c r="C2774" t="s">
        <v>481</v>
      </c>
      <c r="D2774" t="s">
        <v>480</v>
      </c>
      <c r="E2774" s="258" t="s">
        <v>6514</v>
      </c>
    </row>
    <row r="2775" spans="1:5">
      <c r="A2775">
        <v>40294</v>
      </c>
      <c r="B2775" t="s">
        <v>3896</v>
      </c>
      <c r="C2775" t="s">
        <v>481</v>
      </c>
      <c r="D2775" t="s">
        <v>480</v>
      </c>
      <c r="E2775" s="258" t="s">
        <v>6444</v>
      </c>
    </row>
    <row r="2776" spans="1:5">
      <c r="A2776">
        <v>4085</v>
      </c>
      <c r="B2776" t="s">
        <v>3897</v>
      </c>
      <c r="C2776" t="s">
        <v>481</v>
      </c>
      <c r="D2776" t="s">
        <v>480</v>
      </c>
      <c r="E2776" s="258" t="s">
        <v>885</v>
      </c>
    </row>
    <row r="2777" spans="1:5">
      <c r="A2777">
        <v>10779</v>
      </c>
      <c r="B2777" t="s">
        <v>6508</v>
      </c>
      <c r="C2777" t="s">
        <v>487</v>
      </c>
      <c r="D2777" t="s">
        <v>478</v>
      </c>
      <c r="E2777" s="258" t="s">
        <v>9054</v>
      </c>
    </row>
    <row r="2778" spans="1:5">
      <c r="A2778">
        <v>10777</v>
      </c>
      <c r="B2778" t="s">
        <v>6509</v>
      </c>
      <c r="C2778" t="s">
        <v>487</v>
      </c>
      <c r="D2778" t="s">
        <v>478</v>
      </c>
      <c r="E2778" s="258" t="s">
        <v>9055</v>
      </c>
    </row>
    <row r="2779" spans="1:5">
      <c r="A2779">
        <v>10775</v>
      </c>
      <c r="B2779" t="s">
        <v>6510</v>
      </c>
      <c r="C2779" t="s">
        <v>487</v>
      </c>
      <c r="D2779" t="s">
        <v>483</v>
      </c>
      <c r="E2779" s="258" t="s">
        <v>9056</v>
      </c>
    </row>
    <row r="2780" spans="1:5">
      <c r="A2780">
        <v>10776</v>
      </c>
      <c r="B2780" t="s">
        <v>6511</v>
      </c>
      <c r="C2780" t="s">
        <v>487</v>
      </c>
      <c r="D2780" t="s">
        <v>478</v>
      </c>
      <c r="E2780" s="258" t="s">
        <v>9057</v>
      </c>
    </row>
    <row r="2781" spans="1:5">
      <c r="A2781">
        <v>10778</v>
      </c>
      <c r="B2781" t="s">
        <v>6512</v>
      </c>
      <c r="C2781" t="s">
        <v>487</v>
      </c>
      <c r="D2781" t="s">
        <v>478</v>
      </c>
      <c r="E2781" s="258" t="s">
        <v>9054</v>
      </c>
    </row>
    <row r="2782" spans="1:5">
      <c r="A2782">
        <v>40339</v>
      </c>
      <c r="B2782" t="s">
        <v>3898</v>
      </c>
      <c r="C2782" t="s">
        <v>487</v>
      </c>
      <c r="D2782" t="s">
        <v>478</v>
      </c>
      <c r="E2782" s="258" t="s">
        <v>6479</v>
      </c>
    </row>
    <row r="2783" spans="1:5">
      <c r="A2783">
        <v>10749</v>
      </c>
      <c r="B2783" t="s">
        <v>3899</v>
      </c>
      <c r="C2783" t="s">
        <v>487</v>
      </c>
      <c r="D2783" t="s">
        <v>478</v>
      </c>
      <c r="E2783" s="258" t="s">
        <v>923</v>
      </c>
    </row>
    <row r="2784" spans="1:5">
      <c r="A2784">
        <v>40290</v>
      </c>
      <c r="B2784" t="s">
        <v>3900</v>
      </c>
      <c r="C2784" t="s">
        <v>9058</v>
      </c>
      <c r="D2784" t="s">
        <v>478</v>
      </c>
      <c r="E2784" s="258" t="s">
        <v>6437</v>
      </c>
    </row>
    <row r="2785" spans="1:5">
      <c r="A2785">
        <v>3346</v>
      </c>
      <c r="B2785" t="s">
        <v>3901</v>
      </c>
      <c r="C2785" t="s">
        <v>481</v>
      </c>
      <c r="D2785" t="s">
        <v>480</v>
      </c>
      <c r="E2785" s="258" t="s">
        <v>888</v>
      </c>
    </row>
    <row r="2786" spans="1:5">
      <c r="A2786">
        <v>3348</v>
      </c>
      <c r="B2786" t="s">
        <v>3902</v>
      </c>
      <c r="C2786" t="s">
        <v>481</v>
      </c>
      <c r="D2786" t="s">
        <v>480</v>
      </c>
      <c r="E2786" s="258" t="s">
        <v>892</v>
      </c>
    </row>
    <row r="2787" spans="1:5">
      <c r="A2787">
        <v>39833</v>
      </c>
      <c r="B2787" t="s">
        <v>3903</v>
      </c>
      <c r="C2787" t="s">
        <v>481</v>
      </c>
      <c r="D2787" t="s">
        <v>480</v>
      </c>
      <c r="E2787" s="258" t="s">
        <v>6433</v>
      </c>
    </row>
    <row r="2788" spans="1:5">
      <c r="A2788">
        <v>7252</v>
      </c>
      <c r="B2788" t="s">
        <v>3904</v>
      </c>
      <c r="C2788" t="s">
        <v>481</v>
      </c>
      <c r="D2788" t="s">
        <v>480</v>
      </c>
      <c r="E2788" s="258" t="s">
        <v>988</v>
      </c>
    </row>
    <row r="2789" spans="1:5">
      <c r="A2789">
        <v>7247</v>
      </c>
      <c r="B2789" t="s">
        <v>3905</v>
      </c>
      <c r="C2789" t="s">
        <v>481</v>
      </c>
      <c r="D2789" t="s">
        <v>480</v>
      </c>
      <c r="E2789" s="258" t="s">
        <v>988</v>
      </c>
    </row>
    <row r="2790" spans="1:5">
      <c r="A2790">
        <v>40291</v>
      </c>
      <c r="B2790" t="s">
        <v>3906</v>
      </c>
      <c r="C2790" t="s">
        <v>487</v>
      </c>
      <c r="D2790" t="s">
        <v>478</v>
      </c>
      <c r="E2790" s="258" t="s">
        <v>9059</v>
      </c>
    </row>
    <row r="2791" spans="1:5">
      <c r="A2791">
        <v>40275</v>
      </c>
      <c r="B2791" t="s">
        <v>3907</v>
      </c>
      <c r="C2791" t="s">
        <v>487</v>
      </c>
      <c r="D2791" t="s">
        <v>478</v>
      </c>
      <c r="E2791" s="258" t="s">
        <v>9053</v>
      </c>
    </row>
    <row r="2792" spans="1:5">
      <c r="A2792">
        <v>42408</v>
      </c>
      <c r="B2792" t="s">
        <v>3908</v>
      </c>
      <c r="C2792" t="s">
        <v>479</v>
      </c>
      <c r="D2792" t="s">
        <v>478</v>
      </c>
      <c r="E2792" s="258" t="s">
        <v>7333</v>
      </c>
    </row>
    <row r="2793" spans="1:5">
      <c r="A2793">
        <v>3777</v>
      </c>
      <c r="B2793" t="s">
        <v>3909</v>
      </c>
      <c r="C2793" t="s">
        <v>479</v>
      </c>
      <c r="D2793" t="s">
        <v>483</v>
      </c>
      <c r="E2793" s="258" t="s">
        <v>798</v>
      </c>
    </row>
    <row r="2794" spans="1:5">
      <c r="A2794">
        <v>3798</v>
      </c>
      <c r="B2794" t="s">
        <v>3910</v>
      </c>
      <c r="C2794" t="s">
        <v>477</v>
      </c>
      <c r="D2794" t="s">
        <v>480</v>
      </c>
      <c r="E2794" s="258" t="s">
        <v>6796</v>
      </c>
    </row>
    <row r="2795" spans="1:5">
      <c r="A2795">
        <v>38769</v>
      </c>
      <c r="B2795" t="s">
        <v>3911</v>
      </c>
      <c r="C2795" t="s">
        <v>477</v>
      </c>
      <c r="D2795" t="s">
        <v>480</v>
      </c>
      <c r="E2795" s="258" t="s">
        <v>9060</v>
      </c>
    </row>
    <row r="2796" spans="1:5">
      <c r="A2796">
        <v>39510</v>
      </c>
      <c r="B2796" t="s">
        <v>3912</v>
      </c>
      <c r="C2796" t="s">
        <v>477</v>
      </c>
      <c r="D2796" t="s">
        <v>480</v>
      </c>
      <c r="E2796" s="258" t="s">
        <v>9061</v>
      </c>
    </row>
    <row r="2797" spans="1:5">
      <c r="A2797">
        <v>38776</v>
      </c>
      <c r="B2797" t="s">
        <v>3913</v>
      </c>
      <c r="C2797" t="s">
        <v>477</v>
      </c>
      <c r="D2797" t="s">
        <v>480</v>
      </c>
      <c r="E2797" s="258" t="s">
        <v>9062</v>
      </c>
    </row>
    <row r="2798" spans="1:5">
      <c r="A2798">
        <v>38774</v>
      </c>
      <c r="B2798" t="s">
        <v>3914</v>
      </c>
      <c r="C2798" t="s">
        <v>477</v>
      </c>
      <c r="D2798" t="s">
        <v>478</v>
      </c>
      <c r="E2798" s="258" t="s">
        <v>9063</v>
      </c>
    </row>
    <row r="2799" spans="1:5">
      <c r="A2799">
        <v>42247</v>
      </c>
      <c r="B2799" t="s">
        <v>3915</v>
      </c>
      <c r="C2799" t="s">
        <v>477</v>
      </c>
      <c r="D2799" t="s">
        <v>478</v>
      </c>
      <c r="E2799" s="258" t="s">
        <v>9064</v>
      </c>
    </row>
    <row r="2800" spans="1:5">
      <c r="A2800">
        <v>42248</v>
      </c>
      <c r="B2800" t="s">
        <v>3916</v>
      </c>
      <c r="C2800" t="s">
        <v>477</v>
      </c>
      <c r="D2800" t="s">
        <v>478</v>
      </c>
      <c r="E2800" s="258" t="s">
        <v>9065</v>
      </c>
    </row>
    <row r="2801" spans="1:5">
      <c r="A2801">
        <v>42249</v>
      </c>
      <c r="B2801" t="s">
        <v>3917</v>
      </c>
      <c r="C2801" t="s">
        <v>477</v>
      </c>
      <c r="D2801" t="s">
        <v>478</v>
      </c>
      <c r="E2801" s="258" t="s">
        <v>9066</v>
      </c>
    </row>
    <row r="2802" spans="1:5">
      <c r="A2802">
        <v>42244</v>
      </c>
      <c r="B2802" t="s">
        <v>3918</v>
      </c>
      <c r="C2802" t="s">
        <v>477</v>
      </c>
      <c r="D2802" t="s">
        <v>478</v>
      </c>
      <c r="E2802" s="258" t="s">
        <v>9067</v>
      </c>
    </row>
    <row r="2803" spans="1:5">
      <c r="A2803">
        <v>42245</v>
      </c>
      <c r="B2803" t="s">
        <v>3919</v>
      </c>
      <c r="C2803" t="s">
        <v>477</v>
      </c>
      <c r="D2803" t="s">
        <v>478</v>
      </c>
      <c r="E2803" s="258" t="s">
        <v>9068</v>
      </c>
    </row>
    <row r="2804" spans="1:5">
      <c r="A2804">
        <v>42246</v>
      </c>
      <c r="B2804" t="s">
        <v>3920</v>
      </c>
      <c r="C2804" t="s">
        <v>477</v>
      </c>
      <c r="D2804" t="s">
        <v>478</v>
      </c>
      <c r="E2804" s="258" t="s">
        <v>9069</v>
      </c>
    </row>
    <row r="2805" spans="1:5">
      <c r="A2805">
        <v>42243</v>
      </c>
      <c r="B2805" t="s">
        <v>3921</v>
      </c>
      <c r="C2805" t="s">
        <v>477</v>
      </c>
      <c r="D2805" t="s">
        <v>478</v>
      </c>
      <c r="E2805" s="258" t="s">
        <v>9070</v>
      </c>
    </row>
    <row r="2806" spans="1:5">
      <c r="A2806">
        <v>38889</v>
      </c>
      <c r="B2806" t="s">
        <v>3922</v>
      </c>
      <c r="C2806" t="s">
        <v>477</v>
      </c>
      <c r="D2806" t="s">
        <v>480</v>
      </c>
      <c r="E2806" s="258" t="s">
        <v>9071</v>
      </c>
    </row>
    <row r="2807" spans="1:5">
      <c r="A2807">
        <v>38784</v>
      </c>
      <c r="B2807" t="s">
        <v>3923</v>
      </c>
      <c r="C2807" t="s">
        <v>477</v>
      </c>
      <c r="D2807" t="s">
        <v>480</v>
      </c>
      <c r="E2807" s="258" t="s">
        <v>9072</v>
      </c>
    </row>
    <row r="2808" spans="1:5">
      <c r="A2808">
        <v>3788</v>
      </c>
      <c r="B2808" t="s">
        <v>3924</v>
      </c>
      <c r="C2808" t="s">
        <v>477</v>
      </c>
      <c r="D2808" t="s">
        <v>480</v>
      </c>
      <c r="E2808" s="258" t="s">
        <v>9073</v>
      </c>
    </row>
    <row r="2809" spans="1:5">
      <c r="A2809">
        <v>12230</v>
      </c>
      <c r="B2809" t="s">
        <v>3925</v>
      </c>
      <c r="C2809" t="s">
        <v>477</v>
      </c>
      <c r="D2809" t="s">
        <v>480</v>
      </c>
      <c r="E2809" s="258" t="s">
        <v>9074</v>
      </c>
    </row>
    <row r="2810" spans="1:5">
      <c r="A2810">
        <v>3780</v>
      </c>
      <c r="B2810" t="s">
        <v>3926</v>
      </c>
      <c r="C2810" t="s">
        <v>477</v>
      </c>
      <c r="D2810" t="s">
        <v>480</v>
      </c>
      <c r="E2810" s="258" t="s">
        <v>9075</v>
      </c>
    </row>
    <row r="2811" spans="1:5">
      <c r="A2811">
        <v>12231</v>
      </c>
      <c r="B2811" t="s">
        <v>3927</v>
      </c>
      <c r="C2811" t="s">
        <v>477</v>
      </c>
      <c r="D2811" t="s">
        <v>480</v>
      </c>
      <c r="E2811" s="258" t="s">
        <v>8110</v>
      </c>
    </row>
    <row r="2812" spans="1:5">
      <c r="A2812">
        <v>3811</v>
      </c>
      <c r="B2812" t="s">
        <v>3928</v>
      </c>
      <c r="C2812" t="s">
        <v>477</v>
      </c>
      <c r="D2812" t="s">
        <v>480</v>
      </c>
      <c r="E2812" s="258" t="s">
        <v>9076</v>
      </c>
    </row>
    <row r="2813" spans="1:5">
      <c r="A2813">
        <v>12232</v>
      </c>
      <c r="B2813" t="s">
        <v>3929</v>
      </c>
      <c r="C2813" t="s">
        <v>477</v>
      </c>
      <c r="D2813" t="s">
        <v>480</v>
      </c>
      <c r="E2813" s="258" t="s">
        <v>6758</v>
      </c>
    </row>
    <row r="2814" spans="1:5">
      <c r="A2814">
        <v>3799</v>
      </c>
      <c r="B2814" t="s">
        <v>3930</v>
      </c>
      <c r="C2814" t="s">
        <v>477</v>
      </c>
      <c r="D2814" t="s">
        <v>480</v>
      </c>
      <c r="E2814" s="258" t="s">
        <v>9077</v>
      </c>
    </row>
    <row r="2815" spans="1:5">
      <c r="A2815">
        <v>12239</v>
      </c>
      <c r="B2815" t="s">
        <v>3931</v>
      </c>
      <c r="C2815" t="s">
        <v>477</v>
      </c>
      <c r="D2815" t="s">
        <v>480</v>
      </c>
      <c r="E2815" s="258" t="s">
        <v>7102</v>
      </c>
    </row>
    <row r="2816" spans="1:5">
      <c r="A2816">
        <v>38773</v>
      </c>
      <c r="B2816" t="s">
        <v>3932</v>
      </c>
      <c r="C2816" t="s">
        <v>477</v>
      </c>
      <c r="D2816" t="s">
        <v>480</v>
      </c>
      <c r="E2816" s="258" t="s">
        <v>7085</v>
      </c>
    </row>
    <row r="2817" spans="1:5">
      <c r="A2817">
        <v>12271</v>
      </c>
      <c r="B2817" t="s">
        <v>3933</v>
      </c>
      <c r="C2817" t="s">
        <v>477</v>
      </c>
      <c r="D2817" t="s">
        <v>480</v>
      </c>
      <c r="E2817" s="258" t="s">
        <v>9078</v>
      </c>
    </row>
    <row r="2818" spans="1:5">
      <c r="A2818">
        <v>13382</v>
      </c>
      <c r="B2818" t="s">
        <v>9079</v>
      </c>
      <c r="C2818" t="s">
        <v>477</v>
      </c>
      <c r="D2818" t="s">
        <v>480</v>
      </c>
      <c r="E2818" s="258" t="s">
        <v>9080</v>
      </c>
    </row>
    <row r="2819" spans="1:5">
      <c r="A2819">
        <v>38785</v>
      </c>
      <c r="B2819" t="s">
        <v>3934</v>
      </c>
      <c r="C2819" t="s">
        <v>477</v>
      </c>
      <c r="D2819" t="s">
        <v>480</v>
      </c>
      <c r="E2819" s="258" t="s">
        <v>9081</v>
      </c>
    </row>
    <row r="2820" spans="1:5">
      <c r="A2820">
        <v>38786</v>
      </c>
      <c r="B2820" t="s">
        <v>3935</v>
      </c>
      <c r="C2820" t="s">
        <v>477</v>
      </c>
      <c r="D2820" t="s">
        <v>480</v>
      </c>
      <c r="E2820" s="258" t="s">
        <v>9082</v>
      </c>
    </row>
    <row r="2821" spans="1:5">
      <c r="A2821">
        <v>39385</v>
      </c>
      <c r="B2821" t="s">
        <v>3936</v>
      </c>
      <c r="C2821" t="s">
        <v>477</v>
      </c>
      <c r="D2821" t="s">
        <v>478</v>
      </c>
      <c r="E2821" s="258" t="s">
        <v>9083</v>
      </c>
    </row>
    <row r="2822" spans="1:5">
      <c r="A2822">
        <v>39389</v>
      </c>
      <c r="B2822" t="s">
        <v>3937</v>
      </c>
      <c r="C2822" t="s">
        <v>477</v>
      </c>
      <c r="D2822" t="s">
        <v>478</v>
      </c>
      <c r="E2822" s="258" t="s">
        <v>3938</v>
      </c>
    </row>
    <row r="2823" spans="1:5">
      <c r="A2823">
        <v>39390</v>
      </c>
      <c r="B2823" t="s">
        <v>3939</v>
      </c>
      <c r="C2823" t="s">
        <v>477</v>
      </c>
      <c r="D2823" t="s">
        <v>478</v>
      </c>
      <c r="E2823" s="258" t="s">
        <v>9084</v>
      </c>
    </row>
    <row r="2824" spans="1:5">
      <c r="A2824">
        <v>39391</v>
      </c>
      <c r="B2824" t="s">
        <v>3940</v>
      </c>
      <c r="C2824" t="s">
        <v>477</v>
      </c>
      <c r="D2824" t="s">
        <v>478</v>
      </c>
      <c r="E2824" s="258" t="s">
        <v>6834</v>
      </c>
    </row>
    <row r="2825" spans="1:5">
      <c r="A2825">
        <v>3803</v>
      </c>
      <c r="B2825" t="s">
        <v>3941</v>
      </c>
      <c r="C2825" t="s">
        <v>477</v>
      </c>
      <c r="D2825" t="s">
        <v>480</v>
      </c>
      <c r="E2825" s="258" t="s">
        <v>9085</v>
      </c>
    </row>
    <row r="2826" spans="1:5">
      <c r="A2826">
        <v>38770</v>
      </c>
      <c r="B2826" t="s">
        <v>3942</v>
      </c>
      <c r="C2826" t="s">
        <v>477</v>
      </c>
      <c r="D2826" t="s">
        <v>480</v>
      </c>
      <c r="E2826" s="258" t="s">
        <v>9086</v>
      </c>
    </row>
    <row r="2827" spans="1:5">
      <c r="A2827">
        <v>12267</v>
      </c>
      <c r="B2827" t="s">
        <v>3943</v>
      </c>
      <c r="C2827" t="s">
        <v>477</v>
      </c>
      <c r="D2827" t="s">
        <v>480</v>
      </c>
      <c r="E2827" s="258" t="s">
        <v>9087</v>
      </c>
    </row>
    <row r="2828" spans="1:5">
      <c r="A2828">
        <v>43265</v>
      </c>
      <c r="B2828" t="s">
        <v>3944</v>
      </c>
      <c r="C2828" t="s">
        <v>477</v>
      </c>
      <c r="D2828" t="s">
        <v>478</v>
      </c>
      <c r="E2828" s="258" t="s">
        <v>9088</v>
      </c>
    </row>
    <row r="2829" spans="1:5">
      <c r="A2829">
        <v>12266</v>
      </c>
      <c r="B2829" t="s">
        <v>3945</v>
      </c>
      <c r="C2829" t="s">
        <v>477</v>
      </c>
      <c r="D2829" t="s">
        <v>480</v>
      </c>
      <c r="E2829" s="258" t="s">
        <v>9089</v>
      </c>
    </row>
    <row r="2830" spans="1:5">
      <c r="A2830">
        <v>39378</v>
      </c>
      <c r="B2830" t="s">
        <v>3946</v>
      </c>
      <c r="C2830" t="s">
        <v>477</v>
      </c>
      <c r="D2830" t="s">
        <v>480</v>
      </c>
      <c r="E2830" s="258" t="s">
        <v>9090</v>
      </c>
    </row>
    <row r="2831" spans="1:5">
      <c r="A2831">
        <v>43543</v>
      </c>
      <c r="B2831" t="s">
        <v>3947</v>
      </c>
      <c r="C2831" t="s">
        <v>477</v>
      </c>
      <c r="D2831" t="s">
        <v>480</v>
      </c>
      <c r="E2831" s="258" t="s">
        <v>9091</v>
      </c>
    </row>
    <row r="2832" spans="1:5">
      <c r="A2832">
        <v>38775</v>
      </c>
      <c r="B2832" t="s">
        <v>3948</v>
      </c>
      <c r="C2832" t="s">
        <v>477</v>
      </c>
      <c r="D2832" t="s">
        <v>480</v>
      </c>
      <c r="E2832" s="258" t="s">
        <v>9092</v>
      </c>
    </row>
    <row r="2833" spans="1:5">
      <c r="A2833">
        <v>21119</v>
      </c>
      <c r="B2833" t="s">
        <v>3949</v>
      </c>
      <c r="C2833" t="s">
        <v>477</v>
      </c>
      <c r="D2833" t="s">
        <v>480</v>
      </c>
      <c r="E2833" s="258" t="s">
        <v>830</v>
      </c>
    </row>
    <row r="2834" spans="1:5">
      <c r="A2834">
        <v>37974</v>
      </c>
      <c r="B2834" t="s">
        <v>3950</v>
      </c>
      <c r="C2834" t="s">
        <v>477</v>
      </c>
      <c r="D2834" t="s">
        <v>480</v>
      </c>
      <c r="E2834" s="258" t="s">
        <v>884</v>
      </c>
    </row>
    <row r="2835" spans="1:5">
      <c r="A2835">
        <v>37975</v>
      </c>
      <c r="B2835" t="s">
        <v>3951</v>
      </c>
      <c r="C2835" t="s">
        <v>477</v>
      </c>
      <c r="D2835" t="s">
        <v>480</v>
      </c>
      <c r="E2835" s="258" t="s">
        <v>6516</v>
      </c>
    </row>
    <row r="2836" spans="1:5">
      <c r="A2836">
        <v>37976</v>
      </c>
      <c r="B2836" t="s">
        <v>3952</v>
      </c>
      <c r="C2836" t="s">
        <v>477</v>
      </c>
      <c r="D2836" t="s">
        <v>480</v>
      </c>
      <c r="E2836" s="258" t="s">
        <v>6517</v>
      </c>
    </row>
    <row r="2837" spans="1:5">
      <c r="A2837">
        <v>37977</v>
      </c>
      <c r="B2837" t="s">
        <v>3953</v>
      </c>
      <c r="C2837" t="s">
        <v>477</v>
      </c>
      <c r="D2837" t="s">
        <v>480</v>
      </c>
      <c r="E2837" s="258" t="s">
        <v>6518</v>
      </c>
    </row>
    <row r="2838" spans="1:5">
      <c r="A2838">
        <v>37978</v>
      </c>
      <c r="B2838" t="s">
        <v>3954</v>
      </c>
      <c r="C2838" t="s">
        <v>477</v>
      </c>
      <c r="D2838" t="s">
        <v>480</v>
      </c>
      <c r="E2838" s="258" t="s">
        <v>6433</v>
      </c>
    </row>
    <row r="2839" spans="1:5">
      <c r="A2839">
        <v>37979</v>
      </c>
      <c r="B2839" t="s">
        <v>3955</v>
      </c>
      <c r="C2839" t="s">
        <v>477</v>
      </c>
      <c r="D2839" t="s">
        <v>480</v>
      </c>
      <c r="E2839" s="258" t="s">
        <v>6519</v>
      </c>
    </row>
    <row r="2840" spans="1:5">
      <c r="A2840">
        <v>37980</v>
      </c>
      <c r="B2840" t="s">
        <v>3956</v>
      </c>
      <c r="C2840" t="s">
        <v>477</v>
      </c>
      <c r="D2840" t="s">
        <v>480</v>
      </c>
      <c r="E2840" s="258" t="s">
        <v>6520</v>
      </c>
    </row>
    <row r="2841" spans="1:5">
      <c r="A2841">
        <v>36147</v>
      </c>
      <c r="B2841" t="s">
        <v>3957</v>
      </c>
      <c r="C2841" t="s">
        <v>488</v>
      </c>
      <c r="D2841" t="s">
        <v>478</v>
      </c>
      <c r="E2841" s="258" t="s">
        <v>9093</v>
      </c>
    </row>
    <row r="2842" spans="1:5">
      <c r="A2842">
        <v>12731</v>
      </c>
      <c r="B2842" t="s">
        <v>3958</v>
      </c>
      <c r="C2842" t="s">
        <v>477</v>
      </c>
      <c r="D2842" t="s">
        <v>480</v>
      </c>
      <c r="E2842" s="258" t="s">
        <v>9094</v>
      </c>
    </row>
    <row r="2843" spans="1:5">
      <c r="A2843">
        <v>12723</v>
      </c>
      <c r="B2843" t="s">
        <v>3959</v>
      </c>
      <c r="C2843" t="s">
        <v>477</v>
      </c>
      <c r="D2843" t="s">
        <v>480</v>
      </c>
      <c r="E2843" s="258" t="s">
        <v>972</v>
      </c>
    </row>
    <row r="2844" spans="1:5">
      <c r="A2844">
        <v>12724</v>
      </c>
      <c r="B2844" t="s">
        <v>3960</v>
      </c>
      <c r="C2844" t="s">
        <v>477</v>
      </c>
      <c r="D2844" t="s">
        <v>480</v>
      </c>
      <c r="E2844" s="258" t="s">
        <v>7042</v>
      </c>
    </row>
    <row r="2845" spans="1:5">
      <c r="A2845">
        <v>12725</v>
      </c>
      <c r="B2845" t="s">
        <v>3961</v>
      </c>
      <c r="C2845" t="s">
        <v>477</v>
      </c>
      <c r="D2845" t="s">
        <v>480</v>
      </c>
      <c r="E2845" s="258" t="s">
        <v>7398</v>
      </c>
    </row>
    <row r="2846" spans="1:5">
      <c r="A2846">
        <v>12726</v>
      </c>
      <c r="B2846" t="s">
        <v>3962</v>
      </c>
      <c r="C2846" t="s">
        <v>477</v>
      </c>
      <c r="D2846" t="s">
        <v>480</v>
      </c>
      <c r="E2846" s="258" t="s">
        <v>9095</v>
      </c>
    </row>
    <row r="2847" spans="1:5">
      <c r="A2847">
        <v>12727</v>
      </c>
      <c r="B2847" t="s">
        <v>3963</v>
      </c>
      <c r="C2847" t="s">
        <v>477</v>
      </c>
      <c r="D2847" t="s">
        <v>480</v>
      </c>
      <c r="E2847" s="258" t="s">
        <v>9096</v>
      </c>
    </row>
    <row r="2848" spans="1:5">
      <c r="A2848">
        <v>12728</v>
      </c>
      <c r="B2848" t="s">
        <v>3965</v>
      </c>
      <c r="C2848" t="s">
        <v>477</v>
      </c>
      <c r="D2848" t="s">
        <v>480</v>
      </c>
      <c r="E2848" s="258" t="s">
        <v>9097</v>
      </c>
    </row>
    <row r="2849" spans="1:5">
      <c r="A2849">
        <v>12729</v>
      </c>
      <c r="B2849" t="s">
        <v>3966</v>
      </c>
      <c r="C2849" t="s">
        <v>477</v>
      </c>
      <c r="D2849" t="s">
        <v>480</v>
      </c>
      <c r="E2849" s="258" t="s">
        <v>9098</v>
      </c>
    </row>
    <row r="2850" spans="1:5">
      <c r="A2850">
        <v>12730</v>
      </c>
      <c r="B2850" t="s">
        <v>3967</v>
      </c>
      <c r="C2850" t="s">
        <v>477</v>
      </c>
      <c r="D2850" t="s">
        <v>480</v>
      </c>
      <c r="E2850" s="258" t="s">
        <v>9099</v>
      </c>
    </row>
    <row r="2851" spans="1:5">
      <c r="A2851">
        <v>3840</v>
      </c>
      <c r="B2851" t="s">
        <v>3968</v>
      </c>
      <c r="C2851" t="s">
        <v>477</v>
      </c>
      <c r="D2851" t="s">
        <v>480</v>
      </c>
      <c r="E2851" s="258" t="s">
        <v>7241</v>
      </c>
    </row>
    <row r="2852" spans="1:5">
      <c r="A2852">
        <v>3838</v>
      </c>
      <c r="B2852" t="s">
        <v>3969</v>
      </c>
      <c r="C2852" t="s">
        <v>477</v>
      </c>
      <c r="D2852" t="s">
        <v>480</v>
      </c>
      <c r="E2852" s="258" t="s">
        <v>9100</v>
      </c>
    </row>
    <row r="2853" spans="1:5">
      <c r="A2853">
        <v>3844</v>
      </c>
      <c r="B2853" t="s">
        <v>3970</v>
      </c>
      <c r="C2853" t="s">
        <v>477</v>
      </c>
      <c r="D2853" t="s">
        <v>480</v>
      </c>
      <c r="E2853" s="258" t="s">
        <v>9101</v>
      </c>
    </row>
    <row r="2854" spans="1:5">
      <c r="A2854">
        <v>3839</v>
      </c>
      <c r="B2854" t="s">
        <v>3971</v>
      </c>
      <c r="C2854" t="s">
        <v>477</v>
      </c>
      <c r="D2854" t="s">
        <v>480</v>
      </c>
      <c r="E2854" s="258" t="s">
        <v>9102</v>
      </c>
    </row>
    <row r="2855" spans="1:5">
      <c r="A2855">
        <v>3843</v>
      </c>
      <c r="B2855" t="s">
        <v>3972</v>
      </c>
      <c r="C2855" t="s">
        <v>477</v>
      </c>
      <c r="D2855" t="s">
        <v>480</v>
      </c>
      <c r="E2855" s="258" t="s">
        <v>9103</v>
      </c>
    </row>
    <row r="2856" spans="1:5">
      <c r="A2856">
        <v>3900</v>
      </c>
      <c r="B2856" t="s">
        <v>3973</v>
      </c>
      <c r="C2856" t="s">
        <v>477</v>
      </c>
      <c r="D2856" t="s">
        <v>478</v>
      </c>
      <c r="E2856" s="258" t="s">
        <v>9104</v>
      </c>
    </row>
    <row r="2857" spans="1:5">
      <c r="A2857">
        <v>3846</v>
      </c>
      <c r="B2857" t="s">
        <v>3974</v>
      </c>
      <c r="C2857" t="s">
        <v>477</v>
      </c>
      <c r="D2857" t="s">
        <v>478</v>
      </c>
      <c r="E2857" s="258" t="s">
        <v>6907</v>
      </c>
    </row>
    <row r="2858" spans="1:5">
      <c r="A2858">
        <v>3886</v>
      </c>
      <c r="B2858" t="s">
        <v>3975</v>
      </c>
      <c r="C2858" t="s">
        <v>477</v>
      </c>
      <c r="D2858" t="s">
        <v>478</v>
      </c>
      <c r="E2858" s="258" t="s">
        <v>9105</v>
      </c>
    </row>
    <row r="2859" spans="1:5">
      <c r="A2859">
        <v>3854</v>
      </c>
      <c r="B2859" t="s">
        <v>3976</v>
      </c>
      <c r="C2859" t="s">
        <v>477</v>
      </c>
      <c r="D2859" t="s">
        <v>478</v>
      </c>
      <c r="E2859" s="258" t="s">
        <v>6821</v>
      </c>
    </row>
    <row r="2860" spans="1:5">
      <c r="A2860">
        <v>3873</v>
      </c>
      <c r="B2860" t="s">
        <v>3977</v>
      </c>
      <c r="C2860" t="s">
        <v>477</v>
      </c>
      <c r="D2860" t="s">
        <v>478</v>
      </c>
      <c r="E2860" s="258" t="s">
        <v>6597</v>
      </c>
    </row>
    <row r="2861" spans="1:5">
      <c r="A2861">
        <v>38021</v>
      </c>
      <c r="B2861" t="s">
        <v>3978</v>
      </c>
      <c r="C2861" t="s">
        <v>477</v>
      </c>
      <c r="D2861" t="s">
        <v>478</v>
      </c>
      <c r="E2861" s="258" t="s">
        <v>6901</v>
      </c>
    </row>
    <row r="2862" spans="1:5">
      <c r="A2862">
        <v>3847</v>
      </c>
      <c r="B2862" t="s">
        <v>3979</v>
      </c>
      <c r="C2862" t="s">
        <v>477</v>
      </c>
      <c r="D2862" t="s">
        <v>478</v>
      </c>
      <c r="E2862" s="258" t="s">
        <v>9106</v>
      </c>
    </row>
    <row r="2863" spans="1:5">
      <c r="A2863">
        <v>38022</v>
      </c>
      <c r="B2863" t="s">
        <v>3980</v>
      </c>
      <c r="C2863" t="s">
        <v>477</v>
      </c>
      <c r="D2863" t="s">
        <v>478</v>
      </c>
      <c r="E2863" s="258" t="s">
        <v>9107</v>
      </c>
    </row>
    <row r="2864" spans="1:5">
      <c r="A2864">
        <v>3833</v>
      </c>
      <c r="B2864" t="s">
        <v>3981</v>
      </c>
      <c r="C2864" t="s">
        <v>477</v>
      </c>
      <c r="D2864" t="s">
        <v>480</v>
      </c>
      <c r="E2864" s="258" t="s">
        <v>9108</v>
      </c>
    </row>
    <row r="2865" spans="1:5">
      <c r="A2865">
        <v>3835</v>
      </c>
      <c r="B2865" t="s">
        <v>3982</v>
      </c>
      <c r="C2865" t="s">
        <v>477</v>
      </c>
      <c r="D2865" t="s">
        <v>480</v>
      </c>
      <c r="E2865" s="258" t="s">
        <v>9109</v>
      </c>
    </row>
    <row r="2866" spans="1:5">
      <c r="A2866">
        <v>3836</v>
      </c>
      <c r="B2866" t="s">
        <v>3983</v>
      </c>
      <c r="C2866" t="s">
        <v>477</v>
      </c>
      <c r="D2866" t="s">
        <v>480</v>
      </c>
      <c r="E2866" s="258" t="s">
        <v>9110</v>
      </c>
    </row>
    <row r="2867" spans="1:5">
      <c r="A2867">
        <v>3830</v>
      </c>
      <c r="B2867" t="s">
        <v>3984</v>
      </c>
      <c r="C2867" t="s">
        <v>477</v>
      </c>
      <c r="D2867" t="s">
        <v>480</v>
      </c>
      <c r="E2867" s="258" t="s">
        <v>9111</v>
      </c>
    </row>
    <row r="2868" spans="1:5">
      <c r="A2868">
        <v>3831</v>
      </c>
      <c r="B2868" t="s">
        <v>3985</v>
      </c>
      <c r="C2868" t="s">
        <v>477</v>
      </c>
      <c r="D2868" t="s">
        <v>480</v>
      </c>
      <c r="E2868" s="258" t="s">
        <v>9112</v>
      </c>
    </row>
    <row r="2869" spans="1:5">
      <c r="A2869">
        <v>37981</v>
      </c>
      <c r="B2869" t="s">
        <v>3986</v>
      </c>
      <c r="C2869" t="s">
        <v>477</v>
      </c>
      <c r="D2869" t="s">
        <v>480</v>
      </c>
      <c r="E2869" s="258" t="s">
        <v>6491</v>
      </c>
    </row>
    <row r="2870" spans="1:5">
      <c r="A2870">
        <v>37982</v>
      </c>
      <c r="B2870" t="s">
        <v>3987</v>
      </c>
      <c r="C2870" t="s">
        <v>477</v>
      </c>
      <c r="D2870" t="s">
        <v>480</v>
      </c>
      <c r="E2870" s="258" t="s">
        <v>6474</v>
      </c>
    </row>
    <row r="2871" spans="1:5">
      <c r="A2871">
        <v>37983</v>
      </c>
      <c r="B2871" t="s">
        <v>3988</v>
      </c>
      <c r="C2871" t="s">
        <v>477</v>
      </c>
      <c r="D2871" t="s">
        <v>480</v>
      </c>
      <c r="E2871" s="258" t="s">
        <v>6522</v>
      </c>
    </row>
    <row r="2872" spans="1:5">
      <c r="A2872">
        <v>37984</v>
      </c>
      <c r="B2872" t="s">
        <v>3989</v>
      </c>
      <c r="C2872" t="s">
        <v>477</v>
      </c>
      <c r="D2872" t="s">
        <v>480</v>
      </c>
      <c r="E2872" s="258" t="s">
        <v>6523</v>
      </c>
    </row>
    <row r="2873" spans="1:5">
      <c r="A2873">
        <v>37985</v>
      </c>
      <c r="B2873" t="s">
        <v>3990</v>
      </c>
      <c r="C2873" t="s">
        <v>477</v>
      </c>
      <c r="D2873" t="s">
        <v>480</v>
      </c>
      <c r="E2873" s="258" t="s">
        <v>6524</v>
      </c>
    </row>
    <row r="2874" spans="1:5">
      <c r="A2874">
        <v>3826</v>
      </c>
      <c r="B2874" t="s">
        <v>3991</v>
      </c>
      <c r="C2874" t="s">
        <v>477</v>
      </c>
      <c r="D2874" t="s">
        <v>480</v>
      </c>
      <c r="E2874" s="258" t="s">
        <v>9113</v>
      </c>
    </row>
    <row r="2875" spans="1:5">
      <c r="A2875">
        <v>3825</v>
      </c>
      <c r="B2875" t="s">
        <v>3992</v>
      </c>
      <c r="C2875" t="s">
        <v>477</v>
      </c>
      <c r="D2875" t="s">
        <v>480</v>
      </c>
      <c r="E2875" s="258" t="s">
        <v>6795</v>
      </c>
    </row>
    <row r="2876" spans="1:5">
      <c r="A2876">
        <v>3827</v>
      </c>
      <c r="B2876" t="s">
        <v>3993</v>
      </c>
      <c r="C2876" t="s">
        <v>477</v>
      </c>
      <c r="D2876" t="s">
        <v>480</v>
      </c>
      <c r="E2876" s="258" t="s">
        <v>9114</v>
      </c>
    </row>
    <row r="2877" spans="1:5">
      <c r="A2877">
        <v>20165</v>
      </c>
      <c r="B2877" t="s">
        <v>3995</v>
      </c>
      <c r="C2877" t="s">
        <v>477</v>
      </c>
      <c r="D2877" t="s">
        <v>478</v>
      </c>
      <c r="E2877" s="258" t="s">
        <v>9115</v>
      </c>
    </row>
    <row r="2878" spans="1:5">
      <c r="A2878">
        <v>20166</v>
      </c>
      <c r="B2878" t="s">
        <v>3996</v>
      </c>
      <c r="C2878" t="s">
        <v>477</v>
      </c>
      <c r="D2878" t="s">
        <v>478</v>
      </c>
      <c r="E2878" s="258" t="s">
        <v>7227</v>
      </c>
    </row>
    <row r="2879" spans="1:5">
      <c r="A2879">
        <v>20164</v>
      </c>
      <c r="B2879" t="s">
        <v>3997</v>
      </c>
      <c r="C2879" t="s">
        <v>477</v>
      </c>
      <c r="D2879" t="s">
        <v>478</v>
      </c>
      <c r="E2879" s="258" t="s">
        <v>9116</v>
      </c>
    </row>
    <row r="2880" spans="1:5">
      <c r="A2880">
        <v>3893</v>
      </c>
      <c r="B2880" t="s">
        <v>3998</v>
      </c>
      <c r="C2880" t="s">
        <v>477</v>
      </c>
      <c r="D2880" t="s">
        <v>478</v>
      </c>
      <c r="E2880" s="258" t="s">
        <v>6879</v>
      </c>
    </row>
    <row r="2881" spans="1:5">
      <c r="A2881">
        <v>3848</v>
      </c>
      <c r="B2881" t="s">
        <v>3999</v>
      </c>
      <c r="C2881" t="s">
        <v>477</v>
      </c>
      <c r="D2881" t="s">
        <v>478</v>
      </c>
      <c r="E2881" s="258" t="s">
        <v>9117</v>
      </c>
    </row>
    <row r="2882" spans="1:5">
      <c r="A2882">
        <v>3895</v>
      </c>
      <c r="B2882" t="s">
        <v>4000</v>
      </c>
      <c r="C2882" t="s">
        <v>477</v>
      </c>
      <c r="D2882" t="s">
        <v>478</v>
      </c>
      <c r="E2882" s="258" t="s">
        <v>9118</v>
      </c>
    </row>
    <row r="2883" spans="1:5">
      <c r="A2883">
        <v>12404</v>
      </c>
      <c r="B2883" t="s">
        <v>4001</v>
      </c>
      <c r="C2883" t="s">
        <v>477</v>
      </c>
      <c r="D2883" t="s">
        <v>480</v>
      </c>
      <c r="E2883" s="258" t="s">
        <v>6794</v>
      </c>
    </row>
    <row r="2884" spans="1:5">
      <c r="A2884">
        <v>3939</v>
      </c>
      <c r="B2884" t="s">
        <v>4002</v>
      </c>
      <c r="C2884" t="s">
        <v>477</v>
      </c>
      <c r="D2884" t="s">
        <v>480</v>
      </c>
      <c r="E2884" s="258" t="s">
        <v>7010</v>
      </c>
    </row>
    <row r="2885" spans="1:5">
      <c r="A2885">
        <v>3911</v>
      </c>
      <c r="B2885" t="s">
        <v>4003</v>
      </c>
      <c r="C2885" t="s">
        <v>477</v>
      </c>
      <c r="D2885" t="s">
        <v>480</v>
      </c>
      <c r="E2885" s="258" t="s">
        <v>883</v>
      </c>
    </row>
    <row r="2886" spans="1:5">
      <c r="A2886">
        <v>3908</v>
      </c>
      <c r="B2886" t="s">
        <v>4004</v>
      </c>
      <c r="C2886" t="s">
        <v>477</v>
      </c>
      <c r="D2886" t="s">
        <v>480</v>
      </c>
      <c r="E2886" s="258" t="s">
        <v>7740</v>
      </c>
    </row>
    <row r="2887" spans="1:5">
      <c r="A2887">
        <v>3910</v>
      </c>
      <c r="B2887" t="s">
        <v>4005</v>
      </c>
      <c r="C2887" t="s">
        <v>477</v>
      </c>
      <c r="D2887" t="s">
        <v>480</v>
      </c>
      <c r="E2887" s="258" t="s">
        <v>7066</v>
      </c>
    </row>
    <row r="2888" spans="1:5">
      <c r="A2888">
        <v>3913</v>
      </c>
      <c r="B2888" t="s">
        <v>4006</v>
      </c>
      <c r="C2888" t="s">
        <v>477</v>
      </c>
      <c r="D2888" t="s">
        <v>480</v>
      </c>
      <c r="E2888" s="258" t="s">
        <v>8699</v>
      </c>
    </row>
    <row r="2889" spans="1:5">
      <c r="A2889">
        <v>3912</v>
      </c>
      <c r="B2889" t="s">
        <v>4007</v>
      </c>
      <c r="C2889" t="s">
        <v>477</v>
      </c>
      <c r="D2889" t="s">
        <v>480</v>
      </c>
      <c r="E2889" s="258" t="s">
        <v>9119</v>
      </c>
    </row>
    <row r="2890" spans="1:5">
      <c r="A2890">
        <v>3909</v>
      </c>
      <c r="B2890" t="s">
        <v>4008</v>
      </c>
      <c r="C2890" t="s">
        <v>477</v>
      </c>
      <c r="D2890" t="s">
        <v>480</v>
      </c>
      <c r="E2890" s="258" t="s">
        <v>6661</v>
      </c>
    </row>
    <row r="2891" spans="1:5">
      <c r="A2891">
        <v>3914</v>
      </c>
      <c r="B2891" t="s">
        <v>4009</v>
      </c>
      <c r="C2891" t="s">
        <v>477</v>
      </c>
      <c r="D2891" t="s">
        <v>480</v>
      </c>
      <c r="E2891" s="258" t="s">
        <v>9120</v>
      </c>
    </row>
    <row r="2892" spans="1:5">
      <c r="A2892">
        <v>3915</v>
      </c>
      <c r="B2892" t="s">
        <v>4010</v>
      </c>
      <c r="C2892" t="s">
        <v>477</v>
      </c>
      <c r="D2892" t="s">
        <v>480</v>
      </c>
      <c r="E2892" s="258" t="s">
        <v>9121</v>
      </c>
    </row>
    <row r="2893" spans="1:5">
      <c r="A2893">
        <v>3916</v>
      </c>
      <c r="B2893" t="s">
        <v>4011</v>
      </c>
      <c r="C2893" t="s">
        <v>477</v>
      </c>
      <c r="D2893" t="s">
        <v>480</v>
      </c>
      <c r="E2893" s="258" t="s">
        <v>9122</v>
      </c>
    </row>
    <row r="2894" spans="1:5">
      <c r="A2894">
        <v>3917</v>
      </c>
      <c r="B2894" t="s">
        <v>4012</v>
      </c>
      <c r="C2894" t="s">
        <v>477</v>
      </c>
      <c r="D2894" t="s">
        <v>480</v>
      </c>
      <c r="E2894" s="258" t="s">
        <v>9123</v>
      </c>
    </row>
    <row r="2895" spans="1:5">
      <c r="A2895">
        <v>1904</v>
      </c>
      <c r="B2895" t="s">
        <v>4013</v>
      </c>
      <c r="C2895" t="s">
        <v>477</v>
      </c>
      <c r="D2895" t="s">
        <v>478</v>
      </c>
      <c r="E2895" s="258" t="s">
        <v>1135</v>
      </c>
    </row>
    <row r="2896" spans="1:5">
      <c r="A2896">
        <v>1899</v>
      </c>
      <c r="B2896" t="s">
        <v>4014</v>
      </c>
      <c r="C2896" t="s">
        <v>477</v>
      </c>
      <c r="D2896" t="s">
        <v>478</v>
      </c>
      <c r="E2896" s="258" t="s">
        <v>875</v>
      </c>
    </row>
    <row r="2897" spans="1:5">
      <c r="A2897">
        <v>1900</v>
      </c>
      <c r="B2897" t="s">
        <v>4015</v>
      </c>
      <c r="C2897" t="s">
        <v>477</v>
      </c>
      <c r="D2897" t="s">
        <v>478</v>
      </c>
      <c r="E2897" s="258" t="s">
        <v>920</v>
      </c>
    </row>
    <row r="2898" spans="1:5">
      <c r="A2898">
        <v>12407</v>
      </c>
      <c r="B2898" t="s">
        <v>4016</v>
      </c>
      <c r="C2898" t="s">
        <v>477</v>
      </c>
      <c r="D2898" t="s">
        <v>480</v>
      </c>
      <c r="E2898" s="258" t="s">
        <v>7314</v>
      </c>
    </row>
    <row r="2899" spans="1:5">
      <c r="A2899">
        <v>12408</v>
      </c>
      <c r="B2899" t="s">
        <v>4017</v>
      </c>
      <c r="C2899" t="s">
        <v>477</v>
      </c>
      <c r="D2899" t="s">
        <v>480</v>
      </c>
      <c r="E2899" s="258" t="s">
        <v>6490</v>
      </c>
    </row>
    <row r="2900" spans="1:5">
      <c r="A2900">
        <v>12409</v>
      </c>
      <c r="B2900" t="s">
        <v>4018</v>
      </c>
      <c r="C2900" t="s">
        <v>477</v>
      </c>
      <c r="D2900" t="s">
        <v>480</v>
      </c>
      <c r="E2900" s="258" t="s">
        <v>6490</v>
      </c>
    </row>
    <row r="2901" spans="1:5">
      <c r="A2901">
        <v>12410</v>
      </c>
      <c r="B2901" t="s">
        <v>4019</v>
      </c>
      <c r="C2901" t="s">
        <v>477</v>
      </c>
      <c r="D2901" t="s">
        <v>480</v>
      </c>
      <c r="E2901" s="258" t="s">
        <v>6885</v>
      </c>
    </row>
    <row r="2902" spans="1:5">
      <c r="A2902">
        <v>3936</v>
      </c>
      <c r="B2902" t="s">
        <v>4020</v>
      </c>
      <c r="C2902" t="s">
        <v>477</v>
      </c>
      <c r="D2902" t="s">
        <v>480</v>
      </c>
      <c r="E2902" s="258" t="s">
        <v>7121</v>
      </c>
    </row>
    <row r="2903" spans="1:5">
      <c r="A2903">
        <v>3922</v>
      </c>
      <c r="B2903" t="s">
        <v>4021</v>
      </c>
      <c r="C2903" t="s">
        <v>477</v>
      </c>
      <c r="D2903" t="s">
        <v>480</v>
      </c>
      <c r="E2903" s="258" t="s">
        <v>9124</v>
      </c>
    </row>
    <row r="2904" spans="1:5">
      <c r="A2904">
        <v>3924</v>
      </c>
      <c r="B2904" t="s">
        <v>4022</v>
      </c>
      <c r="C2904" t="s">
        <v>477</v>
      </c>
      <c r="D2904" t="s">
        <v>480</v>
      </c>
      <c r="E2904" s="258" t="s">
        <v>7121</v>
      </c>
    </row>
    <row r="2905" spans="1:5">
      <c r="A2905">
        <v>3923</v>
      </c>
      <c r="B2905" t="s">
        <v>4023</v>
      </c>
      <c r="C2905" t="s">
        <v>477</v>
      </c>
      <c r="D2905" t="s">
        <v>480</v>
      </c>
      <c r="E2905" s="258" t="s">
        <v>7121</v>
      </c>
    </row>
    <row r="2906" spans="1:5">
      <c r="A2906">
        <v>3937</v>
      </c>
      <c r="B2906" t="s">
        <v>4024</v>
      </c>
      <c r="C2906" t="s">
        <v>477</v>
      </c>
      <c r="D2906" t="s">
        <v>480</v>
      </c>
      <c r="E2906" s="258" t="s">
        <v>6990</v>
      </c>
    </row>
    <row r="2907" spans="1:5">
      <c r="A2907">
        <v>3921</v>
      </c>
      <c r="B2907" t="s">
        <v>4025</v>
      </c>
      <c r="C2907" t="s">
        <v>477</v>
      </c>
      <c r="D2907" t="s">
        <v>480</v>
      </c>
      <c r="E2907" s="258" t="s">
        <v>9125</v>
      </c>
    </row>
    <row r="2908" spans="1:5">
      <c r="A2908">
        <v>3920</v>
      </c>
      <c r="B2908" t="s">
        <v>4026</v>
      </c>
      <c r="C2908" t="s">
        <v>477</v>
      </c>
      <c r="D2908" t="s">
        <v>480</v>
      </c>
      <c r="E2908" s="258" t="s">
        <v>6990</v>
      </c>
    </row>
    <row r="2909" spans="1:5">
      <c r="A2909">
        <v>3938</v>
      </c>
      <c r="B2909" t="s">
        <v>4027</v>
      </c>
      <c r="C2909" t="s">
        <v>477</v>
      </c>
      <c r="D2909" t="s">
        <v>480</v>
      </c>
      <c r="E2909" s="258" t="s">
        <v>6962</v>
      </c>
    </row>
    <row r="2910" spans="1:5">
      <c r="A2910">
        <v>3919</v>
      </c>
      <c r="B2910" t="s">
        <v>4028</v>
      </c>
      <c r="C2910" t="s">
        <v>477</v>
      </c>
      <c r="D2910" t="s">
        <v>480</v>
      </c>
      <c r="E2910" s="258" t="s">
        <v>9126</v>
      </c>
    </row>
    <row r="2911" spans="1:5">
      <c r="A2911">
        <v>3927</v>
      </c>
      <c r="B2911" t="s">
        <v>4029</v>
      </c>
      <c r="C2911" t="s">
        <v>477</v>
      </c>
      <c r="D2911" t="s">
        <v>480</v>
      </c>
      <c r="E2911" s="258" t="s">
        <v>9127</v>
      </c>
    </row>
    <row r="2912" spans="1:5">
      <c r="A2912">
        <v>3928</v>
      </c>
      <c r="B2912" t="s">
        <v>4030</v>
      </c>
      <c r="C2912" t="s">
        <v>477</v>
      </c>
      <c r="D2912" t="s">
        <v>480</v>
      </c>
      <c r="E2912" s="258" t="s">
        <v>9127</v>
      </c>
    </row>
    <row r="2913" spans="1:5">
      <c r="A2913">
        <v>3926</v>
      </c>
      <c r="B2913" t="s">
        <v>4031</v>
      </c>
      <c r="C2913" t="s">
        <v>477</v>
      </c>
      <c r="D2913" t="s">
        <v>480</v>
      </c>
      <c r="E2913" s="258" t="s">
        <v>7143</v>
      </c>
    </row>
    <row r="2914" spans="1:5">
      <c r="A2914">
        <v>3935</v>
      </c>
      <c r="B2914" t="s">
        <v>4032</v>
      </c>
      <c r="C2914" t="s">
        <v>477</v>
      </c>
      <c r="D2914" t="s">
        <v>480</v>
      </c>
      <c r="E2914" s="258" t="s">
        <v>7143</v>
      </c>
    </row>
    <row r="2915" spans="1:5">
      <c r="A2915">
        <v>3925</v>
      </c>
      <c r="B2915" t="s">
        <v>4033</v>
      </c>
      <c r="C2915" t="s">
        <v>477</v>
      </c>
      <c r="D2915" t="s">
        <v>480</v>
      </c>
      <c r="E2915" s="258" t="s">
        <v>7143</v>
      </c>
    </row>
    <row r="2916" spans="1:5">
      <c r="A2916">
        <v>12406</v>
      </c>
      <c r="B2916" t="s">
        <v>4034</v>
      </c>
      <c r="C2916" t="s">
        <v>477</v>
      </c>
      <c r="D2916" t="s">
        <v>480</v>
      </c>
      <c r="E2916" s="258" t="s">
        <v>6966</v>
      </c>
    </row>
    <row r="2917" spans="1:5">
      <c r="A2917">
        <v>3929</v>
      </c>
      <c r="B2917" t="s">
        <v>4035</v>
      </c>
      <c r="C2917" t="s">
        <v>477</v>
      </c>
      <c r="D2917" t="s">
        <v>480</v>
      </c>
      <c r="E2917" s="258" t="s">
        <v>9128</v>
      </c>
    </row>
    <row r="2918" spans="1:5">
      <c r="A2918">
        <v>3931</v>
      </c>
      <c r="B2918" t="s">
        <v>4036</v>
      </c>
      <c r="C2918" t="s">
        <v>477</v>
      </c>
      <c r="D2918" t="s">
        <v>480</v>
      </c>
      <c r="E2918" s="258" t="s">
        <v>9128</v>
      </c>
    </row>
    <row r="2919" spans="1:5">
      <c r="A2919">
        <v>3930</v>
      </c>
      <c r="B2919" t="s">
        <v>4037</v>
      </c>
      <c r="C2919" t="s">
        <v>477</v>
      </c>
      <c r="D2919" t="s">
        <v>480</v>
      </c>
      <c r="E2919" s="258" t="s">
        <v>9128</v>
      </c>
    </row>
    <row r="2920" spans="1:5">
      <c r="A2920">
        <v>3932</v>
      </c>
      <c r="B2920" t="s">
        <v>4038</v>
      </c>
      <c r="C2920" t="s">
        <v>477</v>
      </c>
      <c r="D2920" t="s">
        <v>480</v>
      </c>
      <c r="E2920" s="258" t="s">
        <v>9129</v>
      </c>
    </row>
    <row r="2921" spans="1:5">
      <c r="A2921">
        <v>3933</v>
      </c>
      <c r="B2921" t="s">
        <v>4039</v>
      </c>
      <c r="C2921" t="s">
        <v>477</v>
      </c>
      <c r="D2921" t="s">
        <v>480</v>
      </c>
      <c r="E2921" s="258" t="s">
        <v>9129</v>
      </c>
    </row>
    <row r="2922" spans="1:5">
      <c r="A2922">
        <v>3934</v>
      </c>
      <c r="B2922" t="s">
        <v>4040</v>
      </c>
      <c r="C2922" t="s">
        <v>477</v>
      </c>
      <c r="D2922" t="s">
        <v>480</v>
      </c>
      <c r="E2922" s="258" t="s">
        <v>9129</v>
      </c>
    </row>
    <row r="2923" spans="1:5">
      <c r="A2923">
        <v>40355</v>
      </c>
      <c r="B2923" t="s">
        <v>4041</v>
      </c>
      <c r="C2923" t="s">
        <v>477</v>
      </c>
      <c r="D2923" t="s">
        <v>480</v>
      </c>
      <c r="E2923" s="258" t="s">
        <v>6700</v>
      </c>
    </row>
    <row r="2924" spans="1:5">
      <c r="A2924">
        <v>40364</v>
      </c>
      <c r="B2924" t="s">
        <v>4042</v>
      </c>
      <c r="C2924" t="s">
        <v>477</v>
      </c>
      <c r="D2924" t="s">
        <v>480</v>
      </c>
      <c r="E2924" s="258" t="s">
        <v>7127</v>
      </c>
    </row>
    <row r="2925" spans="1:5">
      <c r="A2925">
        <v>40361</v>
      </c>
      <c r="B2925" t="s">
        <v>4043</v>
      </c>
      <c r="C2925" t="s">
        <v>477</v>
      </c>
      <c r="D2925" t="s">
        <v>480</v>
      </c>
      <c r="E2925" s="258" t="s">
        <v>7128</v>
      </c>
    </row>
    <row r="2926" spans="1:5">
      <c r="A2926">
        <v>40358</v>
      </c>
      <c r="B2926" t="s">
        <v>4044</v>
      </c>
      <c r="C2926" t="s">
        <v>477</v>
      </c>
      <c r="D2926" t="s">
        <v>480</v>
      </c>
      <c r="E2926" s="258" t="s">
        <v>6685</v>
      </c>
    </row>
    <row r="2927" spans="1:5">
      <c r="A2927">
        <v>40370</v>
      </c>
      <c r="B2927" t="s">
        <v>4045</v>
      </c>
      <c r="C2927" t="s">
        <v>477</v>
      </c>
      <c r="D2927" t="s">
        <v>480</v>
      </c>
      <c r="E2927" s="258" t="s">
        <v>7129</v>
      </c>
    </row>
    <row r="2928" spans="1:5">
      <c r="A2928">
        <v>40367</v>
      </c>
      <c r="B2928" t="s">
        <v>4046</v>
      </c>
      <c r="C2928" t="s">
        <v>477</v>
      </c>
      <c r="D2928" t="s">
        <v>480</v>
      </c>
      <c r="E2928" s="258" t="s">
        <v>7130</v>
      </c>
    </row>
    <row r="2929" spans="1:5">
      <c r="A2929">
        <v>40373</v>
      </c>
      <c r="B2929" t="s">
        <v>4047</v>
      </c>
      <c r="C2929" t="s">
        <v>477</v>
      </c>
      <c r="D2929" t="s">
        <v>480</v>
      </c>
      <c r="E2929" s="258" t="s">
        <v>7131</v>
      </c>
    </row>
    <row r="2930" spans="1:5">
      <c r="A2930">
        <v>38947</v>
      </c>
      <c r="B2930" t="s">
        <v>4048</v>
      </c>
      <c r="C2930" t="s">
        <v>477</v>
      </c>
      <c r="D2930" t="s">
        <v>480</v>
      </c>
      <c r="E2930" s="258" t="s">
        <v>1023</v>
      </c>
    </row>
    <row r="2931" spans="1:5">
      <c r="A2931">
        <v>38948</v>
      </c>
      <c r="B2931" t="s">
        <v>4049</v>
      </c>
      <c r="C2931" t="s">
        <v>477</v>
      </c>
      <c r="D2931" t="s">
        <v>480</v>
      </c>
      <c r="E2931" s="258" t="s">
        <v>8289</v>
      </c>
    </row>
    <row r="2932" spans="1:5">
      <c r="A2932">
        <v>38949</v>
      </c>
      <c r="B2932" t="s">
        <v>4050</v>
      </c>
      <c r="C2932" t="s">
        <v>477</v>
      </c>
      <c r="D2932" t="s">
        <v>480</v>
      </c>
      <c r="E2932" s="258" t="s">
        <v>6602</v>
      </c>
    </row>
    <row r="2933" spans="1:5">
      <c r="A2933">
        <v>38951</v>
      </c>
      <c r="B2933" t="s">
        <v>4051</v>
      </c>
      <c r="C2933" t="s">
        <v>477</v>
      </c>
      <c r="D2933" t="s">
        <v>480</v>
      </c>
      <c r="E2933" s="258" t="s">
        <v>7275</v>
      </c>
    </row>
    <row r="2934" spans="1:5">
      <c r="A2934">
        <v>39312</v>
      </c>
      <c r="B2934" t="s">
        <v>4052</v>
      </c>
      <c r="C2934" t="s">
        <v>477</v>
      </c>
      <c r="D2934" t="s">
        <v>480</v>
      </c>
      <c r="E2934" s="258" t="s">
        <v>9130</v>
      </c>
    </row>
    <row r="2935" spans="1:5">
      <c r="A2935">
        <v>39313</v>
      </c>
      <c r="B2935" t="s">
        <v>4053</v>
      </c>
      <c r="C2935" t="s">
        <v>477</v>
      </c>
      <c r="D2935" t="s">
        <v>480</v>
      </c>
      <c r="E2935" s="258" t="s">
        <v>6653</v>
      </c>
    </row>
    <row r="2936" spans="1:5">
      <c r="A2936">
        <v>38950</v>
      </c>
      <c r="B2936" t="s">
        <v>4054</v>
      </c>
      <c r="C2936" t="s">
        <v>477</v>
      </c>
      <c r="D2936" t="s">
        <v>480</v>
      </c>
      <c r="E2936" s="258" t="s">
        <v>8853</v>
      </c>
    </row>
    <row r="2937" spans="1:5">
      <c r="A2937">
        <v>39314</v>
      </c>
      <c r="B2937" t="s">
        <v>4055</v>
      </c>
      <c r="C2937" t="s">
        <v>477</v>
      </c>
      <c r="D2937" t="s">
        <v>480</v>
      </c>
      <c r="E2937" s="258" t="s">
        <v>7083</v>
      </c>
    </row>
    <row r="2938" spans="1:5">
      <c r="A2938">
        <v>3907</v>
      </c>
      <c r="B2938" t="s">
        <v>4056</v>
      </c>
      <c r="C2938" t="s">
        <v>477</v>
      </c>
      <c r="D2938" t="s">
        <v>478</v>
      </c>
      <c r="E2938" s="258" t="s">
        <v>999</v>
      </c>
    </row>
    <row r="2939" spans="1:5">
      <c r="A2939">
        <v>3889</v>
      </c>
      <c r="B2939" t="s">
        <v>4057</v>
      </c>
      <c r="C2939" t="s">
        <v>477</v>
      </c>
      <c r="D2939" t="s">
        <v>478</v>
      </c>
      <c r="E2939" s="258" t="s">
        <v>7332</v>
      </c>
    </row>
    <row r="2940" spans="1:5">
      <c r="A2940">
        <v>3868</v>
      </c>
      <c r="B2940" t="s">
        <v>4058</v>
      </c>
      <c r="C2940" t="s">
        <v>477</v>
      </c>
      <c r="D2940" t="s">
        <v>478</v>
      </c>
      <c r="E2940" s="258" t="s">
        <v>7158</v>
      </c>
    </row>
    <row r="2941" spans="1:5">
      <c r="A2941">
        <v>3869</v>
      </c>
      <c r="B2941" t="s">
        <v>4059</v>
      </c>
      <c r="C2941" t="s">
        <v>477</v>
      </c>
      <c r="D2941" t="s">
        <v>478</v>
      </c>
      <c r="E2941" s="258" t="s">
        <v>7344</v>
      </c>
    </row>
    <row r="2942" spans="1:5">
      <c r="A2942">
        <v>3872</v>
      </c>
      <c r="B2942" t="s">
        <v>4060</v>
      </c>
      <c r="C2942" t="s">
        <v>477</v>
      </c>
      <c r="D2942" t="s">
        <v>478</v>
      </c>
      <c r="E2942" s="258" t="s">
        <v>9131</v>
      </c>
    </row>
    <row r="2943" spans="1:5">
      <c r="A2943">
        <v>3850</v>
      </c>
      <c r="B2943" t="s">
        <v>4061</v>
      </c>
      <c r="C2943" t="s">
        <v>477</v>
      </c>
      <c r="D2943" t="s">
        <v>478</v>
      </c>
      <c r="E2943" s="258" t="s">
        <v>9022</v>
      </c>
    </row>
    <row r="2944" spans="1:5">
      <c r="A2944">
        <v>38023</v>
      </c>
      <c r="B2944" t="s">
        <v>4062</v>
      </c>
      <c r="C2944" t="s">
        <v>477</v>
      </c>
      <c r="D2944" t="s">
        <v>478</v>
      </c>
      <c r="E2944" s="258" t="s">
        <v>1003</v>
      </c>
    </row>
    <row r="2945" spans="1:5">
      <c r="A2945">
        <v>37986</v>
      </c>
      <c r="B2945" t="s">
        <v>4063</v>
      </c>
      <c r="C2945" t="s">
        <v>477</v>
      </c>
      <c r="D2945" t="s">
        <v>480</v>
      </c>
      <c r="E2945" s="258" t="s">
        <v>3172</v>
      </c>
    </row>
    <row r="2946" spans="1:5">
      <c r="A2946">
        <v>37987</v>
      </c>
      <c r="B2946" t="s">
        <v>4064</v>
      </c>
      <c r="C2946" t="s">
        <v>477</v>
      </c>
      <c r="D2946" t="s">
        <v>480</v>
      </c>
      <c r="E2946" s="258" t="s">
        <v>6526</v>
      </c>
    </row>
    <row r="2947" spans="1:5">
      <c r="A2947">
        <v>37988</v>
      </c>
      <c r="B2947" t="s">
        <v>4065</v>
      </c>
      <c r="C2947" t="s">
        <v>477</v>
      </c>
      <c r="D2947" t="s">
        <v>480</v>
      </c>
      <c r="E2947" s="258" t="s">
        <v>6527</v>
      </c>
    </row>
    <row r="2948" spans="1:5">
      <c r="A2948">
        <v>21120</v>
      </c>
      <c r="B2948" t="s">
        <v>4066</v>
      </c>
      <c r="C2948" t="s">
        <v>477</v>
      </c>
      <c r="D2948" t="s">
        <v>480</v>
      </c>
      <c r="E2948" s="258" t="s">
        <v>6417</v>
      </c>
    </row>
    <row r="2949" spans="1:5">
      <c r="A2949">
        <v>39318</v>
      </c>
      <c r="B2949" t="s">
        <v>4067</v>
      </c>
      <c r="C2949" t="s">
        <v>477</v>
      </c>
      <c r="D2949" t="s">
        <v>480</v>
      </c>
      <c r="E2949" s="258" t="s">
        <v>6505</v>
      </c>
    </row>
    <row r="2950" spans="1:5">
      <c r="A2950">
        <v>20162</v>
      </c>
      <c r="B2950" t="s">
        <v>4068</v>
      </c>
      <c r="C2950" t="s">
        <v>477</v>
      </c>
      <c r="D2950" t="s">
        <v>478</v>
      </c>
      <c r="E2950" s="258" t="s">
        <v>7064</v>
      </c>
    </row>
    <row r="2951" spans="1:5">
      <c r="A2951">
        <v>40366</v>
      </c>
      <c r="B2951" t="s">
        <v>4069</v>
      </c>
      <c r="C2951" t="s">
        <v>477</v>
      </c>
      <c r="D2951" t="s">
        <v>480</v>
      </c>
      <c r="E2951" s="258" t="s">
        <v>6781</v>
      </c>
    </row>
    <row r="2952" spans="1:5">
      <c r="A2952">
        <v>40363</v>
      </c>
      <c r="B2952" t="s">
        <v>4070</v>
      </c>
      <c r="C2952" t="s">
        <v>477</v>
      </c>
      <c r="D2952" t="s">
        <v>480</v>
      </c>
      <c r="E2952" s="258" t="s">
        <v>7133</v>
      </c>
    </row>
    <row r="2953" spans="1:5">
      <c r="A2953">
        <v>40354</v>
      </c>
      <c r="B2953" t="s">
        <v>4071</v>
      </c>
      <c r="C2953" t="s">
        <v>477</v>
      </c>
      <c r="D2953" t="s">
        <v>480</v>
      </c>
      <c r="E2953" s="258" t="s">
        <v>7134</v>
      </c>
    </row>
    <row r="2954" spans="1:5">
      <c r="A2954">
        <v>40360</v>
      </c>
      <c r="B2954" t="s">
        <v>4072</v>
      </c>
      <c r="C2954" t="s">
        <v>477</v>
      </c>
      <c r="D2954" t="s">
        <v>480</v>
      </c>
      <c r="E2954" s="258" t="s">
        <v>7135</v>
      </c>
    </row>
    <row r="2955" spans="1:5">
      <c r="A2955">
        <v>40372</v>
      </c>
      <c r="B2955" t="s">
        <v>4073</v>
      </c>
      <c r="C2955" t="s">
        <v>477</v>
      </c>
      <c r="D2955" t="s">
        <v>480</v>
      </c>
      <c r="E2955" s="258" t="s">
        <v>7136</v>
      </c>
    </row>
    <row r="2956" spans="1:5">
      <c r="A2956">
        <v>40369</v>
      </c>
      <c r="B2956" t="s">
        <v>4074</v>
      </c>
      <c r="C2956" t="s">
        <v>477</v>
      </c>
      <c r="D2956" t="s">
        <v>480</v>
      </c>
      <c r="E2956" s="258" t="s">
        <v>7137</v>
      </c>
    </row>
    <row r="2957" spans="1:5">
      <c r="A2957">
        <v>40357</v>
      </c>
      <c r="B2957" t="s">
        <v>4075</v>
      </c>
      <c r="C2957" t="s">
        <v>477</v>
      </c>
      <c r="D2957" t="s">
        <v>480</v>
      </c>
      <c r="E2957" s="258" t="s">
        <v>6685</v>
      </c>
    </row>
    <row r="2958" spans="1:5">
      <c r="A2958">
        <v>40375</v>
      </c>
      <c r="B2958" t="s">
        <v>4076</v>
      </c>
      <c r="C2958" t="s">
        <v>477</v>
      </c>
      <c r="D2958" t="s">
        <v>480</v>
      </c>
      <c r="E2958" s="258" t="s">
        <v>7138</v>
      </c>
    </row>
    <row r="2959" spans="1:5">
      <c r="A2959">
        <v>1893</v>
      </c>
      <c r="B2959" t="s">
        <v>4077</v>
      </c>
      <c r="C2959" t="s">
        <v>477</v>
      </c>
      <c r="D2959" t="s">
        <v>478</v>
      </c>
      <c r="E2959" s="258" t="s">
        <v>7670</v>
      </c>
    </row>
    <row r="2960" spans="1:5">
      <c r="A2960">
        <v>1902</v>
      </c>
      <c r="B2960" t="s">
        <v>4078</v>
      </c>
      <c r="C2960" t="s">
        <v>477</v>
      </c>
      <c r="D2960" t="s">
        <v>478</v>
      </c>
      <c r="E2960" s="258" t="s">
        <v>9132</v>
      </c>
    </row>
    <row r="2961" spans="1:5">
      <c r="A2961">
        <v>1901</v>
      </c>
      <c r="B2961" t="s">
        <v>4079</v>
      </c>
      <c r="C2961" t="s">
        <v>477</v>
      </c>
      <c r="D2961" t="s">
        <v>478</v>
      </c>
      <c r="E2961" s="258" t="s">
        <v>9133</v>
      </c>
    </row>
    <row r="2962" spans="1:5">
      <c r="A2962">
        <v>1892</v>
      </c>
      <c r="B2962" t="s">
        <v>4080</v>
      </c>
      <c r="C2962" t="s">
        <v>477</v>
      </c>
      <c r="D2962" t="s">
        <v>478</v>
      </c>
      <c r="E2962" s="258" t="s">
        <v>830</v>
      </c>
    </row>
    <row r="2963" spans="1:5">
      <c r="A2963">
        <v>1907</v>
      </c>
      <c r="B2963" t="s">
        <v>4081</v>
      </c>
      <c r="C2963" t="s">
        <v>477</v>
      </c>
      <c r="D2963" t="s">
        <v>478</v>
      </c>
      <c r="E2963" s="258" t="s">
        <v>4653</v>
      </c>
    </row>
    <row r="2964" spans="1:5">
      <c r="A2964">
        <v>1894</v>
      </c>
      <c r="B2964" t="s">
        <v>4082</v>
      </c>
      <c r="C2964" t="s">
        <v>477</v>
      </c>
      <c r="D2964" t="s">
        <v>478</v>
      </c>
      <c r="E2964" s="258" t="s">
        <v>9134</v>
      </c>
    </row>
    <row r="2965" spans="1:5">
      <c r="A2965">
        <v>1891</v>
      </c>
      <c r="B2965" t="s">
        <v>4083</v>
      </c>
      <c r="C2965" t="s">
        <v>477</v>
      </c>
      <c r="D2965" t="s">
        <v>478</v>
      </c>
      <c r="E2965" s="258" t="s">
        <v>868</v>
      </c>
    </row>
    <row r="2966" spans="1:5">
      <c r="A2966">
        <v>1896</v>
      </c>
      <c r="B2966" t="s">
        <v>4084</v>
      </c>
      <c r="C2966" t="s">
        <v>477</v>
      </c>
      <c r="D2966" t="s">
        <v>478</v>
      </c>
      <c r="E2966" s="258" t="s">
        <v>971</v>
      </c>
    </row>
    <row r="2967" spans="1:5">
      <c r="A2967">
        <v>1895</v>
      </c>
      <c r="B2967" t="s">
        <v>4085</v>
      </c>
      <c r="C2967" t="s">
        <v>477</v>
      </c>
      <c r="D2967" t="s">
        <v>478</v>
      </c>
      <c r="E2967" s="258" t="s">
        <v>9135</v>
      </c>
    </row>
    <row r="2968" spans="1:5">
      <c r="A2968">
        <v>2641</v>
      </c>
      <c r="B2968" t="s">
        <v>4086</v>
      </c>
      <c r="C2968" t="s">
        <v>477</v>
      </c>
      <c r="D2968" t="s">
        <v>480</v>
      </c>
      <c r="E2968" s="258" t="s">
        <v>7154</v>
      </c>
    </row>
    <row r="2969" spans="1:5">
      <c r="A2969">
        <v>2636</v>
      </c>
      <c r="B2969" t="s">
        <v>4087</v>
      </c>
      <c r="C2969" t="s">
        <v>477</v>
      </c>
      <c r="D2969" t="s">
        <v>480</v>
      </c>
      <c r="E2969" s="258" t="s">
        <v>9136</v>
      </c>
    </row>
    <row r="2970" spans="1:5">
      <c r="A2970">
        <v>2637</v>
      </c>
      <c r="B2970" t="s">
        <v>4088</v>
      </c>
      <c r="C2970" t="s">
        <v>477</v>
      </c>
      <c r="D2970" t="s">
        <v>480</v>
      </c>
      <c r="E2970" s="258" t="s">
        <v>9137</v>
      </c>
    </row>
    <row r="2971" spans="1:5">
      <c r="A2971">
        <v>2638</v>
      </c>
      <c r="B2971" t="s">
        <v>4089</v>
      </c>
      <c r="C2971" t="s">
        <v>477</v>
      </c>
      <c r="D2971" t="s">
        <v>480</v>
      </c>
      <c r="E2971" s="258" t="s">
        <v>9138</v>
      </c>
    </row>
    <row r="2972" spans="1:5">
      <c r="A2972">
        <v>2639</v>
      </c>
      <c r="B2972" t="s">
        <v>4090</v>
      </c>
      <c r="C2972" t="s">
        <v>477</v>
      </c>
      <c r="D2972" t="s">
        <v>480</v>
      </c>
      <c r="E2972" s="258" t="s">
        <v>9139</v>
      </c>
    </row>
    <row r="2973" spans="1:5">
      <c r="A2973">
        <v>2644</v>
      </c>
      <c r="B2973" t="s">
        <v>4091</v>
      </c>
      <c r="C2973" t="s">
        <v>477</v>
      </c>
      <c r="D2973" t="s">
        <v>480</v>
      </c>
      <c r="E2973" s="258" t="s">
        <v>6757</v>
      </c>
    </row>
    <row r="2974" spans="1:5">
      <c r="A2974">
        <v>2643</v>
      </c>
      <c r="B2974" t="s">
        <v>4092</v>
      </c>
      <c r="C2974" t="s">
        <v>477</v>
      </c>
      <c r="D2974" t="s">
        <v>480</v>
      </c>
      <c r="E2974" s="258" t="s">
        <v>9140</v>
      </c>
    </row>
    <row r="2975" spans="1:5">
      <c r="A2975">
        <v>2640</v>
      </c>
      <c r="B2975" t="s">
        <v>4093</v>
      </c>
      <c r="C2975" t="s">
        <v>477</v>
      </c>
      <c r="D2975" t="s">
        <v>480</v>
      </c>
      <c r="E2975" s="258" t="s">
        <v>7145</v>
      </c>
    </row>
    <row r="2976" spans="1:5">
      <c r="A2976">
        <v>2642</v>
      </c>
      <c r="B2976" t="s">
        <v>4094</v>
      </c>
      <c r="C2976" t="s">
        <v>477</v>
      </c>
      <c r="D2976" t="s">
        <v>480</v>
      </c>
      <c r="E2976" s="258" t="s">
        <v>6993</v>
      </c>
    </row>
    <row r="2977" spans="1:5">
      <c r="A2977">
        <v>38943</v>
      </c>
      <c r="B2977" t="s">
        <v>4095</v>
      </c>
      <c r="C2977" t="s">
        <v>477</v>
      </c>
      <c r="D2977" t="s">
        <v>480</v>
      </c>
      <c r="E2977" s="258" t="s">
        <v>1041</v>
      </c>
    </row>
    <row r="2978" spans="1:5">
      <c r="A2978">
        <v>38944</v>
      </c>
      <c r="B2978" t="s">
        <v>4096</v>
      </c>
      <c r="C2978" t="s">
        <v>477</v>
      </c>
      <c r="D2978" t="s">
        <v>480</v>
      </c>
      <c r="E2978" s="258" t="s">
        <v>7063</v>
      </c>
    </row>
    <row r="2979" spans="1:5">
      <c r="A2979">
        <v>38945</v>
      </c>
      <c r="B2979" t="s">
        <v>4097</v>
      </c>
      <c r="C2979" t="s">
        <v>477</v>
      </c>
      <c r="D2979" t="s">
        <v>480</v>
      </c>
      <c r="E2979" s="258" t="s">
        <v>8220</v>
      </c>
    </row>
    <row r="2980" spans="1:5">
      <c r="A2980">
        <v>38946</v>
      </c>
      <c r="B2980" t="s">
        <v>4098</v>
      </c>
      <c r="C2980" t="s">
        <v>477</v>
      </c>
      <c r="D2980" t="s">
        <v>480</v>
      </c>
      <c r="E2980" s="258" t="s">
        <v>9141</v>
      </c>
    </row>
    <row r="2981" spans="1:5">
      <c r="A2981">
        <v>39308</v>
      </c>
      <c r="B2981" t="s">
        <v>4099</v>
      </c>
      <c r="C2981" t="s">
        <v>477</v>
      </c>
      <c r="D2981" t="s">
        <v>480</v>
      </c>
      <c r="E2981" s="258" t="s">
        <v>7598</v>
      </c>
    </row>
    <row r="2982" spans="1:5">
      <c r="A2982">
        <v>39309</v>
      </c>
      <c r="B2982" t="s">
        <v>4100</v>
      </c>
      <c r="C2982" t="s">
        <v>477</v>
      </c>
      <c r="D2982" t="s">
        <v>480</v>
      </c>
      <c r="E2982" s="258" t="s">
        <v>9142</v>
      </c>
    </row>
    <row r="2983" spans="1:5">
      <c r="A2983">
        <v>39310</v>
      </c>
      <c r="B2983" t="s">
        <v>4101</v>
      </c>
      <c r="C2983" t="s">
        <v>477</v>
      </c>
      <c r="D2983" t="s">
        <v>480</v>
      </c>
      <c r="E2983" s="258" t="s">
        <v>7086</v>
      </c>
    </row>
    <row r="2984" spans="1:5">
      <c r="A2984">
        <v>39311</v>
      </c>
      <c r="B2984" t="s">
        <v>4102</v>
      </c>
      <c r="C2984" t="s">
        <v>477</v>
      </c>
      <c r="D2984" t="s">
        <v>480</v>
      </c>
      <c r="E2984" s="258" t="s">
        <v>9143</v>
      </c>
    </row>
    <row r="2985" spans="1:5">
      <c r="A2985">
        <v>39855</v>
      </c>
      <c r="B2985" t="s">
        <v>4103</v>
      </c>
      <c r="C2985" t="s">
        <v>477</v>
      </c>
      <c r="D2985" t="s">
        <v>480</v>
      </c>
      <c r="E2985" s="258" t="s">
        <v>7073</v>
      </c>
    </row>
    <row r="2986" spans="1:5">
      <c r="A2986">
        <v>39856</v>
      </c>
      <c r="B2986" t="s">
        <v>4104</v>
      </c>
      <c r="C2986" t="s">
        <v>477</v>
      </c>
      <c r="D2986" t="s">
        <v>480</v>
      </c>
      <c r="E2986" s="258" t="s">
        <v>8026</v>
      </c>
    </row>
    <row r="2987" spans="1:5">
      <c r="A2987">
        <v>39857</v>
      </c>
      <c r="B2987" t="s">
        <v>4105</v>
      </c>
      <c r="C2987" t="s">
        <v>477</v>
      </c>
      <c r="D2987" t="s">
        <v>480</v>
      </c>
      <c r="E2987" s="258" t="s">
        <v>7398</v>
      </c>
    </row>
    <row r="2988" spans="1:5">
      <c r="A2988">
        <v>39858</v>
      </c>
      <c r="B2988" t="s">
        <v>4106</v>
      </c>
      <c r="C2988" t="s">
        <v>477</v>
      </c>
      <c r="D2988" t="s">
        <v>480</v>
      </c>
      <c r="E2988" s="258" t="s">
        <v>6955</v>
      </c>
    </row>
    <row r="2989" spans="1:5">
      <c r="A2989">
        <v>39859</v>
      </c>
      <c r="B2989" t="s">
        <v>4107</v>
      </c>
      <c r="C2989" t="s">
        <v>477</v>
      </c>
      <c r="D2989" t="s">
        <v>480</v>
      </c>
      <c r="E2989" s="258" t="s">
        <v>9144</v>
      </c>
    </row>
    <row r="2990" spans="1:5">
      <c r="A2990">
        <v>39860</v>
      </c>
      <c r="B2990" t="s">
        <v>4108</v>
      </c>
      <c r="C2990" t="s">
        <v>477</v>
      </c>
      <c r="D2990" t="s">
        <v>480</v>
      </c>
      <c r="E2990" s="258" t="s">
        <v>9145</v>
      </c>
    </row>
    <row r="2991" spans="1:5">
      <c r="A2991">
        <v>39861</v>
      </c>
      <c r="B2991" t="s">
        <v>4109</v>
      </c>
      <c r="C2991" t="s">
        <v>477</v>
      </c>
      <c r="D2991" t="s">
        <v>480</v>
      </c>
      <c r="E2991" s="258" t="s">
        <v>9098</v>
      </c>
    </row>
    <row r="2992" spans="1:5">
      <c r="A2992">
        <v>38447</v>
      </c>
      <c r="B2992" t="s">
        <v>4110</v>
      </c>
      <c r="C2992" t="s">
        <v>477</v>
      </c>
      <c r="D2992" t="s">
        <v>478</v>
      </c>
      <c r="E2992" s="258" t="s">
        <v>9146</v>
      </c>
    </row>
    <row r="2993" spans="1:5">
      <c r="A2993">
        <v>36320</v>
      </c>
      <c r="B2993" t="s">
        <v>4111</v>
      </c>
      <c r="C2993" t="s">
        <v>477</v>
      </c>
      <c r="D2993" t="s">
        <v>478</v>
      </c>
      <c r="E2993" s="258" t="s">
        <v>7155</v>
      </c>
    </row>
    <row r="2994" spans="1:5">
      <c r="A2994">
        <v>36324</v>
      </c>
      <c r="B2994" t="s">
        <v>4112</v>
      </c>
      <c r="C2994" t="s">
        <v>477</v>
      </c>
      <c r="D2994" t="s">
        <v>478</v>
      </c>
      <c r="E2994" s="258" t="s">
        <v>813</v>
      </c>
    </row>
    <row r="2995" spans="1:5">
      <c r="A2995">
        <v>38441</v>
      </c>
      <c r="B2995" t="s">
        <v>4113</v>
      </c>
      <c r="C2995" t="s">
        <v>477</v>
      </c>
      <c r="D2995" t="s">
        <v>478</v>
      </c>
      <c r="E2995" s="258" t="s">
        <v>6676</v>
      </c>
    </row>
    <row r="2996" spans="1:5">
      <c r="A2996">
        <v>38442</v>
      </c>
      <c r="B2996" t="s">
        <v>4114</v>
      </c>
      <c r="C2996" t="s">
        <v>477</v>
      </c>
      <c r="D2996" t="s">
        <v>478</v>
      </c>
      <c r="E2996" s="258" t="s">
        <v>9147</v>
      </c>
    </row>
    <row r="2997" spans="1:5">
      <c r="A2997">
        <v>38443</v>
      </c>
      <c r="B2997" t="s">
        <v>4115</v>
      </c>
      <c r="C2997" t="s">
        <v>477</v>
      </c>
      <c r="D2997" t="s">
        <v>478</v>
      </c>
      <c r="E2997" s="258" t="s">
        <v>982</v>
      </c>
    </row>
    <row r="2998" spans="1:5">
      <c r="A2998">
        <v>38444</v>
      </c>
      <c r="B2998" t="s">
        <v>4116</v>
      </c>
      <c r="C2998" t="s">
        <v>477</v>
      </c>
      <c r="D2998" t="s">
        <v>478</v>
      </c>
      <c r="E2998" s="258" t="s">
        <v>9148</v>
      </c>
    </row>
    <row r="2999" spans="1:5">
      <c r="A2999">
        <v>38445</v>
      </c>
      <c r="B2999" t="s">
        <v>4117</v>
      </c>
      <c r="C2999" t="s">
        <v>477</v>
      </c>
      <c r="D2999" t="s">
        <v>478</v>
      </c>
      <c r="E2999" s="258" t="s">
        <v>9149</v>
      </c>
    </row>
    <row r="3000" spans="1:5">
      <c r="A3000">
        <v>38446</v>
      </c>
      <c r="B3000" t="s">
        <v>4118</v>
      </c>
      <c r="C3000" t="s">
        <v>477</v>
      </c>
      <c r="D3000" t="s">
        <v>478</v>
      </c>
      <c r="E3000" s="258" t="s">
        <v>9150</v>
      </c>
    </row>
    <row r="3001" spans="1:5">
      <c r="A3001">
        <v>3867</v>
      </c>
      <c r="B3001" t="s">
        <v>4119</v>
      </c>
      <c r="C3001" t="s">
        <v>477</v>
      </c>
      <c r="D3001" t="s">
        <v>478</v>
      </c>
      <c r="E3001" s="258" t="s">
        <v>9151</v>
      </c>
    </row>
    <row r="3002" spans="1:5">
      <c r="A3002">
        <v>3861</v>
      </c>
      <c r="B3002" t="s">
        <v>4120</v>
      </c>
      <c r="C3002" t="s">
        <v>477</v>
      </c>
      <c r="D3002" t="s">
        <v>478</v>
      </c>
      <c r="E3002" s="258" t="s">
        <v>6424</v>
      </c>
    </row>
    <row r="3003" spans="1:5">
      <c r="A3003">
        <v>3904</v>
      </c>
      <c r="B3003" t="s">
        <v>4121</v>
      </c>
      <c r="C3003" t="s">
        <v>477</v>
      </c>
      <c r="D3003" t="s">
        <v>478</v>
      </c>
      <c r="E3003" s="258" t="s">
        <v>7845</v>
      </c>
    </row>
    <row r="3004" spans="1:5">
      <c r="A3004">
        <v>3903</v>
      </c>
      <c r="B3004" t="s">
        <v>4122</v>
      </c>
      <c r="C3004" t="s">
        <v>477</v>
      </c>
      <c r="D3004" t="s">
        <v>478</v>
      </c>
      <c r="E3004" s="258" t="s">
        <v>7677</v>
      </c>
    </row>
    <row r="3005" spans="1:5">
      <c r="A3005">
        <v>3862</v>
      </c>
      <c r="B3005" t="s">
        <v>4123</v>
      </c>
      <c r="C3005" t="s">
        <v>477</v>
      </c>
      <c r="D3005" t="s">
        <v>478</v>
      </c>
      <c r="E3005" s="258" t="s">
        <v>9152</v>
      </c>
    </row>
    <row r="3006" spans="1:5">
      <c r="A3006">
        <v>3863</v>
      </c>
      <c r="B3006" t="s">
        <v>4124</v>
      </c>
      <c r="C3006" t="s">
        <v>477</v>
      </c>
      <c r="D3006" t="s">
        <v>478</v>
      </c>
      <c r="E3006" s="258" t="s">
        <v>6703</v>
      </c>
    </row>
    <row r="3007" spans="1:5">
      <c r="A3007">
        <v>3864</v>
      </c>
      <c r="B3007" t="s">
        <v>4125</v>
      </c>
      <c r="C3007" t="s">
        <v>477</v>
      </c>
      <c r="D3007" t="s">
        <v>478</v>
      </c>
      <c r="E3007" s="258" t="s">
        <v>9153</v>
      </c>
    </row>
    <row r="3008" spans="1:5">
      <c r="A3008">
        <v>3865</v>
      </c>
      <c r="B3008" t="s">
        <v>4126</v>
      </c>
      <c r="C3008" t="s">
        <v>477</v>
      </c>
      <c r="D3008" t="s">
        <v>478</v>
      </c>
      <c r="E3008" s="258" t="s">
        <v>6914</v>
      </c>
    </row>
    <row r="3009" spans="1:5">
      <c r="A3009">
        <v>3866</v>
      </c>
      <c r="B3009" t="s">
        <v>4127</v>
      </c>
      <c r="C3009" t="s">
        <v>477</v>
      </c>
      <c r="D3009" t="s">
        <v>478</v>
      </c>
      <c r="E3009" s="258" t="s">
        <v>9154</v>
      </c>
    </row>
    <row r="3010" spans="1:5">
      <c r="A3010">
        <v>3902</v>
      </c>
      <c r="B3010" t="s">
        <v>4128</v>
      </c>
      <c r="C3010" t="s">
        <v>477</v>
      </c>
      <c r="D3010" t="s">
        <v>478</v>
      </c>
      <c r="E3010" s="258" t="s">
        <v>8242</v>
      </c>
    </row>
    <row r="3011" spans="1:5">
      <c r="A3011">
        <v>3878</v>
      </c>
      <c r="B3011" t="s">
        <v>4129</v>
      </c>
      <c r="C3011" t="s">
        <v>477</v>
      </c>
      <c r="D3011" t="s">
        <v>478</v>
      </c>
      <c r="E3011" s="258" t="s">
        <v>9155</v>
      </c>
    </row>
    <row r="3012" spans="1:5">
      <c r="A3012">
        <v>3877</v>
      </c>
      <c r="B3012" t="s">
        <v>4130</v>
      </c>
      <c r="C3012" t="s">
        <v>477</v>
      </c>
      <c r="D3012" t="s">
        <v>478</v>
      </c>
      <c r="E3012" s="258" t="s">
        <v>6503</v>
      </c>
    </row>
    <row r="3013" spans="1:5">
      <c r="A3013">
        <v>3879</v>
      </c>
      <c r="B3013" t="s">
        <v>4131</v>
      </c>
      <c r="C3013" t="s">
        <v>477</v>
      </c>
      <c r="D3013" t="s">
        <v>478</v>
      </c>
      <c r="E3013" s="258" t="s">
        <v>6830</v>
      </c>
    </row>
    <row r="3014" spans="1:5">
      <c r="A3014">
        <v>3880</v>
      </c>
      <c r="B3014" t="s">
        <v>4132</v>
      </c>
      <c r="C3014" t="s">
        <v>477</v>
      </c>
      <c r="D3014" t="s">
        <v>478</v>
      </c>
      <c r="E3014" s="258" t="s">
        <v>6926</v>
      </c>
    </row>
    <row r="3015" spans="1:5">
      <c r="A3015">
        <v>12892</v>
      </c>
      <c r="B3015" t="s">
        <v>4133</v>
      </c>
      <c r="C3015" t="s">
        <v>488</v>
      </c>
      <c r="D3015" t="s">
        <v>478</v>
      </c>
      <c r="E3015" s="258" t="s">
        <v>9156</v>
      </c>
    </row>
    <row r="3016" spans="1:5">
      <c r="A3016">
        <v>3883</v>
      </c>
      <c r="B3016" t="s">
        <v>4134</v>
      </c>
      <c r="C3016" t="s">
        <v>477</v>
      </c>
      <c r="D3016" t="s">
        <v>478</v>
      </c>
      <c r="E3016" s="258" t="s">
        <v>9157</v>
      </c>
    </row>
    <row r="3017" spans="1:5">
      <c r="A3017">
        <v>3876</v>
      </c>
      <c r="B3017" t="s">
        <v>4135</v>
      </c>
      <c r="C3017" t="s">
        <v>477</v>
      </c>
      <c r="D3017" t="s">
        <v>478</v>
      </c>
      <c r="E3017" s="258" t="s">
        <v>6905</v>
      </c>
    </row>
    <row r="3018" spans="1:5">
      <c r="A3018">
        <v>3884</v>
      </c>
      <c r="B3018" t="s">
        <v>4136</v>
      </c>
      <c r="C3018" t="s">
        <v>477</v>
      </c>
      <c r="D3018" t="s">
        <v>478</v>
      </c>
      <c r="E3018" s="258" t="s">
        <v>8393</v>
      </c>
    </row>
    <row r="3019" spans="1:5">
      <c r="A3019">
        <v>3837</v>
      </c>
      <c r="B3019" t="s">
        <v>4137</v>
      </c>
      <c r="C3019" t="s">
        <v>477</v>
      </c>
      <c r="D3019" t="s">
        <v>480</v>
      </c>
      <c r="E3019" s="258" t="s">
        <v>9158</v>
      </c>
    </row>
    <row r="3020" spans="1:5">
      <c r="A3020">
        <v>3845</v>
      </c>
      <c r="B3020" t="s">
        <v>4138</v>
      </c>
      <c r="C3020" t="s">
        <v>477</v>
      </c>
      <c r="D3020" t="s">
        <v>480</v>
      </c>
      <c r="E3020" s="258" t="s">
        <v>9159</v>
      </c>
    </row>
    <row r="3021" spans="1:5">
      <c r="A3021">
        <v>11045</v>
      </c>
      <c r="B3021" t="s">
        <v>4139</v>
      </c>
      <c r="C3021" t="s">
        <v>477</v>
      </c>
      <c r="D3021" t="s">
        <v>480</v>
      </c>
      <c r="E3021" s="258" t="s">
        <v>9160</v>
      </c>
    </row>
    <row r="3022" spans="1:5">
      <c r="A3022">
        <v>20170</v>
      </c>
      <c r="B3022" t="s">
        <v>4140</v>
      </c>
      <c r="C3022" t="s">
        <v>477</v>
      </c>
      <c r="D3022" t="s">
        <v>478</v>
      </c>
      <c r="E3022" s="258" t="s">
        <v>9161</v>
      </c>
    </row>
    <row r="3023" spans="1:5">
      <c r="A3023">
        <v>20171</v>
      </c>
      <c r="B3023" t="s">
        <v>4141</v>
      </c>
      <c r="C3023" t="s">
        <v>477</v>
      </c>
      <c r="D3023" t="s">
        <v>478</v>
      </c>
      <c r="E3023" s="258" t="s">
        <v>9162</v>
      </c>
    </row>
    <row r="3024" spans="1:5">
      <c r="A3024">
        <v>20167</v>
      </c>
      <c r="B3024" t="s">
        <v>4142</v>
      </c>
      <c r="C3024" t="s">
        <v>477</v>
      </c>
      <c r="D3024" t="s">
        <v>478</v>
      </c>
      <c r="E3024" s="258" t="s">
        <v>9163</v>
      </c>
    </row>
    <row r="3025" spans="1:5">
      <c r="A3025">
        <v>20168</v>
      </c>
      <c r="B3025" t="s">
        <v>4143</v>
      </c>
      <c r="C3025" t="s">
        <v>477</v>
      </c>
      <c r="D3025" t="s">
        <v>478</v>
      </c>
      <c r="E3025" s="258" t="s">
        <v>947</v>
      </c>
    </row>
    <row r="3026" spans="1:5">
      <c r="A3026">
        <v>20169</v>
      </c>
      <c r="B3026" t="s">
        <v>4144</v>
      </c>
      <c r="C3026" t="s">
        <v>477</v>
      </c>
      <c r="D3026" t="s">
        <v>478</v>
      </c>
      <c r="E3026" s="258" t="s">
        <v>9164</v>
      </c>
    </row>
    <row r="3027" spans="1:5">
      <c r="A3027">
        <v>3899</v>
      </c>
      <c r="B3027" t="s">
        <v>4145</v>
      </c>
      <c r="C3027" t="s">
        <v>477</v>
      </c>
      <c r="D3027" t="s">
        <v>478</v>
      </c>
      <c r="E3027" s="258" t="s">
        <v>6588</v>
      </c>
    </row>
    <row r="3028" spans="1:5">
      <c r="A3028">
        <v>38676</v>
      </c>
      <c r="B3028" t="s">
        <v>4146</v>
      </c>
      <c r="C3028" t="s">
        <v>477</v>
      </c>
      <c r="D3028" t="s">
        <v>478</v>
      </c>
      <c r="E3028" s="258" t="s">
        <v>7266</v>
      </c>
    </row>
    <row r="3029" spans="1:5">
      <c r="A3029">
        <v>3897</v>
      </c>
      <c r="B3029" t="s">
        <v>4147</v>
      </c>
      <c r="C3029" t="s">
        <v>477</v>
      </c>
      <c r="D3029" t="s">
        <v>478</v>
      </c>
      <c r="E3029" s="258" t="s">
        <v>1495</v>
      </c>
    </row>
    <row r="3030" spans="1:5">
      <c r="A3030">
        <v>3875</v>
      </c>
      <c r="B3030" t="s">
        <v>4149</v>
      </c>
      <c r="C3030" t="s">
        <v>477</v>
      </c>
      <c r="D3030" t="s">
        <v>478</v>
      </c>
      <c r="E3030" s="258" t="s">
        <v>794</v>
      </c>
    </row>
    <row r="3031" spans="1:5">
      <c r="A3031">
        <v>3898</v>
      </c>
      <c r="B3031" t="s">
        <v>4150</v>
      </c>
      <c r="C3031" t="s">
        <v>477</v>
      </c>
      <c r="D3031" t="s">
        <v>478</v>
      </c>
      <c r="E3031" s="258" t="s">
        <v>6414</v>
      </c>
    </row>
    <row r="3032" spans="1:5">
      <c r="A3032">
        <v>3855</v>
      </c>
      <c r="B3032" t="s">
        <v>4151</v>
      </c>
      <c r="C3032" t="s">
        <v>477</v>
      </c>
      <c r="D3032" t="s">
        <v>478</v>
      </c>
      <c r="E3032" s="258" t="s">
        <v>9165</v>
      </c>
    </row>
    <row r="3033" spans="1:5">
      <c r="A3033">
        <v>3874</v>
      </c>
      <c r="B3033" t="s">
        <v>4152</v>
      </c>
      <c r="C3033" t="s">
        <v>477</v>
      </c>
      <c r="D3033" t="s">
        <v>478</v>
      </c>
      <c r="E3033" s="258" t="s">
        <v>6908</v>
      </c>
    </row>
    <row r="3034" spans="1:5">
      <c r="A3034">
        <v>3870</v>
      </c>
      <c r="B3034" t="s">
        <v>4153</v>
      </c>
      <c r="C3034" t="s">
        <v>477</v>
      </c>
      <c r="D3034" t="s">
        <v>478</v>
      </c>
      <c r="E3034" s="258" t="s">
        <v>8395</v>
      </c>
    </row>
    <row r="3035" spans="1:5">
      <c r="A3035">
        <v>38678</v>
      </c>
      <c r="B3035" t="s">
        <v>4154</v>
      </c>
      <c r="C3035" t="s">
        <v>477</v>
      </c>
      <c r="D3035" t="s">
        <v>478</v>
      </c>
      <c r="E3035" s="258" t="s">
        <v>9166</v>
      </c>
    </row>
    <row r="3036" spans="1:5">
      <c r="A3036">
        <v>3859</v>
      </c>
      <c r="B3036" t="s">
        <v>4155</v>
      </c>
      <c r="C3036" t="s">
        <v>477</v>
      </c>
      <c r="D3036" t="s">
        <v>478</v>
      </c>
      <c r="E3036" s="258" t="s">
        <v>7454</v>
      </c>
    </row>
    <row r="3037" spans="1:5">
      <c r="A3037">
        <v>3856</v>
      </c>
      <c r="B3037" t="s">
        <v>4156</v>
      </c>
      <c r="C3037" t="s">
        <v>477</v>
      </c>
      <c r="D3037" t="s">
        <v>478</v>
      </c>
      <c r="E3037" s="258" t="s">
        <v>6428</v>
      </c>
    </row>
    <row r="3038" spans="1:5">
      <c r="A3038">
        <v>3906</v>
      </c>
      <c r="B3038" t="s">
        <v>4157</v>
      </c>
      <c r="C3038" t="s">
        <v>477</v>
      </c>
      <c r="D3038" t="s">
        <v>478</v>
      </c>
      <c r="E3038" s="258" t="s">
        <v>7230</v>
      </c>
    </row>
    <row r="3039" spans="1:5">
      <c r="A3039">
        <v>3860</v>
      </c>
      <c r="B3039" t="s">
        <v>4158</v>
      </c>
      <c r="C3039" t="s">
        <v>477</v>
      </c>
      <c r="D3039" t="s">
        <v>478</v>
      </c>
      <c r="E3039" s="258" t="s">
        <v>6588</v>
      </c>
    </row>
    <row r="3040" spans="1:5">
      <c r="A3040">
        <v>3905</v>
      </c>
      <c r="B3040" t="s">
        <v>4159</v>
      </c>
      <c r="C3040" t="s">
        <v>477</v>
      </c>
      <c r="D3040" t="s">
        <v>478</v>
      </c>
      <c r="E3040" s="258" t="s">
        <v>9167</v>
      </c>
    </row>
    <row r="3041" spans="1:5">
      <c r="A3041">
        <v>3871</v>
      </c>
      <c r="B3041" t="s">
        <v>4160</v>
      </c>
      <c r="C3041" t="s">
        <v>477</v>
      </c>
      <c r="D3041" t="s">
        <v>478</v>
      </c>
      <c r="E3041" s="258" t="s">
        <v>9168</v>
      </c>
    </row>
    <row r="3042" spans="1:5">
      <c r="A3042">
        <v>37429</v>
      </c>
      <c r="B3042" t="s">
        <v>4161</v>
      </c>
      <c r="C3042" t="s">
        <v>477</v>
      </c>
      <c r="D3042" t="s">
        <v>480</v>
      </c>
      <c r="E3042" s="258" t="s">
        <v>4162</v>
      </c>
    </row>
    <row r="3043" spans="1:5">
      <c r="A3043">
        <v>37426</v>
      </c>
      <c r="B3043" t="s">
        <v>4163</v>
      </c>
      <c r="C3043" t="s">
        <v>477</v>
      </c>
      <c r="D3043" t="s">
        <v>480</v>
      </c>
      <c r="E3043" s="258" t="s">
        <v>4164</v>
      </c>
    </row>
    <row r="3044" spans="1:5">
      <c r="A3044">
        <v>37427</v>
      </c>
      <c r="B3044" t="s">
        <v>4165</v>
      </c>
      <c r="C3044" t="s">
        <v>477</v>
      </c>
      <c r="D3044" t="s">
        <v>480</v>
      </c>
      <c r="E3044" s="258" t="s">
        <v>4166</v>
      </c>
    </row>
    <row r="3045" spans="1:5">
      <c r="A3045">
        <v>37424</v>
      </c>
      <c r="B3045" t="s">
        <v>4167</v>
      </c>
      <c r="C3045" t="s">
        <v>477</v>
      </c>
      <c r="D3045" t="s">
        <v>480</v>
      </c>
      <c r="E3045" s="258" t="s">
        <v>2417</v>
      </c>
    </row>
    <row r="3046" spans="1:5">
      <c r="A3046">
        <v>37428</v>
      </c>
      <c r="B3046" t="s">
        <v>4168</v>
      </c>
      <c r="C3046" t="s">
        <v>477</v>
      </c>
      <c r="D3046" t="s">
        <v>480</v>
      </c>
      <c r="E3046" s="258" t="s">
        <v>4169</v>
      </c>
    </row>
    <row r="3047" spans="1:5">
      <c r="A3047">
        <v>37425</v>
      </c>
      <c r="B3047" t="s">
        <v>4170</v>
      </c>
      <c r="C3047" t="s">
        <v>477</v>
      </c>
      <c r="D3047" t="s">
        <v>480</v>
      </c>
      <c r="E3047" s="258" t="s">
        <v>1010</v>
      </c>
    </row>
    <row r="3048" spans="1:5">
      <c r="A3048">
        <v>11519</v>
      </c>
      <c r="B3048" t="s">
        <v>4171</v>
      </c>
      <c r="C3048" t="s">
        <v>488</v>
      </c>
      <c r="D3048" t="s">
        <v>478</v>
      </c>
      <c r="E3048" s="258" t="s">
        <v>9169</v>
      </c>
    </row>
    <row r="3049" spans="1:5">
      <c r="A3049">
        <v>11520</v>
      </c>
      <c r="B3049" t="s">
        <v>4172</v>
      </c>
      <c r="C3049" t="s">
        <v>488</v>
      </c>
      <c r="D3049" t="s">
        <v>478</v>
      </c>
      <c r="E3049" s="258" t="s">
        <v>9170</v>
      </c>
    </row>
    <row r="3050" spans="1:5">
      <c r="A3050">
        <v>11518</v>
      </c>
      <c r="B3050" t="s">
        <v>4173</v>
      </c>
      <c r="C3050" t="s">
        <v>488</v>
      </c>
      <c r="D3050" t="s">
        <v>478</v>
      </c>
      <c r="E3050" s="258" t="s">
        <v>9171</v>
      </c>
    </row>
    <row r="3051" spans="1:5">
      <c r="A3051">
        <v>38473</v>
      </c>
      <c r="B3051" t="s">
        <v>4174</v>
      </c>
      <c r="C3051" t="s">
        <v>477</v>
      </c>
      <c r="D3051" t="s">
        <v>478</v>
      </c>
      <c r="E3051" s="258" t="s">
        <v>7146</v>
      </c>
    </row>
    <row r="3052" spans="1:5">
      <c r="A3052">
        <v>4244</v>
      </c>
      <c r="B3052" t="s">
        <v>7147</v>
      </c>
      <c r="C3052" t="s">
        <v>481</v>
      </c>
      <c r="D3052" t="s">
        <v>478</v>
      </c>
      <c r="E3052" s="258" t="s">
        <v>7330</v>
      </c>
    </row>
    <row r="3053" spans="1:5">
      <c r="A3053">
        <v>40977</v>
      </c>
      <c r="B3053" t="s">
        <v>4175</v>
      </c>
      <c r="C3053" t="s">
        <v>487</v>
      </c>
      <c r="D3053" t="s">
        <v>478</v>
      </c>
      <c r="E3053" s="258" t="s">
        <v>9172</v>
      </c>
    </row>
    <row r="3054" spans="1:5">
      <c r="A3054">
        <v>4115</v>
      </c>
      <c r="B3054" t="s">
        <v>4176</v>
      </c>
      <c r="C3054" t="s">
        <v>484</v>
      </c>
      <c r="D3054" t="s">
        <v>480</v>
      </c>
      <c r="E3054" s="258" t="s">
        <v>6441</v>
      </c>
    </row>
    <row r="3055" spans="1:5">
      <c r="A3055">
        <v>4119</v>
      </c>
      <c r="B3055" t="s">
        <v>4177</v>
      </c>
      <c r="C3055" t="s">
        <v>484</v>
      </c>
      <c r="D3055" t="s">
        <v>480</v>
      </c>
      <c r="E3055" s="258" t="s">
        <v>6640</v>
      </c>
    </row>
    <row r="3056" spans="1:5">
      <c r="A3056">
        <v>2794</v>
      </c>
      <c r="B3056" t="s">
        <v>4178</v>
      </c>
      <c r="C3056" t="s">
        <v>484</v>
      </c>
      <c r="D3056" t="s">
        <v>480</v>
      </c>
      <c r="E3056" s="258" t="s">
        <v>7148</v>
      </c>
    </row>
    <row r="3057" spans="1:5">
      <c r="A3057">
        <v>2788</v>
      </c>
      <c r="B3057" t="s">
        <v>4179</v>
      </c>
      <c r="C3057" t="s">
        <v>484</v>
      </c>
      <c r="D3057" t="s">
        <v>480</v>
      </c>
      <c r="E3057" s="258" t="s">
        <v>7149</v>
      </c>
    </row>
    <row r="3058" spans="1:5">
      <c r="A3058">
        <v>4006</v>
      </c>
      <c r="B3058" t="s">
        <v>4180</v>
      </c>
      <c r="C3058" t="s">
        <v>482</v>
      </c>
      <c r="D3058" t="s">
        <v>478</v>
      </c>
      <c r="E3058" s="258" t="s">
        <v>9173</v>
      </c>
    </row>
    <row r="3059" spans="1:5">
      <c r="A3059">
        <v>36151</v>
      </c>
      <c r="B3059" t="s">
        <v>4181</v>
      </c>
      <c r="C3059" t="s">
        <v>477</v>
      </c>
      <c r="D3059" t="s">
        <v>478</v>
      </c>
      <c r="E3059" s="258" t="s">
        <v>9174</v>
      </c>
    </row>
    <row r="3060" spans="1:5">
      <c r="A3060">
        <v>37457</v>
      </c>
      <c r="B3060" t="s">
        <v>4182</v>
      </c>
      <c r="C3060" t="s">
        <v>484</v>
      </c>
      <c r="D3060" t="s">
        <v>480</v>
      </c>
      <c r="E3060" s="258" t="s">
        <v>7150</v>
      </c>
    </row>
    <row r="3061" spans="1:5">
      <c r="A3061">
        <v>37456</v>
      </c>
      <c r="B3061" t="s">
        <v>4183</v>
      </c>
      <c r="C3061" t="s">
        <v>484</v>
      </c>
      <c r="D3061" t="s">
        <v>480</v>
      </c>
      <c r="E3061" s="258" t="s">
        <v>7151</v>
      </c>
    </row>
    <row r="3062" spans="1:5">
      <c r="A3062">
        <v>37461</v>
      </c>
      <c r="B3062" t="s">
        <v>4184</v>
      </c>
      <c r="C3062" t="s">
        <v>484</v>
      </c>
      <c r="D3062" t="s">
        <v>480</v>
      </c>
      <c r="E3062" s="258" t="s">
        <v>998</v>
      </c>
    </row>
    <row r="3063" spans="1:5">
      <c r="A3063">
        <v>37460</v>
      </c>
      <c r="B3063" t="s">
        <v>4185</v>
      </c>
      <c r="C3063" t="s">
        <v>484</v>
      </c>
      <c r="D3063" t="s">
        <v>480</v>
      </c>
      <c r="E3063" s="258" t="s">
        <v>7022</v>
      </c>
    </row>
    <row r="3064" spans="1:5">
      <c r="A3064">
        <v>37458</v>
      </c>
      <c r="B3064" t="s">
        <v>4186</v>
      </c>
      <c r="C3064" t="s">
        <v>484</v>
      </c>
      <c r="D3064" t="s">
        <v>480</v>
      </c>
      <c r="E3064" s="258" t="s">
        <v>999</v>
      </c>
    </row>
    <row r="3065" spans="1:5">
      <c r="A3065">
        <v>37454</v>
      </c>
      <c r="B3065" t="s">
        <v>4187</v>
      </c>
      <c r="C3065" t="s">
        <v>484</v>
      </c>
      <c r="D3065" t="s">
        <v>480</v>
      </c>
      <c r="E3065" s="258" t="s">
        <v>1000</v>
      </c>
    </row>
    <row r="3066" spans="1:5">
      <c r="A3066">
        <v>37455</v>
      </c>
      <c r="B3066" t="s">
        <v>4188</v>
      </c>
      <c r="C3066" t="s">
        <v>484</v>
      </c>
      <c r="D3066" t="s">
        <v>480</v>
      </c>
      <c r="E3066" s="258" t="s">
        <v>879</v>
      </c>
    </row>
    <row r="3067" spans="1:5">
      <c r="A3067">
        <v>37459</v>
      </c>
      <c r="B3067" t="s">
        <v>4189</v>
      </c>
      <c r="C3067" t="s">
        <v>484</v>
      </c>
      <c r="D3067" t="s">
        <v>480</v>
      </c>
      <c r="E3067" s="258" t="s">
        <v>1001</v>
      </c>
    </row>
    <row r="3068" spans="1:5">
      <c r="A3068">
        <v>21029</v>
      </c>
      <c r="B3068" t="s">
        <v>4190</v>
      </c>
      <c r="C3068" t="s">
        <v>477</v>
      </c>
      <c r="D3068" t="s">
        <v>483</v>
      </c>
      <c r="E3068" s="258" t="s">
        <v>9175</v>
      </c>
    </row>
    <row r="3069" spans="1:5">
      <c r="A3069">
        <v>21030</v>
      </c>
      <c r="B3069" t="s">
        <v>4191</v>
      </c>
      <c r="C3069" t="s">
        <v>477</v>
      </c>
      <c r="D3069" t="s">
        <v>478</v>
      </c>
      <c r="E3069" s="258" t="s">
        <v>9176</v>
      </c>
    </row>
    <row r="3070" spans="1:5">
      <c r="A3070">
        <v>21031</v>
      </c>
      <c r="B3070" t="s">
        <v>4192</v>
      </c>
      <c r="C3070" t="s">
        <v>477</v>
      </c>
      <c r="D3070" t="s">
        <v>478</v>
      </c>
      <c r="E3070" s="258" t="s">
        <v>9177</v>
      </c>
    </row>
    <row r="3071" spans="1:5">
      <c r="A3071">
        <v>21032</v>
      </c>
      <c r="B3071" t="s">
        <v>4193</v>
      </c>
      <c r="C3071" t="s">
        <v>477</v>
      </c>
      <c r="D3071" t="s">
        <v>478</v>
      </c>
      <c r="E3071" s="258" t="s">
        <v>9178</v>
      </c>
    </row>
    <row r="3072" spans="1:5">
      <c r="A3072">
        <v>37527</v>
      </c>
      <c r="B3072" t="s">
        <v>4194</v>
      </c>
      <c r="C3072" t="s">
        <v>477</v>
      </c>
      <c r="D3072" t="s">
        <v>478</v>
      </c>
      <c r="E3072" s="258" t="s">
        <v>9179</v>
      </c>
    </row>
    <row r="3073" spans="1:5">
      <c r="A3073">
        <v>37528</v>
      </c>
      <c r="B3073" t="s">
        <v>4195</v>
      </c>
      <c r="C3073" t="s">
        <v>477</v>
      </c>
      <c r="D3073" t="s">
        <v>478</v>
      </c>
      <c r="E3073" s="258" t="s">
        <v>9180</v>
      </c>
    </row>
    <row r="3074" spans="1:5">
      <c r="A3074">
        <v>37529</v>
      </c>
      <c r="B3074" t="s">
        <v>4196</v>
      </c>
      <c r="C3074" t="s">
        <v>477</v>
      </c>
      <c r="D3074" t="s">
        <v>478</v>
      </c>
      <c r="E3074" s="258" t="s">
        <v>9181</v>
      </c>
    </row>
    <row r="3075" spans="1:5">
      <c r="A3075">
        <v>37530</v>
      </c>
      <c r="B3075" t="s">
        <v>4197</v>
      </c>
      <c r="C3075" t="s">
        <v>477</v>
      </c>
      <c r="D3075" t="s">
        <v>478</v>
      </c>
      <c r="E3075" s="258" t="s">
        <v>9182</v>
      </c>
    </row>
    <row r="3076" spans="1:5">
      <c r="A3076">
        <v>21034</v>
      </c>
      <c r="B3076" t="s">
        <v>4198</v>
      </c>
      <c r="C3076" t="s">
        <v>477</v>
      </c>
      <c r="D3076" t="s">
        <v>478</v>
      </c>
      <c r="E3076" s="258" t="s">
        <v>9183</v>
      </c>
    </row>
    <row r="3077" spans="1:5">
      <c r="A3077">
        <v>37531</v>
      </c>
      <c r="B3077" t="s">
        <v>4199</v>
      </c>
      <c r="C3077" t="s">
        <v>477</v>
      </c>
      <c r="D3077" t="s">
        <v>478</v>
      </c>
      <c r="E3077" s="258" t="s">
        <v>9184</v>
      </c>
    </row>
    <row r="3078" spans="1:5">
      <c r="A3078">
        <v>21036</v>
      </c>
      <c r="B3078" t="s">
        <v>4200</v>
      </c>
      <c r="C3078" t="s">
        <v>477</v>
      </c>
      <c r="D3078" t="s">
        <v>478</v>
      </c>
      <c r="E3078" s="258" t="s">
        <v>9185</v>
      </c>
    </row>
    <row r="3079" spans="1:5">
      <c r="A3079">
        <v>21037</v>
      </c>
      <c r="B3079" t="s">
        <v>4201</v>
      </c>
      <c r="C3079" t="s">
        <v>477</v>
      </c>
      <c r="D3079" t="s">
        <v>478</v>
      </c>
      <c r="E3079" s="258" t="s">
        <v>9186</v>
      </c>
    </row>
    <row r="3080" spans="1:5">
      <c r="A3080">
        <v>20185</v>
      </c>
      <c r="B3080" t="s">
        <v>4202</v>
      </c>
      <c r="C3080" t="s">
        <v>484</v>
      </c>
      <c r="D3080" t="s">
        <v>480</v>
      </c>
      <c r="E3080" s="258" t="s">
        <v>7152</v>
      </c>
    </row>
    <row r="3081" spans="1:5">
      <c r="A3081">
        <v>20260</v>
      </c>
      <c r="B3081" t="s">
        <v>4203</v>
      </c>
      <c r="C3081" t="s">
        <v>477</v>
      </c>
      <c r="D3081" t="s">
        <v>480</v>
      </c>
      <c r="E3081" s="258" t="s">
        <v>1002</v>
      </c>
    </row>
    <row r="3082" spans="1:5">
      <c r="A3082">
        <v>37523</v>
      </c>
      <c r="B3082" t="s">
        <v>4204</v>
      </c>
      <c r="C3082" t="s">
        <v>477</v>
      </c>
      <c r="D3082" t="s">
        <v>480</v>
      </c>
      <c r="E3082" s="258" t="s">
        <v>9187</v>
      </c>
    </row>
    <row r="3083" spans="1:5">
      <c r="A3083">
        <v>37515</v>
      </c>
      <c r="B3083" t="s">
        <v>4205</v>
      </c>
      <c r="C3083" t="s">
        <v>477</v>
      </c>
      <c r="D3083" t="s">
        <v>480</v>
      </c>
      <c r="E3083" s="258" t="s">
        <v>9188</v>
      </c>
    </row>
    <row r="3084" spans="1:5">
      <c r="A3084">
        <v>12899</v>
      </c>
      <c r="B3084" t="s">
        <v>4206</v>
      </c>
      <c r="C3084" t="s">
        <v>477</v>
      </c>
      <c r="D3084" t="s">
        <v>480</v>
      </c>
      <c r="E3084" s="258" t="s">
        <v>9189</v>
      </c>
    </row>
    <row r="3085" spans="1:5">
      <c r="A3085">
        <v>12898</v>
      </c>
      <c r="B3085" t="s">
        <v>4207</v>
      </c>
      <c r="C3085" t="s">
        <v>477</v>
      </c>
      <c r="D3085" t="s">
        <v>480</v>
      </c>
      <c r="E3085" s="258" t="s">
        <v>9190</v>
      </c>
    </row>
    <row r="3086" spans="1:5">
      <c r="A3086">
        <v>42528</v>
      </c>
      <c r="B3086" t="s">
        <v>4208</v>
      </c>
      <c r="C3086" t="s">
        <v>479</v>
      </c>
      <c r="D3086" t="s">
        <v>480</v>
      </c>
      <c r="E3086" s="258" t="s">
        <v>9191</v>
      </c>
    </row>
    <row r="3087" spans="1:5">
      <c r="A3087">
        <v>39696</v>
      </c>
      <c r="B3087" t="s">
        <v>4209</v>
      </c>
      <c r="C3087" t="s">
        <v>479</v>
      </c>
      <c r="D3087" t="s">
        <v>480</v>
      </c>
      <c r="E3087" s="258" t="s">
        <v>7232</v>
      </c>
    </row>
    <row r="3088" spans="1:5">
      <c r="A3088">
        <v>39700</v>
      </c>
      <c r="B3088" t="s">
        <v>4210</v>
      </c>
      <c r="C3088" t="s">
        <v>479</v>
      </c>
      <c r="D3088" t="s">
        <v>478</v>
      </c>
      <c r="E3088" s="258" t="s">
        <v>9192</v>
      </c>
    </row>
    <row r="3089" spans="1:5">
      <c r="A3089">
        <v>11621</v>
      </c>
      <c r="B3089" t="s">
        <v>4211</v>
      </c>
      <c r="C3089" t="s">
        <v>479</v>
      </c>
      <c r="D3089" t="s">
        <v>478</v>
      </c>
      <c r="E3089" s="258" t="s">
        <v>7305</v>
      </c>
    </row>
    <row r="3090" spans="1:5">
      <c r="A3090">
        <v>4014</v>
      </c>
      <c r="B3090" t="s">
        <v>4212</v>
      </c>
      <c r="C3090" t="s">
        <v>479</v>
      </c>
      <c r="D3090" t="s">
        <v>478</v>
      </c>
      <c r="E3090" s="258" t="s">
        <v>9193</v>
      </c>
    </row>
    <row r="3091" spans="1:5">
      <c r="A3091">
        <v>4015</v>
      </c>
      <c r="B3091" t="s">
        <v>4213</v>
      </c>
      <c r="C3091" t="s">
        <v>479</v>
      </c>
      <c r="D3091" t="s">
        <v>478</v>
      </c>
      <c r="E3091" s="258" t="s">
        <v>9194</v>
      </c>
    </row>
    <row r="3092" spans="1:5">
      <c r="A3092">
        <v>4017</v>
      </c>
      <c r="B3092" t="s">
        <v>4214</v>
      </c>
      <c r="C3092" t="s">
        <v>479</v>
      </c>
      <c r="D3092" t="s">
        <v>478</v>
      </c>
      <c r="E3092" s="258" t="s">
        <v>9195</v>
      </c>
    </row>
    <row r="3093" spans="1:5">
      <c r="A3093">
        <v>4016</v>
      </c>
      <c r="B3093" t="s">
        <v>4215</v>
      </c>
      <c r="C3093" t="s">
        <v>479</v>
      </c>
      <c r="D3093" t="s">
        <v>483</v>
      </c>
      <c r="E3093" s="258" t="s">
        <v>9196</v>
      </c>
    </row>
    <row r="3094" spans="1:5">
      <c r="A3094">
        <v>39699</v>
      </c>
      <c r="B3094" t="s">
        <v>4216</v>
      </c>
      <c r="C3094" t="s">
        <v>479</v>
      </c>
      <c r="D3094" t="s">
        <v>478</v>
      </c>
      <c r="E3094" s="258" t="s">
        <v>6886</v>
      </c>
    </row>
    <row r="3095" spans="1:5">
      <c r="A3095">
        <v>38544</v>
      </c>
      <c r="B3095" t="s">
        <v>4217</v>
      </c>
      <c r="C3095" t="s">
        <v>479</v>
      </c>
      <c r="D3095" t="s">
        <v>478</v>
      </c>
      <c r="E3095" s="258" t="s">
        <v>6417</v>
      </c>
    </row>
    <row r="3096" spans="1:5">
      <c r="A3096">
        <v>38545</v>
      </c>
      <c r="B3096" t="s">
        <v>4218</v>
      </c>
      <c r="C3096" t="s">
        <v>479</v>
      </c>
      <c r="D3096" t="s">
        <v>478</v>
      </c>
      <c r="E3096" s="258" t="s">
        <v>6756</v>
      </c>
    </row>
    <row r="3097" spans="1:5">
      <c r="A3097">
        <v>42527</v>
      </c>
      <c r="B3097" t="s">
        <v>4219</v>
      </c>
      <c r="C3097" t="s">
        <v>479</v>
      </c>
      <c r="D3097" t="s">
        <v>480</v>
      </c>
      <c r="E3097" s="258" t="s">
        <v>9197</v>
      </c>
    </row>
    <row r="3098" spans="1:5">
      <c r="A3098">
        <v>39323</v>
      </c>
      <c r="B3098" t="s">
        <v>4220</v>
      </c>
      <c r="C3098" t="s">
        <v>479</v>
      </c>
      <c r="D3098" t="s">
        <v>478</v>
      </c>
      <c r="E3098" s="258" t="s">
        <v>8728</v>
      </c>
    </row>
    <row r="3099" spans="1:5">
      <c r="A3099">
        <v>626</v>
      </c>
      <c r="B3099" t="s">
        <v>4221</v>
      </c>
      <c r="C3099" t="s">
        <v>485</v>
      </c>
      <c r="D3099" t="s">
        <v>480</v>
      </c>
      <c r="E3099" s="258" t="s">
        <v>7274</v>
      </c>
    </row>
    <row r="3100" spans="1:5">
      <c r="A3100">
        <v>44504</v>
      </c>
      <c r="B3100" t="s">
        <v>4222</v>
      </c>
      <c r="C3100" t="s">
        <v>479</v>
      </c>
      <c r="D3100" t="s">
        <v>480</v>
      </c>
      <c r="E3100" s="258" t="s">
        <v>898</v>
      </c>
    </row>
    <row r="3101" spans="1:5">
      <c r="A3101">
        <v>44505</v>
      </c>
      <c r="B3101" t="s">
        <v>4223</v>
      </c>
      <c r="C3101" t="s">
        <v>479</v>
      </c>
      <c r="D3101" t="s">
        <v>480</v>
      </c>
      <c r="E3101" s="258" t="s">
        <v>1043</v>
      </c>
    </row>
    <row r="3102" spans="1:5">
      <c r="A3102">
        <v>44506</v>
      </c>
      <c r="B3102" t="s">
        <v>4224</v>
      </c>
      <c r="C3102" t="s">
        <v>479</v>
      </c>
      <c r="D3102" t="s">
        <v>480</v>
      </c>
      <c r="E3102" s="258" t="s">
        <v>914</v>
      </c>
    </row>
    <row r="3103" spans="1:5">
      <c r="A3103">
        <v>44507</v>
      </c>
      <c r="B3103" t="s">
        <v>4225</v>
      </c>
      <c r="C3103" t="s">
        <v>479</v>
      </c>
      <c r="D3103" t="s">
        <v>480</v>
      </c>
      <c r="E3103" s="258" t="s">
        <v>4226</v>
      </c>
    </row>
    <row r="3104" spans="1:5">
      <c r="A3104">
        <v>44508</v>
      </c>
      <c r="B3104" t="s">
        <v>4227</v>
      </c>
      <c r="C3104" t="s">
        <v>479</v>
      </c>
      <c r="D3104" t="s">
        <v>480</v>
      </c>
      <c r="E3104" s="258" t="s">
        <v>3994</v>
      </c>
    </row>
    <row r="3105" spans="1:5">
      <c r="A3105">
        <v>44509</v>
      </c>
      <c r="B3105" t="s">
        <v>4228</v>
      </c>
      <c r="C3105" t="s">
        <v>479</v>
      </c>
      <c r="D3105" t="s">
        <v>480</v>
      </c>
      <c r="E3105" s="258" t="s">
        <v>2164</v>
      </c>
    </row>
    <row r="3106" spans="1:5">
      <c r="A3106">
        <v>44510</v>
      </c>
      <c r="B3106" t="s">
        <v>4229</v>
      </c>
      <c r="C3106" t="s">
        <v>479</v>
      </c>
      <c r="D3106" t="s">
        <v>480</v>
      </c>
      <c r="E3106" s="258" t="s">
        <v>4230</v>
      </c>
    </row>
    <row r="3107" spans="1:5">
      <c r="A3107">
        <v>44512</v>
      </c>
      <c r="B3107" t="s">
        <v>4231</v>
      </c>
      <c r="C3107" t="s">
        <v>479</v>
      </c>
      <c r="D3107" t="s">
        <v>480</v>
      </c>
      <c r="E3107" s="258" t="s">
        <v>4232</v>
      </c>
    </row>
    <row r="3108" spans="1:5">
      <c r="A3108">
        <v>44513</v>
      </c>
      <c r="B3108" t="s">
        <v>4233</v>
      </c>
      <c r="C3108" t="s">
        <v>479</v>
      </c>
      <c r="D3108" t="s">
        <v>480</v>
      </c>
      <c r="E3108" s="258" t="s">
        <v>1037</v>
      </c>
    </row>
    <row r="3109" spans="1:5">
      <c r="A3109">
        <v>44514</v>
      </c>
      <c r="B3109" t="s">
        <v>4234</v>
      </c>
      <c r="C3109" t="s">
        <v>479</v>
      </c>
      <c r="D3109" t="s">
        <v>480</v>
      </c>
      <c r="E3109" s="258" t="s">
        <v>4235</v>
      </c>
    </row>
    <row r="3110" spans="1:5">
      <c r="A3110">
        <v>44515</v>
      </c>
      <c r="B3110" t="s">
        <v>4236</v>
      </c>
      <c r="C3110" t="s">
        <v>479</v>
      </c>
      <c r="D3110" t="s">
        <v>480</v>
      </c>
      <c r="E3110" s="258" t="s">
        <v>912</v>
      </c>
    </row>
    <row r="3111" spans="1:5">
      <c r="A3111">
        <v>44511</v>
      </c>
      <c r="B3111" t="s">
        <v>4237</v>
      </c>
      <c r="C3111" t="s">
        <v>479</v>
      </c>
      <c r="D3111" t="s">
        <v>480</v>
      </c>
      <c r="E3111" s="258" t="s">
        <v>4238</v>
      </c>
    </row>
    <row r="3112" spans="1:5">
      <c r="A3112">
        <v>44516</v>
      </c>
      <c r="B3112" t="s">
        <v>4239</v>
      </c>
      <c r="C3112" t="s">
        <v>479</v>
      </c>
      <c r="D3112" t="s">
        <v>480</v>
      </c>
      <c r="E3112" s="258" t="s">
        <v>4240</v>
      </c>
    </row>
    <row r="3113" spans="1:5">
      <c r="A3113">
        <v>44517</v>
      </c>
      <c r="B3113" t="s">
        <v>4241</v>
      </c>
      <c r="C3113" t="s">
        <v>479</v>
      </c>
      <c r="D3113" t="s">
        <v>480</v>
      </c>
      <c r="E3113" s="258" t="s">
        <v>4242</v>
      </c>
    </row>
    <row r="3114" spans="1:5">
      <c r="A3114">
        <v>11479</v>
      </c>
      <c r="B3114" t="s">
        <v>4243</v>
      </c>
      <c r="C3114" t="s">
        <v>477</v>
      </c>
      <c r="D3114" t="s">
        <v>478</v>
      </c>
      <c r="E3114" s="258" t="s">
        <v>9198</v>
      </c>
    </row>
    <row r="3115" spans="1:5">
      <c r="A3115">
        <v>11481</v>
      </c>
      <c r="B3115" t="s">
        <v>4244</v>
      </c>
      <c r="C3115" t="s">
        <v>477</v>
      </c>
      <c r="D3115" t="s">
        <v>478</v>
      </c>
      <c r="E3115" s="258" t="s">
        <v>8391</v>
      </c>
    </row>
    <row r="3116" spans="1:5">
      <c r="A3116">
        <v>43609</v>
      </c>
      <c r="B3116" t="s">
        <v>4245</v>
      </c>
      <c r="C3116" t="s">
        <v>477</v>
      </c>
      <c r="D3116" t="s">
        <v>478</v>
      </c>
      <c r="E3116" s="258" t="s">
        <v>8391</v>
      </c>
    </row>
    <row r="3117" spans="1:5">
      <c r="A3117">
        <v>11478</v>
      </c>
      <c r="B3117" t="s">
        <v>4246</v>
      </c>
      <c r="C3117" t="s">
        <v>477</v>
      </c>
      <c r="D3117" t="s">
        <v>478</v>
      </c>
      <c r="E3117" s="258" t="s">
        <v>9199</v>
      </c>
    </row>
    <row r="3118" spans="1:5">
      <c r="A3118">
        <v>43608</v>
      </c>
      <c r="B3118" t="s">
        <v>4247</v>
      </c>
      <c r="C3118" t="s">
        <v>477</v>
      </c>
      <c r="D3118" t="s">
        <v>478</v>
      </c>
      <c r="E3118" s="258" t="s">
        <v>9200</v>
      </c>
    </row>
    <row r="3119" spans="1:5">
      <c r="A3119">
        <v>11476</v>
      </c>
      <c r="B3119" t="s">
        <v>4248</v>
      </c>
      <c r="C3119" t="s">
        <v>477</v>
      </c>
      <c r="D3119" t="s">
        <v>478</v>
      </c>
      <c r="E3119" s="258" t="s">
        <v>9200</v>
      </c>
    </row>
    <row r="3120" spans="1:5">
      <c r="A3120">
        <v>40637</v>
      </c>
      <c r="B3120" t="s">
        <v>4249</v>
      </c>
      <c r="C3120" t="s">
        <v>477</v>
      </c>
      <c r="D3120" t="s">
        <v>480</v>
      </c>
      <c r="E3120" s="258" t="s">
        <v>9201</v>
      </c>
    </row>
    <row r="3121" spans="1:5">
      <c r="A3121">
        <v>13836</v>
      </c>
      <c r="B3121" t="s">
        <v>4250</v>
      </c>
      <c r="C3121" t="s">
        <v>477</v>
      </c>
      <c r="D3121" t="s">
        <v>480</v>
      </c>
      <c r="E3121" s="258" t="s">
        <v>6531</v>
      </c>
    </row>
    <row r="3122" spans="1:5">
      <c r="A3122">
        <v>14534</v>
      </c>
      <c r="B3122" t="s">
        <v>4251</v>
      </c>
      <c r="C3122" t="s">
        <v>477</v>
      </c>
      <c r="D3122" t="s">
        <v>480</v>
      </c>
      <c r="E3122" s="258" t="s">
        <v>6532</v>
      </c>
    </row>
    <row r="3123" spans="1:5">
      <c r="A3123">
        <v>14619</v>
      </c>
      <c r="B3123" t="s">
        <v>4252</v>
      </c>
      <c r="C3123" t="s">
        <v>477</v>
      </c>
      <c r="D3123" t="s">
        <v>478</v>
      </c>
      <c r="E3123" s="258" t="s">
        <v>9202</v>
      </c>
    </row>
    <row r="3124" spans="1:5">
      <c r="A3124">
        <v>14535</v>
      </c>
      <c r="B3124" t="s">
        <v>4253</v>
      </c>
      <c r="C3124" t="s">
        <v>477</v>
      </c>
      <c r="D3124" t="s">
        <v>480</v>
      </c>
      <c r="E3124" s="258" t="s">
        <v>6533</v>
      </c>
    </row>
    <row r="3125" spans="1:5">
      <c r="A3125">
        <v>39813</v>
      </c>
      <c r="B3125" t="s">
        <v>4254</v>
      </c>
      <c r="C3125" t="s">
        <v>477</v>
      </c>
      <c r="D3125" t="s">
        <v>480</v>
      </c>
      <c r="E3125" s="258" t="s">
        <v>9203</v>
      </c>
    </row>
    <row r="3126" spans="1:5">
      <c r="A3126">
        <v>40403</v>
      </c>
      <c r="B3126" t="s">
        <v>4255</v>
      </c>
      <c r="C3126" t="s">
        <v>477</v>
      </c>
      <c r="D3126" t="s">
        <v>478</v>
      </c>
      <c r="E3126" s="258" t="s">
        <v>9204</v>
      </c>
    </row>
    <row r="3127" spans="1:5">
      <c r="A3127">
        <v>12868</v>
      </c>
      <c r="B3127" t="s">
        <v>6534</v>
      </c>
      <c r="C3127" t="s">
        <v>481</v>
      </c>
      <c r="D3127" t="s">
        <v>478</v>
      </c>
      <c r="E3127" s="258" t="s">
        <v>6646</v>
      </c>
    </row>
    <row r="3128" spans="1:5">
      <c r="A3128">
        <v>40916</v>
      </c>
      <c r="B3128" t="s">
        <v>4256</v>
      </c>
      <c r="C3128" t="s">
        <v>487</v>
      </c>
      <c r="D3128" t="s">
        <v>478</v>
      </c>
      <c r="E3128" s="258" t="s">
        <v>9205</v>
      </c>
    </row>
    <row r="3129" spans="1:5">
      <c r="A3129">
        <v>4755</v>
      </c>
      <c r="B3129" t="s">
        <v>4257</v>
      </c>
      <c r="C3129" t="s">
        <v>481</v>
      </c>
      <c r="D3129" t="s">
        <v>478</v>
      </c>
      <c r="E3129" s="258" t="s">
        <v>1021</v>
      </c>
    </row>
    <row r="3130" spans="1:5">
      <c r="A3130">
        <v>41067</v>
      </c>
      <c r="B3130" t="s">
        <v>4258</v>
      </c>
      <c r="C3130" t="s">
        <v>487</v>
      </c>
      <c r="D3130" t="s">
        <v>478</v>
      </c>
      <c r="E3130" s="258" t="s">
        <v>9206</v>
      </c>
    </row>
    <row r="3131" spans="1:5">
      <c r="A3131">
        <v>38463</v>
      </c>
      <c r="B3131" t="s">
        <v>4259</v>
      </c>
      <c r="C3131" t="s">
        <v>477</v>
      </c>
      <c r="D3131" t="s">
        <v>478</v>
      </c>
      <c r="E3131" s="258" t="s">
        <v>7071</v>
      </c>
    </row>
    <row r="3132" spans="1:5">
      <c r="A3132">
        <v>40703</v>
      </c>
      <c r="B3132" t="s">
        <v>4260</v>
      </c>
      <c r="C3132" t="s">
        <v>477</v>
      </c>
      <c r="D3132" t="s">
        <v>483</v>
      </c>
      <c r="E3132" s="258" t="s">
        <v>9207</v>
      </c>
    </row>
    <row r="3133" spans="1:5">
      <c r="A3133">
        <v>14531</v>
      </c>
      <c r="B3133" t="s">
        <v>4261</v>
      </c>
      <c r="C3133" t="s">
        <v>477</v>
      </c>
      <c r="D3133" t="s">
        <v>478</v>
      </c>
      <c r="E3133" s="258" t="s">
        <v>9208</v>
      </c>
    </row>
    <row r="3134" spans="1:5">
      <c r="A3134">
        <v>36533</v>
      </c>
      <c r="B3134" t="s">
        <v>4262</v>
      </c>
      <c r="C3134" t="s">
        <v>477</v>
      </c>
      <c r="D3134" t="s">
        <v>478</v>
      </c>
      <c r="E3134" s="258" t="s">
        <v>9209</v>
      </c>
    </row>
    <row r="3135" spans="1:5">
      <c r="A3135">
        <v>11616</v>
      </c>
      <c r="B3135" t="s">
        <v>4263</v>
      </c>
      <c r="C3135" t="s">
        <v>477</v>
      </c>
      <c r="D3135" t="s">
        <v>478</v>
      </c>
      <c r="E3135" s="258" t="s">
        <v>9210</v>
      </c>
    </row>
    <row r="3136" spans="1:5">
      <c r="A3136">
        <v>41898</v>
      </c>
      <c r="B3136" t="s">
        <v>4264</v>
      </c>
      <c r="C3136" t="s">
        <v>477</v>
      </c>
      <c r="D3136" t="s">
        <v>478</v>
      </c>
      <c r="E3136" s="258" t="s">
        <v>9211</v>
      </c>
    </row>
    <row r="3137" spans="1:5">
      <c r="A3137">
        <v>13447</v>
      </c>
      <c r="B3137" t="s">
        <v>4265</v>
      </c>
      <c r="C3137" t="s">
        <v>477</v>
      </c>
      <c r="D3137" t="s">
        <v>478</v>
      </c>
      <c r="E3137" s="258" t="s">
        <v>9212</v>
      </c>
    </row>
    <row r="3138" spans="1:5">
      <c r="A3138">
        <v>14529</v>
      </c>
      <c r="B3138" t="s">
        <v>4266</v>
      </c>
      <c r="C3138" t="s">
        <v>477</v>
      </c>
      <c r="D3138" t="s">
        <v>478</v>
      </c>
      <c r="E3138" s="258" t="s">
        <v>9213</v>
      </c>
    </row>
    <row r="3139" spans="1:5">
      <c r="A3139">
        <v>10747</v>
      </c>
      <c r="B3139" t="s">
        <v>4267</v>
      </c>
      <c r="C3139" t="s">
        <v>477</v>
      </c>
      <c r="D3139" t="s">
        <v>478</v>
      </c>
      <c r="E3139" s="258" t="s">
        <v>9214</v>
      </c>
    </row>
    <row r="3140" spans="1:5">
      <c r="A3140">
        <v>36141</v>
      </c>
      <c r="B3140" t="s">
        <v>4268</v>
      </c>
      <c r="C3140" t="s">
        <v>477</v>
      </c>
      <c r="D3140" t="s">
        <v>478</v>
      </c>
      <c r="E3140" s="258" t="s">
        <v>9215</v>
      </c>
    </row>
    <row r="3141" spans="1:5">
      <c r="A3141">
        <v>43651</v>
      </c>
      <c r="B3141" t="s">
        <v>4269</v>
      </c>
      <c r="C3141" t="s">
        <v>485</v>
      </c>
      <c r="D3141" t="s">
        <v>478</v>
      </c>
      <c r="E3141" s="258" t="s">
        <v>9216</v>
      </c>
    </row>
    <row r="3142" spans="1:5">
      <c r="A3142">
        <v>43626</v>
      </c>
      <c r="B3142" t="s">
        <v>4270</v>
      </c>
      <c r="C3142" t="s">
        <v>485</v>
      </c>
      <c r="D3142" t="s">
        <v>483</v>
      </c>
      <c r="E3142" s="258" t="s">
        <v>6599</v>
      </c>
    </row>
    <row r="3143" spans="1:5">
      <c r="A3143">
        <v>39434</v>
      </c>
      <c r="B3143" t="s">
        <v>4271</v>
      </c>
      <c r="C3143" t="s">
        <v>485</v>
      </c>
      <c r="D3143" t="s">
        <v>478</v>
      </c>
      <c r="E3143" s="258" t="s">
        <v>6416</v>
      </c>
    </row>
    <row r="3144" spans="1:5">
      <c r="A3144">
        <v>39433</v>
      </c>
      <c r="B3144" t="s">
        <v>4272</v>
      </c>
      <c r="C3144" t="s">
        <v>485</v>
      </c>
      <c r="D3144" t="s">
        <v>478</v>
      </c>
      <c r="E3144" s="258" t="s">
        <v>6473</v>
      </c>
    </row>
    <row r="3145" spans="1:5">
      <c r="A3145">
        <v>4049</v>
      </c>
      <c r="B3145" t="s">
        <v>4273</v>
      </c>
      <c r="C3145" t="s">
        <v>486</v>
      </c>
      <c r="D3145" t="s">
        <v>478</v>
      </c>
      <c r="E3145" s="258" t="s">
        <v>9217</v>
      </c>
    </row>
    <row r="3146" spans="1:5">
      <c r="A3146">
        <v>38120</v>
      </c>
      <c r="B3146" t="s">
        <v>198</v>
      </c>
      <c r="C3146" t="s">
        <v>485</v>
      </c>
      <c r="D3146" t="s">
        <v>480</v>
      </c>
      <c r="E3146" s="258" t="s">
        <v>9218</v>
      </c>
    </row>
    <row r="3147" spans="1:5">
      <c r="A3147">
        <v>43652</v>
      </c>
      <c r="B3147" t="s">
        <v>4274</v>
      </c>
      <c r="C3147" t="s">
        <v>485</v>
      </c>
      <c r="D3147" t="s">
        <v>478</v>
      </c>
      <c r="E3147" s="258" t="s">
        <v>9219</v>
      </c>
    </row>
    <row r="3148" spans="1:5">
      <c r="A3148">
        <v>10498</v>
      </c>
      <c r="B3148" t="s">
        <v>4275</v>
      </c>
      <c r="C3148" t="s">
        <v>485</v>
      </c>
      <c r="D3148" t="s">
        <v>480</v>
      </c>
      <c r="E3148" s="258" t="s">
        <v>907</v>
      </c>
    </row>
    <row r="3149" spans="1:5">
      <c r="A3149">
        <v>4823</v>
      </c>
      <c r="B3149" t="s">
        <v>4276</v>
      </c>
      <c r="C3149" t="s">
        <v>485</v>
      </c>
      <c r="D3149" t="s">
        <v>478</v>
      </c>
      <c r="E3149" s="258" t="s">
        <v>9220</v>
      </c>
    </row>
    <row r="3150" spans="1:5">
      <c r="A3150">
        <v>38877</v>
      </c>
      <c r="B3150" t="s">
        <v>4277</v>
      </c>
      <c r="C3150" t="s">
        <v>485</v>
      </c>
      <c r="D3150" t="s">
        <v>478</v>
      </c>
      <c r="E3150" s="258" t="s">
        <v>7884</v>
      </c>
    </row>
    <row r="3151" spans="1:5">
      <c r="A3151">
        <v>34546</v>
      </c>
      <c r="B3151" t="s">
        <v>4278</v>
      </c>
      <c r="C3151" t="s">
        <v>485</v>
      </c>
      <c r="D3151" t="s">
        <v>478</v>
      </c>
      <c r="E3151" s="258" t="s">
        <v>6676</v>
      </c>
    </row>
    <row r="3152" spans="1:5">
      <c r="A3152">
        <v>41387</v>
      </c>
      <c r="B3152" t="s">
        <v>4279</v>
      </c>
      <c r="C3152" t="s">
        <v>484</v>
      </c>
      <c r="D3152" t="s">
        <v>480</v>
      </c>
      <c r="E3152" s="258" t="s">
        <v>9221</v>
      </c>
    </row>
    <row r="3153" spans="1:5">
      <c r="A3153">
        <v>41388</v>
      </c>
      <c r="B3153" t="s">
        <v>4280</v>
      </c>
      <c r="C3153" t="s">
        <v>484</v>
      </c>
      <c r="D3153" t="s">
        <v>480</v>
      </c>
      <c r="E3153" s="258" t="s">
        <v>9222</v>
      </c>
    </row>
    <row r="3154" spans="1:5">
      <c r="A3154">
        <v>41380</v>
      </c>
      <c r="B3154" t="s">
        <v>4281</v>
      </c>
      <c r="C3154" t="s">
        <v>477</v>
      </c>
      <c r="D3154" t="s">
        <v>480</v>
      </c>
      <c r="E3154" s="258" t="s">
        <v>9223</v>
      </c>
    </row>
    <row r="3155" spans="1:5">
      <c r="A3155">
        <v>41381</v>
      </c>
      <c r="B3155" t="s">
        <v>4282</v>
      </c>
      <c r="C3155" t="s">
        <v>477</v>
      </c>
      <c r="D3155" t="s">
        <v>480</v>
      </c>
      <c r="E3155" s="258" t="s">
        <v>9224</v>
      </c>
    </row>
    <row r="3156" spans="1:5">
      <c r="A3156">
        <v>41382</v>
      </c>
      <c r="B3156" t="s">
        <v>4283</v>
      </c>
      <c r="C3156" t="s">
        <v>477</v>
      </c>
      <c r="D3156" t="s">
        <v>480</v>
      </c>
      <c r="E3156" s="258" t="s">
        <v>7116</v>
      </c>
    </row>
    <row r="3157" spans="1:5">
      <c r="A3157">
        <v>41383</v>
      </c>
      <c r="B3157" t="s">
        <v>4284</v>
      </c>
      <c r="C3157" t="s">
        <v>477</v>
      </c>
      <c r="D3157" t="s">
        <v>480</v>
      </c>
      <c r="E3157" s="258" t="s">
        <v>9225</v>
      </c>
    </row>
    <row r="3158" spans="1:5">
      <c r="A3158">
        <v>41385</v>
      </c>
      <c r="B3158" t="s">
        <v>4285</v>
      </c>
      <c r="C3158" t="s">
        <v>477</v>
      </c>
      <c r="D3158" t="s">
        <v>480</v>
      </c>
      <c r="E3158" s="258" t="s">
        <v>9226</v>
      </c>
    </row>
    <row r="3159" spans="1:5">
      <c r="A3159">
        <v>11079</v>
      </c>
      <c r="B3159" t="s">
        <v>4286</v>
      </c>
      <c r="C3159" t="s">
        <v>482</v>
      </c>
      <c r="D3159" t="s">
        <v>478</v>
      </c>
      <c r="E3159" s="258" t="s">
        <v>7157</v>
      </c>
    </row>
    <row r="3160" spans="1:5">
      <c r="A3160">
        <v>11082</v>
      </c>
      <c r="B3160" t="s">
        <v>4287</v>
      </c>
      <c r="C3160" t="s">
        <v>482</v>
      </c>
      <c r="D3160" t="s">
        <v>478</v>
      </c>
      <c r="E3160" s="258" t="s">
        <v>7157</v>
      </c>
    </row>
    <row r="3161" spans="1:5">
      <c r="A3161">
        <v>4058</v>
      </c>
      <c r="B3161" t="s">
        <v>4288</v>
      </c>
      <c r="C3161" t="s">
        <v>481</v>
      </c>
      <c r="D3161" t="s">
        <v>478</v>
      </c>
      <c r="E3161" s="258" t="s">
        <v>6667</v>
      </c>
    </row>
    <row r="3162" spans="1:5">
      <c r="A3162">
        <v>40974</v>
      </c>
      <c r="B3162" t="s">
        <v>4289</v>
      </c>
      <c r="C3162" t="s">
        <v>487</v>
      </c>
      <c r="D3162" t="s">
        <v>478</v>
      </c>
      <c r="E3162" s="258" t="s">
        <v>9227</v>
      </c>
    </row>
    <row r="3163" spans="1:5">
      <c r="A3163">
        <v>34794</v>
      </c>
      <c r="B3163" t="s">
        <v>6722</v>
      </c>
      <c r="C3163" t="s">
        <v>481</v>
      </c>
      <c r="D3163" t="s">
        <v>478</v>
      </c>
      <c r="E3163" s="258" t="s">
        <v>1019</v>
      </c>
    </row>
    <row r="3164" spans="1:5">
      <c r="A3164">
        <v>40925</v>
      </c>
      <c r="B3164" t="s">
        <v>4290</v>
      </c>
      <c r="C3164" t="s">
        <v>487</v>
      </c>
      <c r="D3164" t="s">
        <v>478</v>
      </c>
      <c r="E3164" s="258" t="s">
        <v>9228</v>
      </c>
    </row>
    <row r="3165" spans="1:5">
      <c r="A3165">
        <v>13741</v>
      </c>
      <c r="B3165" t="s">
        <v>4291</v>
      </c>
      <c r="C3165" t="s">
        <v>477</v>
      </c>
      <c r="D3165" t="s">
        <v>478</v>
      </c>
      <c r="E3165" s="258" t="s">
        <v>9229</v>
      </c>
    </row>
    <row r="3166" spans="1:5">
      <c r="A3166">
        <v>3288</v>
      </c>
      <c r="B3166" t="s">
        <v>4292</v>
      </c>
      <c r="C3166" t="s">
        <v>484</v>
      </c>
      <c r="D3166" t="s">
        <v>480</v>
      </c>
      <c r="E3166" s="258" t="s">
        <v>9230</v>
      </c>
    </row>
    <row r="3167" spans="1:5">
      <c r="A3167">
        <v>13587</v>
      </c>
      <c r="B3167" t="s">
        <v>4293</v>
      </c>
      <c r="C3167" t="s">
        <v>484</v>
      </c>
      <c r="D3167" t="s">
        <v>480</v>
      </c>
      <c r="E3167" s="258" t="s">
        <v>8830</v>
      </c>
    </row>
    <row r="3168" spans="1:5">
      <c r="A3168">
        <v>38598</v>
      </c>
      <c r="B3168" t="s">
        <v>4294</v>
      </c>
      <c r="C3168" t="s">
        <v>477</v>
      </c>
      <c r="D3168" t="s">
        <v>478</v>
      </c>
      <c r="E3168" s="258" t="s">
        <v>1039</v>
      </c>
    </row>
    <row r="3169" spans="1:5">
      <c r="A3169">
        <v>38595</v>
      </c>
      <c r="B3169" t="s">
        <v>4295</v>
      </c>
      <c r="C3169" t="s">
        <v>477</v>
      </c>
      <c r="D3169" t="s">
        <v>478</v>
      </c>
      <c r="E3169" s="258" t="s">
        <v>6429</v>
      </c>
    </row>
    <row r="3170" spans="1:5">
      <c r="A3170">
        <v>38592</v>
      </c>
      <c r="B3170" t="s">
        <v>4296</v>
      </c>
      <c r="C3170" t="s">
        <v>477</v>
      </c>
      <c r="D3170" t="s">
        <v>478</v>
      </c>
      <c r="E3170" s="258" t="s">
        <v>9136</v>
      </c>
    </row>
    <row r="3171" spans="1:5">
      <c r="A3171">
        <v>38588</v>
      </c>
      <c r="B3171" t="s">
        <v>4297</v>
      </c>
      <c r="C3171" t="s">
        <v>477</v>
      </c>
      <c r="D3171" t="s">
        <v>478</v>
      </c>
      <c r="E3171" s="258" t="s">
        <v>7046</v>
      </c>
    </row>
    <row r="3172" spans="1:5">
      <c r="A3172">
        <v>38593</v>
      </c>
      <c r="B3172" t="s">
        <v>4298</v>
      </c>
      <c r="C3172" t="s">
        <v>477</v>
      </c>
      <c r="D3172" t="s">
        <v>478</v>
      </c>
      <c r="E3172" s="258" t="s">
        <v>9231</v>
      </c>
    </row>
    <row r="3173" spans="1:5">
      <c r="A3173">
        <v>38589</v>
      </c>
      <c r="B3173" t="s">
        <v>4299</v>
      </c>
      <c r="C3173" t="s">
        <v>477</v>
      </c>
      <c r="D3173" t="s">
        <v>478</v>
      </c>
      <c r="E3173" s="258" t="s">
        <v>8907</v>
      </c>
    </row>
    <row r="3174" spans="1:5">
      <c r="A3174">
        <v>38594</v>
      </c>
      <c r="B3174" t="s">
        <v>4300</v>
      </c>
      <c r="C3174" t="s">
        <v>477</v>
      </c>
      <c r="D3174" t="s">
        <v>478</v>
      </c>
      <c r="E3174" s="258" t="s">
        <v>6413</v>
      </c>
    </row>
    <row r="3175" spans="1:5">
      <c r="A3175">
        <v>34773</v>
      </c>
      <c r="B3175" t="s">
        <v>4301</v>
      </c>
      <c r="C3175" t="s">
        <v>477</v>
      </c>
      <c r="D3175" t="s">
        <v>478</v>
      </c>
      <c r="E3175" s="258" t="s">
        <v>909</v>
      </c>
    </row>
    <row r="3176" spans="1:5">
      <c r="A3176">
        <v>34769</v>
      </c>
      <c r="B3176" t="s">
        <v>4302</v>
      </c>
      <c r="C3176" t="s">
        <v>477</v>
      </c>
      <c r="D3176" t="s">
        <v>478</v>
      </c>
      <c r="E3176" s="258" t="s">
        <v>7677</v>
      </c>
    </row>
    <row r="3177" spans="1:5">
      <c r="A3177">
        <v>34763</v>
      </c>
      <c r="B3177" t="s">
        <v>4303</v>
      </c>
      <c r="C3177" t="s">
        <v>477</v>
      </c>
      <c r="D3177" t="s">
        <v>478</v>
      </c>
      <c r="E3177" s="258" t="s">
        <v>6859</v>
      </c>
    </row>
    <row r="3178" spans="1:5">
      <c r="A3178">
        <v>34774</v>
      </c>
      <c r="B3178" t="s">
        <v>4304</v>
      </c>
      <c r="C3178" t="s">
        <v>477</v>
      </c>
      <c r="D3178" t="s">
        <v>478</v>
      </c>
      <c r="E3178" s="258" t="s">
        <v>7944</v>
      </c>
    </row>
    <row r="3179" spans="1:5">
      <c r="A3179">
        <v>34771</v>
      </c>
      <c r="B3179" t="s">
        <v>4305</v>
      </c>
      <c r="C3179" t="s">
        <v>477</v>
      </c>
      <c r="D3179" t="s">
        <v>478</v>
      </c>
      <c r="E3179" s="258" t="s">
        <v>1610</v>
      </c>
    </row>
    <row r="3180" spans="1:5">
      <c r="A3180">
        <v>34764</v>
      </c>
      <c r="B3180" t="s">
        <v>4306</v>
      </c>
      <c r="C3180" t="s">
        <v>477</v>
      </c>
      <c r="D3180" t="s">
        <v>478</v>
      </c>
      <c r="E3180" s="258" t="s">
        <v>957</v>
      </c>
    </row>
    <row r="3181" spans="1:5">
      <c r="A3181">
        <v>34788</v>
      </c>
      <c r="B3181" t="s">
        <v>4307</v>
      </c>
      <c r="C3181" t="s">
        <v>477</v>
      </c>
      <c r="D3181" t="s">
        <v>478</v>
      </c>
      <c r="E3181" s="258" t="s">
        <v>9232</v>
      </c>
    </row>
    <row r="3182" spans="1:5">
      <c r="A3182">
        <v>34781</v>
      </c>
      <c r="B3182" t="s">
        <v>4308</v>
      </c>
      <c r="C3182" t="s">
        <v>477</v>
      </c>
      <c r="D3182" t="s">
        <v>478</v>
      </c>
      <c r="E3182" s="258" t="s">
        <v>8700</v>
      </c>
    </row>
    <row r="3183" spans="1:5">
      <c r="A3183">
        <v>41682</v>
      </c>
      <c r="B3183" t="s">
        <v>4309</v>
      </c>
      <c r="C3183" t="s">
        <v>477</v>
      </c>
      <c r="D3183" t="s">
        <v>478</v>
      </c>
      <c r="E3183" s="258" t="s">
        <v>6633</v>
      </c>
    </row>
    <row r="3184" spans="1:5">
      <c r="A3184">
        <v>41683</v>
      </c>
      <c r="B3184" t="s">
        <v>4310</v>
      </c>
      <c r="C3184" t="s">
        <v>477</v>
      </c>
      <c r="D3184" t="s">
        <v>478</v>
      </c>
      <c r="E3184" s="258" t="s">
        <v>7159</v>
      </c>
    </row>
    <row r="3185" spans="1:5">
      <c r="A3185">
        <v>41680</v>
      </c>
      <c r="B3185" t="s">
        <v>4311</v>
      </c>
      <c r="C3185" t="s">
        <v>477</v>
      </c>
      <c r="D3185" t="s">
        <v>478</v>
      </c>
      <c r="E3185" s="258" t="s">
        <v>6505</v>
      </c>
    </row>
    <row r="3186" spans="1:5">
      <c r="A3186">
        <v>41679</v>
      </c>
      <c r="B3186" t="s">
        <v>4312</v>
      </c>
      <c r="C3186" t="s">
        <v>477</v>
      </c>
      <c r="D3186" t="s">
        <v>478</v>
      </c>
      <c r="E3186" s="258" t="s">
        <v>7160</v>
      </c>
    </row>
    <row r="3187" spans="1:5">
      <c r="A3187">
        <v>41681</v>
      </c>
      <c r="B3187" t="s">
        <v>4313</v>
      </c>
      <c r="C3187" t="s">
        <v>477</v>
      </c>
      <c r="D3187" t="s">
        <v>478</v>
      </c>
      <c r="E3187" s="258" t="s">
        <v>6642</v>
      </c>
    </row>
    <row r="3188" spans="1:5">
      <c r="A3188">
        <v>43386</v>
      </c>
      <c r="B3188" t="s">
        <v>4314</v>
      </c>
      <c r="C3188" t="s">
        <v>477</v>
      </c>
      <c r="D3188" t="s">
        <v>478</v>
      </c>
      <c r="E3188" s="258" t="s">
        <v>7161</v>
      </c>
    </row>
    <row r="3189" spans="1:5">
      <c r="A3189">
        <v>4059</v>
      </c>
      <c r="B3189" t="s">
        <v>4315</v>
      </c>
      <c r="C3189" t="s">
        <v>484</v>
      </c>
      <c r="D3189" t="s">
        <v>478</v>
      </c>
      <c r="E3189" s="258" t="s">
        <v>6633</v>
      </c>
    </row>
    <row r="3190" spans="1:5">
      <c r="A3190">
        <v>4062</v>
      </c>
      <c r="B3190" t="s">
        <v>4316</v>
      </c>
      <c r="C3190" t="s">
        <v>477</v>
      </c>
      <c r="D3190" t="s">
        <v>478</v>
      </c>
      <c r="E3190" s="258" t="s">
        <v>6633</v>
      </c>
    </row>
    <row r="3191" spans="1:5">
      <c r="A3191">
        <v>4061</v>
      </c>
      <c r="B3191" t="s">
        <v>4317</v>
      </c>
      <c r="C3191" t="s">
        <v>477</v>
      </c>
      <c r="D3191" t="s">
        <v>478</v>
      </c>
      <c r="E3191" s="258" t="s">
        <v>5138</v>
      </c>
    </row>
    <row r="3192" spans="1:5">
      <c r="A3192">
        <v>41315</v>
      </c>
      <c r="B3192" t="s">
        <v>4318</v>
      </c>
      <c r="C3192" t="s">
        <v>485</v>
      </c>
      <c r="D3192" t="s">
        <v>478</v>
      </c>
      <c r="E3192" s="258" t="s">
        <v>9233</v>
      </c>
    </row>
    <row r="3193" spans="1:5">
      <c r="A3193">
        <v>43148</v>
      </c>
      <c r="B3193" t="s">
        <v>4319</v>
      </c>
      <c r="C3193" t="s">
        <v>485</v>
      </c>
      <c r="D3193" t="s">
        <v>478</v>
      </c>
      <c r="E3193" s="258" t="s">
        <v>5167</v>
      </c>
    </row>
    <row r="3194" spans="1:5">
      <c r="A3194">
        <v>43147</v>
      </c>
      <c r="B3194" t="s">
        <v>4320</v>
      </c>
      <c r="C3194" t="s">
        <v>485</v>
      </c>
      <c r="D3194" t="s">
        <v>478</v>
      </c>
      <c r="E3194" s="258" t="s">
        <v>9095</v>
      </c>
    </row>
    <row r="3195" spans="1:5">
      <c r="A3195">
        <v>10608</v>
      </c>
      <c r="B3195" t="s">
        <v>4321</v>
      </c>
      <c r="C3195" t="s">
        <v>477</v>
      </c>
      <c r="D3195" t="s">
        <v>480</v>
      </c>
      <c r="E3195" s="258" t="s">
        <v>6535</v>
      </c>
    </row>
    <row r="3196" spans="1:5">
      <c r="A3196">
        <v>4069</v>
      </c>
      <c r="B3196" t="s">
        <v>4322</v>
      </c>
      <c r="C3196" t="s">
        <v>481</v>
      </c>
      <c r="D3196" t="s">
        <v>478</v>
      </c>
      <c r="E3196" s="258" t="s">
        <v>9234</v>
      </c>
    </row>
    <row r="3197" spans="1:5">
      <c r="A3197">
        <v>40819</v>
      </c>
      <c r="B3197" t="s">
        <v>4323</v>
      </c>
      <c r="C3197" t="s">
        <v>487</v>
      </c>
      <c r="D3197" t="s">
        <v>478</v>
      </c>
      <c r="E3197" s="258" t="s">
        <v>9235</v>
      </c>
    </row>
    <row r="3198" spans="1:5">
      <c r="A3198">
        <v>34361</v>
      </c>
      <c r="B3198" t="s">
        <v>4324</v>
      </c>
      <c r="C3198" t="s">
        <v>485</v>
      </c>
      <c r="D3198" t="s">
        <v>478</v>
      </c>
      <c r="E3198" s="258" t="s">
        <v>9236</v>
      </c>
    </row>
    <row r="3199" spans="1:5">
      <c r="A3199">
        <v>36512</v>
      </c>
      <c r="B3199" t="s">
        <v>4325</v>
      </c>
      <c r="C3199" t="s">
        <v>477</v>
      </c>
      <c r="D3199" t="s">
        <v>480</v>
      </c>
      <c r="E3199" s="258" t="s">
        <v>9237</v>
      </c>
    </row>
    <row r="3200" spans="1:5">
      <c r="A3200">
        <v>44478</v>
      </c>
      <c r="B3200" t="s">
        <v>4326</v>
      </c>
      <c r="C3200" t="s">
        <v>485</v>
      </c>
      <c r="D3200" t="s">
        <v>480</v>
      </c>
      <c r="E3200" s="258" t="s">
        <v>6656</v>
      </c>
    </row>
    <row r="3201" spans="1:5">
      <c r="A3201">
        <v>44477</v>
      </c>
      <c r="B3201" t="s">
        <v>4327</v>
      </c>
      <c r="C3201" t="s">
        <v>485</v>
      </c>
      <c r="D3201" t="s">
        <v>480</v>
      </c>
      <c r="E3201" s="258" t="s">
        <v>6656</v>
      </c>
    </row>
    <row r="3202" spans="1:5">
      <c r="A3202">
        <v>11697</v>
      </c>
      <c r="B3202" t="s">
        <v>4328</v>
      </c>
      <c r="C3202" t="s">
        <v>477</v>
      </c>
      <c r="D3202" t="s">
        <v>478</v>
      </c>
      <c r="E3202" s="258" t="s">
        <v>9238</v>
      </c>
    </row>
    <row r="3203" spans="1:5">
      <c r="A3203">
        <v>11698</v>
      </c>
      <c r="B3203" t="s">
        <v>4329</v>
      </c>
      <c r="C3203" t="s">
        <v>477</v>
      </c>
      <c r="D3203" t="s">
        <v>478</v>
      </c>
      <c r="E3203" s="258" t="s">
        <v>9239</v>
      </c>
    </row>
    <row r="3204" spans="1:5">
      <c r="A3204">
        <v>10432</v>
      </c>
      <c r="B3204" t="s">
        <v>4330</v>
      </c>
      <c r="C3204" t="s">
        <v>477</v>
      </c>
      <c r="D3204" t="s">
        <v>478</v>
      </c>
      <c r="E3204" s="258" t="s">
        <v>9240</v>
      </c>
    </row>
    <row r="3205" spans="1:5">
      <c r="A3205">
        <v>11699</v>
      </c>
      <c r="B3205" t="s">
        <v>4331</v>
      </c>
      <c r="C3205" t="s">
        <v>477</v>
      </c>
      <c r="D3205" t="s">
        <v>478</v>
      </c>
      <c r="E3205" s="258" t="s">
        <v>9241</v>
      </c>
    </row>
    <row r="3206" spans="1:5">
      <c r="A3206">
        <v>44020</v>
      </c>
      <c r="B3206" t="s">
        <v>4332</v>
      </c>
      <c r="C3206" t="s">
        <v>477</v>
      </c>
      <c r="D3206" t="s">
        <v>478</v>
      </c>
      <c r="E3206" s="258" t="s">
        <v>9242</v>
      </c>
    </row>
    <row r="3207" spans="1:5">
      <c r="A3207">
        <v>41420</v>
      </c>
      <c r="B3207" t="s">
        <v>4333</v>
      </c>
      <c r="C3207" t="s">
        <v>477</v>
      </c>
      <c r="D3207" t="s">
        <v>480</v>
      </c>
      <c r="E3207" s="258" t="s">
        <v>9243</v>
      </c>
    </row>
    <row r="3208" spans="1:5">
      <c r="A3208">
        <v>41422</v>
      </c>
      <c r="B3208" t="s">
        <v>4334</v>
      </c>
      <c r="C3208" t="s">
        <v>477</v>
      </c>
      <c r="D3208" t="s">
        <v>480</v>
      </c>
      <c r="E3208" s="258" t="s">
        <v>1046</v>
      </c>
    </row>
    <row r="3209" spans="1:5">
      <c r="A3209">
        <v>41425</v>
      </c>
      <c r="B3209" t="s">
        <v>4335</v>
      </c>
      <c r="C3209" t="s">
        <v>477</v>
      </c>
      <c r="D3209" t="s">
        <v>480</v>
      </c>
      <c r="E3209" s="258" t="s">
        <v>6996</v>
      </c>
    </row>
    <row r="3210" spans="1:5">
      <c r="A3210">
        <v>41426</v>
      </c>
      <c r="B3210" t="s">
        <v>4336</v>
      </c>
      <c r="C3210" t="s">
        <v>477</v>
      </c>
      <c r="D3210" t="s">
        <v>480</v>
      </c>
      <c r="E3210" s="258" t="s">
        <v>7124</v>
      </c>
    </row>
    <row r="3211" spans="1:5">
      <c r="A3211">
        <v>41419</v>
      </c>
      <c r="B3211" t="s">
        <v>4337</v>
      </c>
      <c r="C3211" t="s">
        <v>477</v>
      </c>
      <c r="D3211" t="s">
        <v>480</v>
      </c>
      <c r="E3211" s="258" t="s">
        <v>7396</v>
      </c>
    </row>
    <row r="3212" spans="1:5">
      <c r="A3212">
        <v>41421</v>
      </c>
      <c r="B3212" t="s">
        <v>4338</v>
      </c>
      <c r="C3212" t="s">
        <v>477</v>
      </c>
      <c r="D3212" t="s">
        <v>480</v>
      </c>
      <c r="E3212" s="258" t="s">
        <v>9244</v>
      </c>
    </row>
    <row r="3213" spans="1:5">
      <c r="A3213">
        <v>41414</v>
      </c>
      <c r="B3213" t="s">
        <v>4339</v>
      </c>
      <c r="C3213" t="s">
        <v>477</v>
      </c>
      <c r="D3213" t="s">
        <v>480</v>
      </c>
      <c r="E3213" s="258" t="s">
        <v>7331</v>
      </c>
    </row>
    <row r="3214" spans="1:5">
      <c r="A3214">
        <v>41415</v>
      </c>
      <c r="B3214" t="s">
        <v>4340</v>
      </c>
      <c r="C3214" t="s">
        <v>477</v>
      </c>
      <c r="D3214" t="s">
        <v>480</v>
      </c>
      <c r="E3214" s="258" t="s">
        <v>9245</v>
      </c>
    </row>
    <row r="3215" spans="1:5">
      <c r="A3215">
        <v>37514</v>
      </c>
      <c r="B3215" t="s">
        <v>4341</v>
      </c>
      <c r="C3215" t="s">
        <v>477</v>
      </c>
      <c r="D3215" t="s">
        <v>480</v>
      </c>
      <c r="E3215" s="258" t="s">
        <v>9246</v>
      </c>
    </row>
    <row r="3216" spans="1:5">
      <c r="A3216">
        <v>37519</v>
      </c>
      <c r="B3216" t="s">
        <v>4342</v>
      </c>
      <c r="C3216" t="s">
        <v>477</v>
      </c>
      <c r="D3216" t="s">
        <v>480</v>
      </c>
      <c r="E3216" s="258" t="s">
        <v>9247</v>
      </c>
    </row>
    <row r="3217" spans="1:5">
      <c r="A3217">
        <v>37520</v>
      </c>
      <c r="B3217" t="s">
        <v>4343</v>
      </c>
      <c r="C3217" t="s">
        <v>477</v>
      </c>
      <c r="D3217" t="s">
        <v>480</v>
      </c>
      <c r="E3217" s="258" t="s">
        <v>9248</v>
      </c>
    </row>
    <row r="3218" spans="1:5">
      <c r="A3218">
        <v>37521</v>
      </c>
      <c r="B3218" t="s">
        <v>4344</v>
      </c>
      <c r="C3218" t="s">
        <v>477</v>
      </c>
      <c r="D3218" t="s">
        <v>480</v>
      </c>
      <c r="E3218" s="258" t="s">
        <v>9249</v>
      </c>
    </row>
    <row r="3219" spans="1:5">
      <c r="A3219">
        <v>37522</v>
      </c>
      <c r="B3219" t="s">
        <v>4345</v>
      </c>
      <c r="C3219" t="s">
        <v>477</v>
      </c>
      <c r="D3219" t="s">
        <v>480</v>
      </c>
      <c r="E3219" s="258" t="s">
        <v>9250</v>
      </c>
    </row>
    <row r="3220" spans="1:5">
      <c r="A3220">
        <v>21109</v>
      </c>
      <c r="B3220" t="s">
        <v>4346</v>
      </c>
      <c r="C3220" t="s">
        <v>477</v>
      </c>
      <c r="D3220" t="s">
        <v>480</v>
      </c>
      <c r="E3220" s="258" t="s">
        <v>6725</v>
      </c>
    </row>
    <row r="3221" spans="1:5">
      <c r="A3221">
        <v>37546</v>
      </c>
      <c r="B3221" t="s">
        <v>4347</v>
      </c>
      <c r="C3221" t="s">
        <v>477</v>
      </c>
      <c r="D3221" t="s">
        <v>478</v>
      </c>
      <c r="E3221" s="258" t="s">
        <v>9251</v>
      </c>
    </row>
    <row r="3222" spans="1:5">
      <c r="A3222">
        <v>37544</v>
      </c>
      <c r="B3222" t="s">
        <v>4348</v>
      </c>
      <c r="C3222" t="s">
        <v>477</v>
      </c>
      <c r="D3222" t="s">
        <v>478</v>
      </c>
      <c r="E3222" s="258" t="s">
        <v>9252</v>
      </c>
    </row>
    <row r="3223" spans="1:5">
      <c r="A3223">
        <v>37545</v>
      </c>
      <c r="B3223" t="s">
        <v>4349</v>
      </c>
      <c r="C3223" t="s">
        <v>477</v>
      </c>
      <c r="D3223" t="s">
        <v>478</v>
      </c>
      <c r="E3223" s="258" t="s">
        <v>9253</v>
      </c>
    </row>
    <row r="3224" spans="1:5">
      <c r="A3224">
        <v>36793</v>
      </c>
      <c r="B3224" t="s">
        <v>4350</v>
      </c>
      <c r="C3224" t="s">
        <v>477</v>
      </c>
      <c r="D3224" t="s">
        <v>478</v>
      </c>
      <c r="E3224" s="258" t="s">
        <v>9254</v>
      </c>
    </row>
    <row r="3225" spans="1:5">
      <c r="A3225">
        <v>11769</v>
      </c>
      <c r="B3225" t="s">
        <v>4351</v>
      </c>
      <c r="C3225" t="s">
        <v>477</v>
      </c>
      <c r="D3225" t="s">
        <v>478</v>
      </c>
      <c r="E3225" s="258" t="s">
        <v>9255</v>
      </c>
    </row>
    <row r="3226" spans="1:5">
      <c r="A3226">
        <v>11771</v>
      </c>
      <c r="B3226" t="s">
        <v>4352</v>
      </c>
      <c r="C3226" t="s">
        <v>477</v>
      </c>
      <c r="D3226" t="s">
        <v>478</v>
      </c>
      <c r="E3226" s="258" t="s">
        <v>9256</v>
      </c>
    </row>
    <row r="3227" spans="1:5">
      <c r="A3227">
        <v>39919</v>
      </c>
      <c r="B3227" t="s">
        <v>4353</v>
      </c>
      <c r="C3227" t="s">
        <v>477</v>
      </c>
      <c r="D3227" t="s">
        <v>478</v>
      </c>
      <c r="E3227" s="258" t="s">
        <v>9257</v>
      </c>
    </row>
    <row r="3228" spans="1:5">
      <c r="A3228">
        <v>38385</v>
      </c>
      <c r="B3228" t="s">
        <v>4354</v>
      </c>
      <c r="C3228" t="s">
        <v>477</v>
      </c>
      <c r="D3228" t="s">
        <v>478</v>
      </c>
      <c r="E3228" s="258" t="s">
        <v>9258</v>
      </c>
    </row>
    <row r="3229" spans="1:5">
      <c r="A3229">
        <v>36800</v>
      </c>
      <c r="B3229" t="s">
        <v>4355</v>
      </c>
      <c r="C3229" t="s">
        <v>477</v>
      </c>
      <c r="D3229" t="s">
        <v>478</v>
      </c>
      <c r="E3229" s="258" t="s">
        <v>9259</v>
      </c>
    </row>
    <row r="3230" spans="1:5">
      <c r="A3230">
        <v>37587</v>
      </c>
      <c r="B3230" t="s">
        <v>4356</v>
      </c>
      <c r="C3230" t="s">
        <v>477</v>
      </c>
      <c r="D3230" t="s">
        <v>478</v>
      </c>
      <c r="E3230" s="258" t="s">
        <v>9260</v>
      </c>
    </row>
    <row r="3231" spans="1:5">
      <c r="A3231">
        <v>11561</v>
      </c>
      <c r="B3231" t="s">
        <v>4357</v>
      </c>
      <c r="C3231" t="s">
        <v>477</v>
      </c>
      <c r="D3231" t="s">
        <v>478</v>
      </c>
      <c r="E3231" s="258" t="s">
        <v>7857</v>
      </c>
    </row>
    <row r="3232" spans="1:5">
      <c r="A3232">
        <v>43604</v>
      </c>
      <c r="B3232" t="s">
        <v>4358</v>
      </c>
      <c r="C3232" t="s">
        <v>477</v>
      </c>
      <c r="D3232" t="s">
        <v>478</v>
      </c>
      <c r="E3232" s="258" t="s">
        <v>6899</v>
      </c>
    </row>
    <row r="3233" spans="1:5">
      <c r="A3233">
        <v>11560</v>
      </c>
      <c r="B3233" t="s">
        <v>4359</v>
      </c>
      <c r="C3233" t="s">
        <v>477</v>
      </c>
      <c r="D3233" t="s">
        <v>478</v>
      </c>
      <c r="E3233" s="258" t="s">
        <v>9261</v>
      </c>
    </row>
    <row r="3234" spans="1:5">
      <c r="A3234">
        <v>11499</v>
      </c>
      <c r="B3234" t="s">
        <v>4360</v>
      </c>
      <c r="C3234" t="s">
        <v>477</v>
      </c>
      <c r="D3234" t="s">
        <v>478</v>
      </c>
      <c r="E3234" s="258" t="s">
        <v>9262</v>
      </c>
    </row>
    <row r="3235" spans="1:5">
      <c r="A3235">
        <v>34761</v>
      </c>
      <c r="B3235" t="s">
        <v>6726</v>
      </c>
      <c r="C3235" t="s">
        <v>481</v>
      </c>
      <c r="D3235" t="s">
        <v>478</v>
      </c>
      <c r="E3235" s="258" t="s">
        <v>886</v>
      </c>
    </row>
    <row r="3236" spans="1:5">
      <c r="A3236">
        <v>40924</v>
      </c>
      <c r="B3236" t="s">
        <v>4361</v>
      </c>
      <c r="C3236" t="s">
        <v>487</v>
      </c>
      <c r="D3236" t="s">
        <v>478</v>
      </c>
      <c r="E3236" s="258" t="s">
        <v>9263</v>
      </c>
    </row>
    <row r="3237" spans="1:5">
      <c r="A3237">
        <v>40983</v>
      </c>
      <c r="B3237" t="s">
        <v>4362</v>
      </c>
      <c r="C3237" t="s">
        <v>487</v>
      </c>
      <c r="D3237" t="s">
        <v>478</v>
      </c>
      <c r="E3237" s="258" t="s">
        <v>9264</v>
      </c>
    </row>
    <row r="3238" spans="1:5">
      <c r="A3238">
        <v>44497</v>
      </c>
      <c r="B3238" t="s">
        <v>4363</v>
      </c>
      <c r="C3238" t="s">
        <v>481</v>
      </c>
      <c r="D3238" t="s">
        <v>478</v>
      </c>
      <c r="E3238" s="258" t="s">
        <v>7201</v>
      </c>
    </row>
    <row r="3239" spans="1:5">
      <c r="A3239">
        <v>2437</v>
      </c>
      <c r="B3239" t="s">
        <v>6727</v>
      </c>
      <c r="C3239" t="s">
        <v>481</v>
      </c>
      <c r="D3239" t="s">
        <v>478</v>
      </c>
      <c r="E3239" s="258" t="s">
        <v>9265</v>
      </c>
    </row>
    <row r="3240" spans="1:5">
      <c r="A3240">
        <v>40921</v>
      </c>
      <c r="B3240" t="s">
        <v>4364</v>
      </c>
      <c r="C3240" t="s">
        <v>487</v>
      </c>
      <c r="D3240" t="s">
        <v>478</v>
      </c>
      <c r="E3240" s="258" t="s">
        <v>9266</v>
      </c>
    </row>
    <row r="3241" spans="1:5">
      <c r="A3241">
        <v>14252</v>
      </c>
      <c r="B3241" t="s">
        <v>4365</v>
      </c>
      <c r="C3241" t="s">
        <v>477</v>
      </c>
      <c r="D3241" t="s">
        <v>478</v>
      </c>
      <c r="E3241" s="258" t="s">
        <v>9267</v>
      </c>
    </row>
    <row r="3242" spans="1:5">
      <c r="A3242">
        <v>730</v>
      </c>
      <c r="B3242" t="s">
        <v>4366</v>
      </c>
      <c r="C3242" t="s">
        <v>477</v>
      </c>
      <c r="D3242" t="s">
        <v>478</v>
      </c>
      <c r="E3242" s="258" t="s">
        <v>9268</v>
      </c>
    </row>
    <row r="3243" spans="1:5">
      <c r="A3243">
        <v>723</v>
      </c>
      <c r="B3243" t="s">
        <v>4367</v>
      </c>
      <c r="C3243" t="s">
        <v>477</v>
      </c>
      <c r="D3243" t="s">
        <v>478</v>
      </c>
      <c r="E3243" s="258" t="s">
        <v>9269</v>
      </c>
    </row>
    <row r="3244" spans="1:5">
      <c r="A3244">
        <v>36502</v>
      </c>
      <c r="B3244" t="s">
        <v>4368</v>
      </c>
      <c r="C3244" t="s">
        <v>477</v>
      </c>
      <c r="D3244" t="s">
        <v>478</v>
      </c>
      <c r="E3244" s="258" t="s">
        <v>9270</v>
      </c>
    </row>
    <row r="3245" spans="1:5">
      <c r="A3245">
        <v>36503</v>
      </c>
      <c r="B3245" t="s">
        <v>4369</v>
      </c>
      <c r="C3245" t="s">
        <v>477</v>
      </c>
      <c r="D3245" t="s">
        <v>478</v>
      </c>
      <c r="E3245" s="258" t="s">
        <v>9271</v>
      </c>
    </row>
    <row r="3246" spans="1:5">
      <c r="A3246">
        <v>4090</v>
      </c>
      <c r="B3246" t="s">
        <v>4370</v>
      </c>
      <c r="C3246" t="s">
        <v>477</v>
      </c>
      <c r="D3246" t="s">
        <v>483</v>
      </c>
      <c r="E3246" s="258" t="s">
        <v>9272</v>
      </c>
    </row>
    <row r="3247" spans="1:5">
      <c r="A3247">
        <v>13227</v>
      </c>
      <c r="B3247" t="s">
        <v>4371</v>
      </c>
      <c r="C3247" t="s">
        <v>477</v>
      </c>
      <c r="D3247" t="s">
        <v>478</v>
      </c>
      <c r="E3247" s="258" t="s">
        <v>9273</v>
      </c>
    </row>
    <row r="3248" spans="1:5">
      <c r="A3248">
        <v>10597</v>
      </c>
      <c r="B3248" t="s">
        <v>4372</v>
      </c>
      <c r="C3248" t="s">
        <v>477</v>
      </c>
      <c r="D3248" t="s">
        <v>478</v>
      </c>
      <c r="E3248" s="258" t="s">
        <v>9274</v>
      </c>
    </row>
    <row r="3249" spans="1:5">
      <c r="A3249">
        <v>39628</v>
      </c>
      <c r="B3249" t="s">
        <v>4373</v>
      </c>
      <c r="C3249" t="s">
        <v>477</v>
      </c>
      <c r="D3249" t="s">
        <v>480</v>
      </c>
      <c r="E3249" s="258" t="s">
        <v>9275</v>
      </c>
    </row>
    <row r="3250" spans="1:5">
      <c r="A3250">
        <v>39404</v>
      </c>
      <c r="B3250" t="s">
        <v>4374</v>
      </c>
      <c r="C3250" t="s">
        <v>477</v>
      </c>
      <c r="D3250" t="s">
        <v>480</v>
      </c>
      <c r="E3250" s="258" t="s">
        <v>9276</v>
      </c>
    </row>
    <row r="3251" spans="1:5">
      <c r="A3251">
        <v>39402</v>
      </c>
      <c r="B3251" t="s">
        <v>4375</v>
      </c>
      <c r="C3251" t="s">
        <v>477</v>
      </c>
      <c r="D3251" t="s">
        <v>480</v>
      </c>
      <c r="E3251" s="258" t="s">
        <v>9277</v>
      </c>
    </row>
    <row r="3252" spans="1:5">
      <c r="A3252">
        <v>39403</v>
      </c>
      <c r="B3252" t="s">
        <v>4376</v>
      </c>
      <c r="C3252" t="s">
        <v>477</v>
      </c>
      <c r="D3252" t="s">
        <v>480</v>
      </c>
      <c r="E3252" s="258" t="s">
        <v>9278</v>
      </c>
    </row>
    <row r="3253" spans="1:5">
      <c r="A3253">
        <v>4093</v>
      </c>
      <c r="B3253" t="s">
        <v>4377</v>
      </c>
      <c r="C3253" t="s">
        <v>481</v>
      </c>
      <c r="D3253" t="s">
        <v>478</v>
      </c>
      <c r="E3253" s="258" t="s">
        <v>9279</v>
      </c>
    </row>
    <row r="3254" spans="1:5">
      <c r="A3254">
        <v>10512</v>
      </c>
      <c r="B3254" t="s">
        <v>4378</v>
      </c>
      <c r="C3254" t="s">
        <v>487</v>
      </c>
      <c r="D3254" t="s">
        <v>478</v>
      </c>
      <c r="E3254" s="258" t="s">
        <v>9280</v>
      </c>
    </row>
    <row r="3255" spans="1:5">
      <c r="A3255">
        <v>20020</v>
      </c>
      <c r="B3255" t="s">
        <v>4379</v>
      </c>
      <c r="C3255" t="s">
        <v>481</v>
      </c>
      <c r="D3255" t="s">
        <v>478</v>
      </c>
      <c r="E3255" s="258" t="s">
        <v>8207</v>
      </c>
    </row>
    <row r="3256" spans="1:5">
      <c r="A3256">
        <v>41038</v>
      </c>
      <c r="B3256" t="s">
        <v>4380</v>
      </c>
      <c r="C3256" t="s">
        <v>487</v>
      </c>
      <c r="D3256" t="s">
        <v>478</v>
      </c>
      <c r="E3256" s="258" t="s">
        <v>9281</v>
      </c>
    </row>
    <row r="3257" spans="1:5">
      <c r="A3257">
        <v>4094</v>
      </c>
      <c r="B3257" t="s">
        <v>4381</v>
      </c>
      <c r="C3257" t="s">
        <v>481</v>
      </c>
      <c r="D3257" t="s">
        <v>478</v>
      </c>
      <c r="E3257" s="258" t="s">
        <v>6697</v>
      </c>
    </row>
    <row r="3258" spans="1:5">
      <c r="A3258">
        <v>40988</v>
      </c>
      <c r="B3258" t="s">
        <v>4382</v>
      </c>
      <c r="C3258" t="s">
        <v>487</v>
      </c>
      <c r="D3258" t="s">
        <v>478</v>
      </c>
      <c r="E3258" s="258" t="s">
        <v>9282</v>
      </c>
    </row>
    <row r="3259" spans="1:5">
      <c r="A3259">
        <v>4095</v>
      </c>
      <c r="B3259" t="s">
        <v>4383</v>
      </c>
      <c r="C3259" t="s">
        <v>481</v>
      </c>
      <c r="D3259" t="s">
        <v>478</v>
      </c>
      <c r="E3259" s="258" t="s">
        <v>9283</v>
      </c>
    </row>
    <row r="3260" spans="1:5">
      <c r="A3260">
        <v>40990</v>
      </c>
      <c r="B3260" t="s">
        <v>4384</v>
      </c>
      <c r="C3260" t="s">
        <v>487</v>
      </c>
      <c r="D3260" t="s">
        <v>478</v>
      </c>
      <c r="E3260" s="258" t="s">
        <v>9284</v>
      </c>
    </row>
    <row r="3261" spans="1:5">
      <c r="A3261">
        <v>4097</v>
      </c>
      <c r="B3261" t="s">
        <v>4385</v>
      </c>
      <c r="C3261" t="s">
        <v>481</v>
      </c>
      <c r="D3261" t="s">
        <v>478</v>
      </c>
      <c r="E3261" s="258" t="s">
        <v>9285</v>
      </c>
    </row>
    <row r="3262" spans="1:5">
      <c r="A3262">
        <v>40994</v>
      </c>
      <c r="B3262" t="s">
        <v>4386</v>
      </c>
      <c r="C3262" t="s">
        <v>487</v>
      </c>
      <c r="D3262" t="s">
        <v>478</v>
      </c>
      <c r="E3262" s="258" t="s">
        <v>9286</v>
      </c>
    </row>
    <row r="3263" spans="1:5">
      <c r="A3263">
        <v>4096</v>
      </c>
      <c r="B3263" t="s">
        <v>4387</v>
      </c>
      <c r="C3263" t="s">
        <v>481</v>
      </c>
      <c r="D3263" t="s">
        <v>478</v>
      </c>
      <c r="E3263" s="258" t="s">
        <v>9287</v>
      </c>
    </row>
    <row r="3264" spans="1:5">
      <c r="A3264">
        <v>40992</v>
      </c>
      <c r="B3264" t="s">
        <v>4388</v>
      </c>
      <c r="C3264" t="s">
        <v>487</v>
      </c>
      <c r="D3264" t="s">
        <v>478</v>
      </c>
      <c r="E3264" s="258" t="s">
        <v>9288</v>
      </c>
    </row>
    <row r="3265" spans="1:5">
      <c r="A3265">
        <v>4114</v>
      </c>
      <c r="B3265" t="s">
        <v>4389</v>
      </c>
      <c r="C3265" t="s">
        <v>477</v>
      </c>
      <c r="D3265" t="s">
        <v>478</v>
      </c>
      <c r="E3265" s="258" t="s">
        <v>6924</v>
      </c>
    </row>
    <row r="3266" spans="1:5">
      <c r="A3266">
        <v>36797</v>
      </c>
      <c r="B3266" t="s">
        <v>4390</v>
      </c>
      <c r="C3266" t="s">
        <v>477</v>
      </c>
      <c r="D3266" t="s">
        <v>478</v>
      </c>
      <c r="E3266" s="258" t="s">
        <v>7164</v>
      </c>
    </row>
    <row r="3267" spans="1:5">
      <c r="A3267">
        <v>4107</v>
      </c>
      <c r="B3267" t="s">
        <v>4392</v>
      </c>
      <c r="C3267" t="s">
        <v>477</v>
      </c>
      <c r="D3267" t="s">
        <v>478</v>
      </c>
      <c r="E3267" s="258" t="s">
        <v>6571</v>
      </c>
    </row>
    <row r="3268" spans="1:5">
      <c r="A3268">
        <v>4102</v>
      </c>
      <c r="B3268" t="s">
        <v>4393</v>
      </c>
      <c r="C3268" t="s">
        <v>477</v>
      </c>
      <c r="D3268" t="s">
        <v>483</v>
      </c>
      <c r="E3268" s="258" t="s">
        <v>7165</v>
      </c>
    </row>
    <row r="3269" spans="1:5">
      <c r="A3269">
        <v>36799</v>
      </c>
      <c r="B3269" t="s">
        <v>4395</v>
      </c>
      <c r="C3269" t="s">
        <v>477</v>
      </c>
      <c r="D3269" t="s">
        <v>478</v>
      </c>
      <c r="E3269" s="258" t="s">
        <v>6465</v>
      </c>
    </row>
    <row r="3270" spans="1:5">
      <c r="A3270">
        <v>2747</v>
      </c>
      <c r="B3270" t="s">
        <v>4396</v>
      </c>
      <c r="C3270" t="s">
        <v>484</v>
      </c>
      <c r="D3270" t="s">
        <v>480</v>
      </c>
      <c r="E3270" s="258" t="s">
        <v>4971</v>
      </c>
    </row>
    <row r="3271" spans="1:5">
      <c r="A3271">
        <v>21138</v>
      </c>
      <c r="B3271" t="s">
        <v>4397</v>
      </c>
      <c r="C3271" t="s">
        <v>484</v>
      </c>
      <c r="D3271" t="s">
        <v>480</v>
      </c>
      <c r="E3271" s="258" t="s">
        <v>6548</v>
      </c>
    </row>
    <row r="3272" spans="1:5">
      <c r="A3272">
        <v>10826</v>
      </c>
      <c r="B3272" t="s">
        <v>4398</v>
      </c>
      <c r="C3272" t="s">
        <v>477</v>
      </c>
      <c r="D3272" t="s">
        <v>478</v>
      </c>
      <c r="E3272" s="258" t="s">
        <v>7166</v>
      </c>
    </row>
    <row r="3273" spans="1:5">
      <c r="A3273">
        <v>365</v>
      </c>
      <c r="B3273" t="s">
        <v>4399</v>
      </c>
      <c r="C3273" t="s">
        <v>477</v>
      </c>
      <c r="D3273" t="s">
        <v>478</v>
      </c>
      <c r="E3273" s="258" t="s">
        <v>7167</v>
      </c>
    </row>
    <row r="3274" spans="1:5">
      <c r="A3274">
        <v>38639</v>
      </c>
      <c r="B3274" t="s">
        <v>4400</v>
      </c>
      <c r="C3274" t="s">
        <v>477</v>
      </c>
      <c r="D3274" t="s">
        <v>478</v>
      </c>
      <c r="E3274" s="258" t="s">
        <v>7168</v>
      </c>
    </row>
    <row r="3275" spans="1:5">
      <c r="A3275">
        <v>38640</v>
      </c>
      <c r="B3275" t="s">
        <v>4401</v>
      </c>
      <c r="C3275" t="s">
        <v>477</v>
      </c>
      <c r="D3275" t="s">
        <v>478</v>
      </c>
      <c r="E3275" s="258" t="s">
        <v>6446</v>
      </c>
    </row>
    <row r="3276" spans="1:5">
      <c r="A3276">
        <v>358</v>
      </c>
      <c r="B3276" t="s">
        <v>4403</v>
      </c>
      <c r="C3276" t="s">
        <v>477</v>
      </c>
      <c r="D3276" t="s">
        <v>478</v>
      </c>
      <c r="E3276" s="258" t="s">
        <v>6577</v>
      </c>
    </row>
    <row r="3277" spans="1:5">
      <c r="A3277">
        <v>359</v>
      </c>
      <c r="B3277" t="s">
        <v>4404</v>
      </c>
      <c r="C3277" t="s">
        <v>477</v>
      </c>
      <c r="D3277" t="s">
        <v>478</v>
      </c>
      <c r="E3277" s="258" t="s">
        <v>7169</v>
      </c>
    </row>
    <row r="3278" spans="1:5">
      <c r="A3278">
        <v>38641</v>
      </c>
      <c r="B3278" t="s">
        <v>4405</v>
      </c>
      <c r="C3278" t="s">
        <v>477</v>
      </c>
      <c r="D3278" t="s">
        <v>478</v>
      </c>
      <c r="E3278" s="258" t="s">
        <v>7170</v>
      </c>
    </row>
    <row r="3279" spans="1:5">
      <c r="A3279">
        <v>360</v>
      </c>
      <c r="B3279" t="s">
        <v>4406</v>
      </c>
      <c r="C3279" t="s">
        <v>477</v>
      </c>
      <c r="D3279" t="s">
        <v>483</v>
      </c>
      <c r="E3279" s="258" t="s">
        <v>854</v>
      </c>
    </row>
    <row r="3280" spans="1:5">
      <c r="A3280">
        <v>42430</v>
      </c>
      <c r="B3280" t="s">
        <v>4407</v>
      </c>
      <c r="C3280" t="s">
        <v>477</v>
      </c>
      <c r="D3280" t="s">
        <v>480</v>
      </c>
      <c r="E3280" s="258" t="s">
        <v>9289</v>
      </c>
    </row>
    <row r="3281" spans="1:5">
      <c r="A3281">
        <v>4214</v>
      </c>
      <c r="B3281" t="s">
        <v>4408</v>
      </c>
      <c r="C3281" t="s">
        <v>477</v>
      </c>
      <c r="D3281" t="s">
        <v>478</v>
      </c>
      <c r="E3281" s="258" t="s">
        <v>9290</v>
      </c>
    </row>
    <row r="3282" spans="1:5">
      <c r="A3282">
        <v>4215</v>
      </c>
      <c r="B3282" t="s">
        <v>4409</v>
      </c>
      <c r="C3282" t="s">
        <v>477</v>
      </c>
      <c r="D3282" t="s">
        <v>478</v>
      </c>
      <c r="E3282" s="258" t="s">
        <v>6970</v>
      </c>
    </row>
    <row r="3283" spans="1:5">
      <c r="A3283">
        <v>4210</v>
      </c>
      <c r="B3283" t="s">
        <v>4410</v>
      </c>
      <c r="C3283" t="s">
        <v>477</v>
      </c>
      <c r="D3283" t="s">
        <v>478</v>
      </c>
      <c r="E3283" s="258" t="s">
        <v>6904</v>
      </c>
    </row>
    <row r="3284" spans="1:5">
      <c r="A3284">
        <v>4212</v>
      </c>
      <c r="B3284" t="s">
        <v>4411</v>
      </c>
      <c r="C3284" t="s">
        <v>477</v>
      </c>
      <c r="D3284" t="s">
        <v>478</v>
      </c>
      <c r="E3284" s="258" t="s">
        <v>7150</v>
      </c>
    </row>
    <row r="3285" spans="1:5">
      <c r="A3285">
        <v>4213</v>
      </c>
      <c r="B3285" t="s">
        <v>4412</v>
      </c>
      <c r="C3285" t="s">
        <v>477</v>
      </c>
      <c r="D3285" t="s">
        <v>478</v>
      </c>
      <c r="E3285" s="258" t="s">
        <v>8426</v>
      </c>
    </row>
    <row r="3286" spans="1:5">
      <c r="A3286">
        <v>4211</v>
      </c>
      <c r="B3286" t="s">
        <v>4413</v>
      </c>
      <c r="C3286" t="s">
        <v>477</v>
      </c>
      <c r="D3286" t="s">
        <v>478</v>
      </c>
      <c r="E3286" s="258" t="s">
        <v>9291</v>
      </c>
    </row>
    <row r="3287" spans="1:5">
      <c r="A3287">
        <v>4209</v>
      </c>
      <c r="B3287" t="s">
        <v>4414</v>
      </c>
      <c r="C3287" t="s">
        <v>477</v>
      </c>
      <c r="D3287" t="s">
        <v>480</v>
      </c>
      <c r="E3287" s="258" t="s">
        <v>7272</v>
      </c>
    </row>
    <row r="3288" spans="1:5">
      <c r="A3288">
        <v>4180</v>
      </c>
      <c r="B3288" t="s">
        <v>4415</v>
      </c>
      <c r="C3288" t="s">
        <v>477</v>
      </c>
      <c r="D3288" t="s">
        <v>480</v>
      </c>
      <c r="E3288" s="258" t="s">
        <v>9292</v>
      </c>
    </row>
    <row r="3289" spans="1:5">
      <c r="A3289">
        <v>4177</v>
      </c>
      <c r="B3289" t="s">
        <v>4416</v>
      </c>
      <c r="C3289" t="s">
        <v>477</v>
      </c>
      <c r="D3289" t="s">
        <v>480</v>
      </c>
      <c r="E3289" s="258" t="s">
        <v>6663</v>
      </c>
    </row>
    <row r="3290" spans="1:5">
      <c r="A3290">
        <v>4179</v>
      </c>
      <c r="B3290" t="s">
        <v>4417</v>
      </c>
      <c r="C3290" t="s">
        <v>477</v>
      </c>
      <c r="D3290" t="s">
        <v>480</v>
      </c>
      <c r="E3290" s="258" t="s">
        <v>9293</v>
      </c>
    </row>
    <row r="3291" spans="1:5">
      <c r="A3291">
        <v>4208</v>
      </c>
      <c r="B3291" t="s">
        <v>4418</v>
      </c>
      <c r="C3291" t="s">
        <v>477</v>
      </c>
      <c r="D3291" t="s">
        <v>480</v>
      </c>
      <c r="E3291" s="258" t="s">
        <v>9294</v>
      </c>
    </row>
    <row r="3292" spans="1:5">
      <c r="A3292">
        <v>4181</v>
      </c>
      <c r="B3292" t="s">
        <v>4419</v>
      </c>
      <c r="C3292" t="s">
        <v>477</v>
      </c>
      <c r="D3292" t="s">
        <v>480</v>
      </c>
      <c r="E3292" s="258" t="s">
        <v>4740</v>
      </c>
    </row>
    <row r="3293" spans="1:5">
      <c r="A3293">
        <v>4178</v>
      </c>
      <c r="B3293" t="s">
        <v>4420</v>
      </c>
      <c r="C3293" t="s">
        <v>477</v>
      </c>
      <c r="D3293" t="s">
        <v>480</v>
      </c>
      <c r="E3293" s="258" t="s">
        <v>9295</v>
      </c>
    </row>
    <row r="3294" spans="1:5">
      <c r="A3294">
        <v>4182</v>
      </c>
      <c r="B3294" t="s">
        <v>4421</v>
      </c>
      <c r="C3294" t="s">
        <v>477</v>
      </c>
      <c r="D3294" t="s">
        <v>480</v>
      </c>
      <c r="E3294" s="258" t="s">
        <v>9296</v>
      </c>
    </row>
    <row r="3295" spans="1:5">
      <c r="A3295">
        <v>4183</v>
      </c>
      <c r="B3295" t="s">
        <v>4422</v>
      </c>
      <c r="C3295" t="s">
        <v>477</v>
      </c>
      <c r="D3295" t="s">
        <v>480</v>
      </c>
      <c r="E3295" s="258" t="s">
        <v>9297</v>
      </c>
    </row>
    <row r="3296" spans="1:5">
      <c r="A3296">
        <v>4184</v>
      </c>
      <c r="B3296" t="s">
        <v>4423</v>
      </c>
      <c r="C3296" t="s">
        <v>477</v>
      </c>
      <c r="D3296" t="s">
        <v>480</v>
      </c>
      <c r="E3296" s="258" t="s">
        <v>9298</v>
      </c>
    </row>
    <row r="3297" spans="1:5">
      <c r="A3297">
        <v>4185</v>
      </c>
      <c r="B3297" t="s">
        <v>4424</v>
      </c>
      <c r="C3297" t="s">
        <v>477</v>
      </c>
      <c r="D3297" t="s">
        <v>480</v>
      </c>
      <c r="E3297" s="258" t="s">
        <v>9299</v>
      </c>
    </row>
    <row r="3298" spans="1:5">
      <c r="A3298">
        <v>4205</v>
      </c>
      <c r="B3298" t="s">
        <v>4425</v>
      </c>
      <c r="C3298" t="s">
        <v>477</v>
      </c>
      <c r="D3298" t="s">
        <v>480</v>
      </c>
      <c r="E3298" s="258" t="s">
        <v>9300</v>
      </c>
    </row>
    <row r="3299" spans="1:5">
      <c r="A3299">
        <v>4192</v>
      </c>
      <c r="B3299" t="s">
        <v>4426</v>
      </c>
      <c r="C3299" t="s">
        <v>477</v>
      </c>
      <c r="D3299" t="s">
        <v>480</v>
      </c>
      <c r="E3299" s="258" t="s">
        <v>9300</v>
      </c>
    </row>
    <row r="3300" spans="1:5">
      <c r="A3300">
        <v>4191</v>
      </c>
      <c r="B3300" t="s">
        <v>4427</v>
      </c>
      <c r="C3300" t="s">
        <v>477</v>
      </c>
      <c r="D3300" t="s">
        <v>480</v>
      </c>
      <c r="E3300" s="258" t="s">
        <v>9300</v>
      </c>
    </row>
    <row r="3301" spans="1:5">
      <c r="A3301">
        <v>4207</v>
      </c>
      <c r="B3301" t="s">
        <v>4428</v>
      </c>
      <c r="C3301" t="s">
        <v>477</v>
      </c>
      <c r="D3301" t="s">
        <v>480</v>
      </c>
      <c r="E3301" s="258" t="s">
        <v>9301</v>
      </c>
    </row>
    <row r="3302" spans="1:5">
      <c r="A3302">
        <v>4206</v>
      </c>
      <c r="B3302" t="s">
        <v>4429</v>
      </c>
      <c r="C3302" t="s">
        <v>477</v>
      </c>
      <c r="D3302" t="s">
        <v>480</v>
      </c>
      <c r="E3302" s="258" t="s">
        <v>9302</v>
      </c>
    </row>
    <row r="3303" spans="1:5">
      <c r="A3303">
        <v>4190</v>
      </c>
      <c r="B3303" t="s">
        <v>4430</v>
      </c>
      <c r="C3303" t="s">
        <v>477</v>
      </c>
      <c r="D3303" t="s">
        <v>480</v>
      </c>
      <c r="E3303" s="258" t="s">
        <v>9302</v>
      </c>
    </row>
    <row r="3304" spans="1:5">
      <c r="A3304">
        <v>4186</v>
      </c>
      <c r="B3304" t="s">
        <v>4431</v>
      </c>
      <c r="C3304" t="s">
        <v>477</v>
      </c>
      <c r="D3304" t="s">
        <v>480</v>
      </c>
      <c r="E3304" s="258" t="s">
        <v>6791</v>
      </c>
    </row>
    <row r="3305" spans="1:5">
      <c r="A3305">
        <v>4188</v>
      </c>
      <c r="B3305" t="s">
        <v>4432</v>
      </c>
      <c r="C3305" t="s">
        <v>477</v>
      </c>
      <c r="D3305" t="s">
        <v>480</v>
      </c>
      <c r="E3305" s="258" t="s">
        <v>1018</v>
      </c>
    </row>
    <row r="3306" spans="1:5">
      <c r="A3306">
        <v>4189</v>
      </c>
      <c r="B3306" t="s">
        <v>4433</v>
      </c>
      <c r="C3306" t="s">
        <v>477</v>
      </c>
      <c r="D3306" t="s">
        <v>480</v>
      </c>
      <c r="E3306" s="258" t="s">
        <v>1018</v>
      </c>
    </row>
    <row r="3307" spans="1:5">
      <c r="A3307">
        <v>4197</v>
      </c>
      <c r="B3307" t="s">
        <v>4434</v>
      </c>
      <c r="C3307" t="s">
        <v>477</v>
      </c>
      <c r="D3307" t="s">
        <v>480</v>
      </c>
      <c r="E3307" s="258" t="s">
        <v>9303</v>
      </c>
    </row>
    <row r="3308" spans="1:5">
      <c r="A3308">
        <v>4194</v>
      </c>
      <c r="B3308" t="s">
        <v>4435</v>
      </c>
      <c r="C3308" t="s">
        <v>477</v>
      </c>
      <c r="D3308" t="s">
        <v>480</v>
      </c>
      <c r="E3308" s="258" t="s">
        <v>9304</v>
      </c>
    </row>
    <row r="3309" spans="1:5">
      <c r="A3309">
        <v>4193</v>
      </c>
      <c r="B3309" t="s">
        <v>4436</v>
      </c>
      <c r="C3309" t="s">
        <v>477</v>
      </c>
      <c r="D3309" t="s">
        <v>480</v>
      </c>
      <c r="E3309" s="258" t="s">
        <v>9304</v>
      </c>
    </row>
    <row r="3310" spans="1:5">
      <c r="A3310">
        <v>4204</v>
      </c>
      <c r="B3310" t="s">
        <v>4437</v>
      </c>
      <c r="C3310" t="s">
        <v>477</v>
      </c>
      <c r="D3310" t="s">
        <v>480</v>
      </c>
      <c r="E3310" s="258" t="s">
        <v>9304</v>
      </c>
    </row>
    <row r="3311" spans="1:5">
      <c r="A3311">
        <v>4187</v>
      </c>
      <c r="B3311" t="s">
        <v>4438</v>
      </c>
      <c r="C3311" t="s">
        <v>477</v>
      </c>
      <c r="D3311" t="s">
        <v>480</v>
      </c>
      <c r="E3311" s="258" t="s">
        <v>2673</v>
      </c>
    </row>
    <row r="3312" spans="1:5">
      <c r="A3312">
        <v>4202</v>
      </c>
      <c r="B3312" t="s">
        <v>4439</v>
      </c>
      <c r="C3312" t="s">
        <v>477</v>
      </c>
      <c r="D3312" t="s">
        <v>480</v>
      </c>
      <c r="E3312" s="258" t="s">
        <v>9305</v>
      </c>
    </row>
    <row r="3313" spans="1:5">
      <c r="A3313">
        <v>4203</v>
      </c>
      <c r="B3313" t="s">
        <v>4440</v>
      </c>
      <c r="C3313" t="s">
        <v>477</v>
      </c>
      <c r="D3313" t="s">
        <v>480</v>
      </c>
      <c r="E3313" s="258" t="s">
        <v>9306</v>
      </c>
    </row>
    <row r="3314" spans="1:5">
      <c r="A3314">
        <v>40368</v>
      </c>
      <c r="B3314" t="s">
        <v>4441</v>
      </c>
      <c r="C3314" t="s">
        <v>477</v>
      </c>
      <c r="D3314" t="s">
        <v>480</v>
      </c>
      <c r="E3314" s="258" t="s">
        <v>6717</v>
      </c>
    </row>
    <row r="3315" spans="1:5">
      <c r="A3315">
        <v>40365</v>
      </c>
      <c r="B3315" t="s">
        <v>4442</v>
      </c>
      <c r="C3315" t="s">
        <v>477</v>
      </c>
      <c r="D3315" t="s">
        <v>480</v>
      </c>
      <c r="E3315" s="258" t="s">
        <v>7175</v>
      </c>
    </row>
    <row r="3316" spans="1:5">
      <c r="A3316">
        <v>40356</v>
      </c>
      <c r="B3316" t="s">
        <v>4443</v>
      </c>
      <c r="C3316" t="s">
        <v>477</v>
      </c>
      <c r="D3316" t="s">
        <v>480</v>
      </c>
      <c r="E3316" s="258" t="s">
        <v>6590</v>
      </c>
    </row>
    <row r="3317" spans="1:5">
      <c r="A3317">
        <v>40362</v>
      </c>
      <c r="B3317" t="s">
        <v>4444</v>
      </c>
      <c r="C3317" t="s">
        <v>477</v>
      </c>
      <c r="D3317" t="s">
        <v>480</v>
      </c>
      <c r="E3317" s="258" t="s">
        <v>7125</v>
      </c>
    </row>
    <row r="3318" spans="1:5">
      <c r="A3318">
        <v>40374</v>
      </c>
      <c r="B3318" t="s">
        <v>4445</v>
      </c>
      <c r="C3318" t="s">
        <v>477</v>
      </c>
      <c r="D3318" t="s">
        <v>480</v>
      </c>
      <c r="E3318" s="258" t="s">
        <v>7176</v>
      </c>
    </row>
    <row r="3319" spans="1:5">
      <c r="A3319">
        <v>40371</v>
      </c>
      <c r="B3319" t="s">
        <v>4446</v>
      </c>
      <c r="C3319" t="s">
        <v>477</v>
      </c>
      <c r="D3319" t="s">
        <v>480</v>
      </c>
      <c r="E3319" s="258" t="s">
        <v>7177</v>
      </c>
    </row>
    <row r="3320" spans="1:5">
      <c r="A3320">
        <v>40359</v>
      </c>
      <c r="B3320" t="s">
        <v>4447</v>
      </c>
      <c r="C3320" t="s">
        <v>477</v>
      </c>
      <c r="D3320" t="s">
        <v>480</v>
      </c>
      <c r="E3320" s="258" t="s">
        <v>6707</v>
      </c>
    </row>
    <row r="3321" spans="1:5">
      <c r="A3321">
        <v>7595</v>
      </c>
      <c r="B3321" t="s">
        <v>7178</v>
      </c>
      <c r="C3321" t="s">
        <v>481</v>
      </c>
      <c r="D3321" t="s">
        <v>478</v>
      </c>
      <c r="E3321" s="258" t="s">
        <v>9307</v>
      </c>
    </row>
    <row r="3322" spans="1:5">
      <c r="A3322">
        <v>41094</v>
      </c>
      <c r="B3322" t="s">
        <v>4448</v>
      </c>
      <c r="C3322" t="s">
        <v>487</v>
      </c>
      <c r="D3322" t="s">
        <v>478</v>
      </c>
      <c r="E3322" s="258" t="s">
        <v>9308</v>
      </c>
    </row>
    <row r="3323" spans="1:5">
      <c r="A3323">
        <v>39609</v>
      </c>
      <c r="B3323" t="s">
        <v>4449</v>
      </c>
      <c r="C3323" t="s">
        <v>477</v>
      </c>
      <c r="D3323" t="s">
        <v>478</v>
      </c>
      <c r="E3323" s="258" t="s">
        <v>9309</v>
      </c>
    </row>
    <row r="3324" spans="1:5">
      <c r="A3324">
        <v>39610</v>
      </c>
      <c r="B3324" t="s">
        <v>4450</v>
      </c>
      <c r="C3324" t="s">
        <v>477</v>
      </c>
      <c r="D3324" t="s">
        <v>478</v>
      </c>
      <c r="E3324" s="258" t="s">
        <v>9310</v>
      </c>
    </row>
    <row r="3325" spans="1:5">
      <c r="A3325">
        <v>39611</v>
      </c>
      <c r="B3325" t="s">
        <v>4451</v>
      </c>
      <c r="C3325" t="s">
        <v>477</v>
      </c>
      <c r="D3325" t="s">
        <v>478</v>
      </c>
      <c r="E3325" s="258" t="s">
        <v>9311</v>
      </c>
    </row>
    <row r="3326" spans="1:5">
      <c r="A3326">
        <v>39612</v>
      </c>
      <c r="B3326" t="s">
        <v>4452</v>
      </c>
      <c r="C3326" t="s">
        <v>477</v>
      </c>
      <c r="D3326" t="s">
        <v>478</v>
      </c>
      <c r="E3326" s="258" t="s">
        <v>9312</v>
      </c>
    </row>
    <row r="3327" spans="1:5">
      <c r="A3327">
        <v>39608</v>
      </c>
      <c r="B3327" t="s">
        <v>4453</v>
      </c>
      <c r="C3327" t="s">
        <v>477</v>
      </c>
      <c r="D3327" t="s">
        <v>478</v>
      </c>
      <c r="E3327" s="258" t="s">
        <v>9313</v>
      </c>
    </row>
    <row r="3328" spans="1:5">
      <c r="A3328">
        <v>38175</v>
      </c>
      <c r="B3328" t="s">
        <v>4454</v>
      </c>
      <c r="C3328" t="s">
        <v>477</v>
      </c>
      <c r="D3328" t="s">
        <v>478</v>
      </c>
      <c r="E3328" s="258" t="s">
        <v>6491</v>
      </c>
    </row>
    <row r="3329" spans="1:5">
      <c r="A3329">
        <v>38176</v>
      </c>
      <c r="B3329" t="s">
        <v>4455</v>
      </c>
      <c r="C3329" t="s">
        <v>477</v>
      </c>
      <c r="D3329" t="s">
        <v>478</v>
      </c>
      <c r="E3329" s="258" t="s">
        <v>7043</v>
      </c>
    </row>
    <row r="3330" spans="1:5">
      <c r="A3330">
        <v>36152</v>
      </c>
      <c r="B3330" t="s">
        <v>4456</v>
      </c>
      <c r="C3330" t="s">
        <v>477</v>
      </c>
      <c r="D3330" t="s">
        <v>478</v>
      </c>
      <c r="E3330" s="258" t="s">
        <v>9314</v>
      </c>
    </row>
    <row r="3331" spans="1:5">
      <c r="A3331">
        <v>11138</v>
      </c>
      <c r="B3331" t="s">
        <v>4457</v>
      </c>
      <c r="C3331" t="s">
        <v>486</v>
      </c>
      <c r="D3331" t="s">
        <v>478</v>
      </c>
      <c r="E3331" s="258" t="s">
        <v>7873</v>
      </c>
    </row>
    <row r="3332" spans="1:5">
      <c r="A3332">
        <v>4221</v>
      </c>
      <c r="B3332" t="s">
        <v>4458</v>
      </c>
      <c r="C3332" t="s">
        <v>486</v>
      </c>
      <c r="D3332" t="s">
        <v>483</v>
      </c>
      <c r="E3332" s="258" t="s">
        <v>9315</v>
      </c>
    </row>
    <row r="3333" spans="1:5">
      <c r="A3333">
        <v>4227</v>
      </c>
      <c r="B3333" t="s">
        <v>4459</v>
      </c>
      <c r="C3333" t="s">
        <v>486</v>
      </c>
      <c r="D3333" t="s">
        <v>483</v>
      </c>
      <c r="E3333" s="258" t="s">
        <v>6546</v>
      </c>
    </row>
    <row r="3334" spans="1:5">
      <c r="A3334">
        <v>38170</v>
      </c>
      <c r="B3334" t="s">
        <v>4460</v>
      </c>
      <c r="C3334" t="s">
        <v>477</v>
      </c>
      <c r="D3334" t="s">
        <v>478</v>
      </c>
      <c r="E3334" s="258" t="s">
        <v>6872</v>
      </c>
    </row>
    <row r="3335" spans="1:5">
      <c r="A3335">
        <v>4252</v>
      </c>
      <c r="B3335" t="s">
        <v>4461</v>
      </c>
      <c r="C3335" t="s">
        <v>481</v>
      </c>
      <c r="D3335" t="s">
        <v>478</v>
      </c>
      <c r="E3335" s="258" t="s">
        <v>8032</v>
      </c>
    </row>
    <row r="3336" spans="1:5">
      <c r="A3336">
        <v>40980</v>
      </c>
      <c r="B3336" t="s">
        <v>4462</v>
      </c>
      <c r="C3336" t="s">
        <v>487</v>
      </c>
      <c r="D3336" t="s">
        <v>478</v>
      </c>
      <c r="E3336" s="258" t="s">
        <v>9316</v>
      </c>
    </row>
    <row r="3337" spans="1:5">
      <c r="A3337">
        <v>4243</v>
      </c>
      <c r="B3337" t="s">
        <v>4463</v>
      </c>
      <c r="C3337" t="s">
        <v>481</v>
      </c>
      <c r="D3337" t="s">
        <v>478</v>
      </c>
      <c r="E3337" s="258" t="s">
        <v>9317</v>
      </c>
    </row>
    <row r="3338" spans="1:5">
      <c r="A3338">
        <v>41031</v>
      </c>
      <c r="B3338" t="s">
        <v>4464</v>
      </c>
      <c r="C3338" t="s">
        <v>487</v>
      </c>
      <c r="D3338" t="s">
        <v>478</v>
      </c>
      <c r="E3338" s="258" t="s">
        <v>9318</v>
      </c>
    </row>
    <row r="3339" spans="1:5">
      <c r="A3339">
        <v>37666</v>
      </c>
      <c r="B3339" t="s">
        <v>4465</v>
      </c>
      <c r="C3339" t="s">
        <v>481</v>
      </c>
      <c r="D3339" t="s">
        <v>478</v>
      </c>
      <c r="E3339" s="258" t="s">
        <v>9293</v>
      </c>
    </row>
    <row r="3340" spans="1:5">
      <c r="A3340">
        <v>40986</v>
      </c>
      <c r="B3340" t="s">
        <v>4466</v>
      </c>
      <c r="C3340" t="s">
        <v>487</v>
      </c>
      <c r="D3340" t="s">
        <v>478</v>
      </c>
      <c r="E3340" s="258" t="s">
        <v>9319</v>
      </c>
    </row>
    <row r="3341" spans="1:5">
      <c r="A3341">
        <v>4250</v>
      </c>
      <c r="B3341" t="s">
        <v>4467</v>
      </c>
      <c r="C3341" t="s">
        <v>481</v>
      </c>
      <c r="D3341" t="s">
        <v>478</v>
      </c>
      <c r="E3341" s="258" t="s">
        <v>7066</v>
      </c>
    </row>
    <row r="3342" spans="1:5">
      <c r="A3342">
        <v>40978</v>
      </c>
      <c r="B3342" t="s">
        <v>4468</v>
      </c>
      <c r="C3342" t="s">
        <v>487</v>
      </c>
      <c r="D3342" t="s">
        <v>478</v>
      </c>
      <c r="E3342" s="258" t="s">
        <v>9320</v>
      </c>
    </row>
    <row r="3343" spans="1:5">
      <c r="A3343">
        <v>41043</v>
      </c>
      <c r="B3343" t="s">
        <v>4469</v>
      </c>
      <c r="C3343" t="s">
        <v>487</v>
      </c>
      <c r="D3343" t="s">
        <v>478</v>
      </c>
      <c r="E3343" s="258" t="s">
        <v>9321</v>
      </c>
    </row>
    <row r="3344" spans="1:5">
      <c r="A3344">
        <v>44501</v>
      </c>
      <c r="B3344" t="s">
        <v>4470</v>
      </c>
      <c r="C3344" t="s">
        <v>481</v>
      </c>
      <c r="D3344" t="s">
        <v>478</v>
      </c>
      <c r="E3344" s="258" t="s">
        <v>9322</v>
      </c>
    </row>
    <row r="3345" spans="1:5">
      <c r="A3345">
        <v>4234</v>
      </c>
      <c r="B3345" t="s">
        <v>4471</v>
      </c>
      <c r="C3345" t="s">
        <v>481</v>
      </c>
      <c r="D3345" t="s">
        <v>483</v>
      </c>
      <c r="E3345" s="258" t="s">
        <v>6961</v>
      </c>
    </row>
    <row r="3346" spans="1:5">
      <c r="A3346">
        <v>40987</v>
      </c>
      <c r="B3346" t="s">
        <v>4472</v>
      </c>
      <c r="C3346" t="s">
        <v>487</v>
      </c>
      <c r="D3346" t="s">
        <v>478</v>
      </c>
      <c r="E3346" s="258" t="s">
        <v>9323</v>
      </c>
    </row>
    <row r="3347" spans="1:5">
      <c r="A3347">
        <v>4253</v>
      </c>
      <c r="B3347" t="s">
        <v>4473</v>
      </c>
      <c r="C3347" t="s">
        <v>481</v>
      </c>
      <c r="D3347" t="s">
        <v>478</v>
      </c>
      <c r="E3347" s="258" t="s">
        <v>8847</v>
      </c>
    </row>
    <row r="3348" spans="1:5">
      <c r="A3348">
        <v>40981</v>
      </c>
      <c r="B3348" t="s">
        <v>4474</v>
      </c>
      <c r="C3348" t="s">
        <v>487</v>
      </c>
      <c r="D3348" t="s">
        <v>478</v>
      </c>
      <c r="E3348" s="258" t="s">
        <v>8848</v>
      </c>
    </row>
    <row r="3349" spans="1:5">
      <c r="A3349">
        <v>4254</v>
      </c>
      <c r="B3349" t="s">
        <v>4475</v>
      </c>
      <c r="C3349" t="s">
        <v>481</v>
      </c>
      <c r="D3349" t="s">
        <v>478</v>
      </c>
      <c r="E3349" s="258" t="s">
        <v>8847</v>
      </c>
    </row>
    <row r="3350" spans="1:5">
      <c r="A3350">
        <v>41036</v>
      </c>
      <c r="B3350" t="s">
        <v>4476</v>
      </c>
      <c r="C3350" t="s">
        <v>487</v>
      </c>
      <c r="D3350" t="s">
        <v>478</v>
      </c>
      <c r="E3350" s="258" t="s">
        <v>8848</v>
      </c>
    </row>
    <row r="3351" spans="1:5">
      <c r="A3351">
        <v>4251</v>
      </c>
      <c r="B3351" t="s">
        <v>4477</v>
      </c>
      <c r="C3351" t="s">
        <v>481</v>
      </c>
      <c r="D3351" t="s">
        <v>478</v>
      </c>
      <c r="E3351" s="258" t="s">
        <v>6088</v>
      </c>
    </row>
    <row r="3352" spans="1:5">
      <c r="A3352">
        <v>40979</v>
      </c>
      <c r="B3352" t="s">
        <v>4478</v>
      </c>
      <c r="C3352" t="s">
        <v>487</v>
      </c>
      <c r="D3352" t="s">
        <v>478</v>
      </c>
      <c r="E3352" s="258" t="s">
        <v>9324</v>
      </c>
    </row>
    <row r="3353" spans="1:5">
      <c r="A3353">
        <v>4230</v>
      </c>
      <c r="B3353" t="s">
        <v>4479</v>
      </c>
      <c r="C3353" t="s">
        <v>481</v>
      </c>
      <c r="D3353" t="s">
        <v>478</v>
      </c>
      <c r="E3353" s="258" t="s">
        <v>9325</v>
      </c>
    </row>
    <row r="3354" spans="1:5">
      <c r="A3354">
        <v>40998</v>
      </c>
      <c r="B3354" t="s">
        <v>4480</v>
      </c>
      <c r="C3354" t="s">
        <v>487</v>
      </c>
      <c r="D3354" t="s">
        <v>478</v>
      </c>
      <c r="E3354" s="258" t="s">
        <v>9326</v>
      </c>
    </row>
    <row r="3355" spans="1:5">
      <c r="A3355">
        <v>4257</v>
      </c>
      <c r="B3355" t="s">
        <v>4481</v>
      </c>
      <c r="C3355" t="s">
        <v>481</v>
      </c>
      <c r="D3355" t="s">
        <v>478</v>
      </c>
      <c r="E3355" s="258" t="s">
        <v>8847</v>
      </c>
    </row>
    <row r="3356" spans="1:5">
      <c r="A3356">
        <v>40982</v>
      </c>
      <c r="B3356" t="s">
        <v>4482</v>
      </c>
      <c r="C3356" t="s">
        <v>487</v>
      </c>
      <c r="D3356" t="s">
        <v>478</v>
      </c>
      <c r="E3356" s="258" t="s">
        <v>8848</v>
      </c>
    </row>
    <row r="3357" spans="1:5">
      <c r="A3357">
        <v>4240</v>
      </c>
      <c r="B3357" t="s">
        <v>4483</v>
      </c>
      <c r="C3357" t="s">
        <v>481</v>
      </c>
      <c r="D3357" t="s">
        <v>478</v>
      </c>
      <c r="E3357" s="258" t="s">
        <v>9327</v>
      </c>
    </row>
    <row r="3358" spans="1:5">
      <c r="A3358">
        <v>41026</v>
      </c>
      <c r="B3358" t="s">
        <v>4484</v>
      </c>
      <c r="C3358" t="s">
        <v>487</v>
      </c>
      <c r="D3358" t="s">
        <v>478</v>
      </c>
      <c r="E3358" s="258" t="s">
        <v>9328</v>
      </c>
    </row>
    <row r="3359" spans="1:5">
      <c r="A3359">
        <v>4239</v>
      </c>
      <c r="B3359" t="s">
        <v>4485</v>
      </c>
      <c r="C3359" t="s">
        <v>481</v>
      </c>
      <c r="D3359" t="s">
        <v>478</v>
      </c>
      <c r="E3359" s="258" t="s">
        <v>9329</v>
      </c>
    </row>
    <row r="3360" spans="1:5">
      <c r="A3360">
        <v>41024</v>
      </c>
      <c r="B3360" t="s">
        <v>4486</v>
      </c>
      <c r="C3360" t="s">
        <v>487</v>
      </c>
      <c r="D3360" t="s">
        <v>478</v>
      </c>
      <c r="E3360" s="258" t="s">
        <v>9330</v>
      </c>
    </row>
    <row r="3361" spans="1:5">
      <c r="A3361">
        <v>4248</v>
      </c>
      <c r="B3361" t="s">
        <v>4487</v>
      </c>
      <c r="C3361" t="s">
        <v>481</v>
      </c>
      <c r="D3361" t="s">
        <v>478</v>
      </c>
      <c r="E3361" s="258" t="s">
        <v>7045</v>
      </c>
    </row>
    <row r="3362" spans="1:5">
      <c r="A3362">
        <v>41033</v>
      </c>
      <c r="B3362" t="s">
        <v>4488</v>
      </c>
      <c r="C3362" t="s">
        <v>487</v>
      </c>
      <c r="D3362" t="s">
        <v>478</v>
      </c>
      <c r="E3362" s="258" t="s">
        <v>9331</v>
      </c>
    </row>
    <row r="3363" spans="1:5">
      <c r="A3363">
        <v>41040</v>
      </c>
      <c r="B3363" t="s">
        <v>4489</v>
      </c>
      <c r="C3363" t="s">
        <v>487</v>
      </c>
      <c r="D3363" t="s">
        <v>478</v>
      </c>
      <c r="E3363" s="258" t="s">
        <v>9332</v>
      </c>
    </row>
    <row r="3364" spans="1:5">
      <c r="A3364">
        <v>44500</v>
      </c>
      <c r="B3364" t="s">
        <v>4490</v>
      </c>
      <c r="C3364" t="s">
        <v>481</v>
      </c>
      <c r="D3364" t="s">
        <v>478</v>
      </c>
      <c r="E3364" s="258" t="s">
        <v>1012</v>
      </c>
    </row>
    <row r="3365" spans="1:5">
      <c r="A3365">
        <v>4238</v>
      </c>
      <c r="B3365" t="s">
        <v>4491</v>
      </c>
      <c r="C3365" t="s">
        <v>481</v>
      </c>
      <c r="D3365" t="s">
        <v>478</v>
      </c>
      <c r="E3365" s="258" t="s">
        <v>6961</v>
      </c>
    </row>
    <row r="3366" spans="1:5">
      <c r="A3366">
        <v>41012</v>
      </c>
      <c r="B3366" t="s">
        <v>4492</v>
      </c>
      <c r="C3366" t="s">
        <v>487</v>
      </c>
      <c r="D3366" t="s">
        <v>478</v>
      </c>
      <c r="E3366" s="258" t="s">
        <v>9323</v>
      </c>
    </row>
    <row r="3367" spans="1:5">
      <c r="A3367">
        <v>4237</v>
      </c>
      <c r="B3367" t="s">
        <v>4493</v>
      </c>
      <c r="C3367" t="s">
        <v>481</v>
      </c>
      <c r="D3367" t="s">
        <v>478</v>
      </c>
      <c r="E3367" s="258" t="s">
        <v>7179</v>
      </c>
    </row>
    <row r="3368" spans="1:5">
      <c r="A3368">
        <v>41002</v>
      </c>
      <c r="B3368" t="s">
        <v>4494</v>
      </c>
      <c r="C3368" t="s">
        <v>487</v>
      </c>
      <c r="D3368" t="s">
        <v>478</v>
      </c>
      <c r="E3368" s="258" t="s">
        <v>9333</v>
      </c>
    </row>
    <row r="3369" spans="1:5">
      <c r="A3369">
        <v>4233</v>
      </c>
      <c r="B3369" t="s">
        <v>4495</v>
      </c>
      <c r="C3369" t="s">
        <v>481</v>
      </c>
      <c r="D3369" t="s">
        <v>478</v>
      </c>
      <c r="E3369" s="258" t="s">
        <v>9279</v>
      </c>
    </row>
    <row r="3370" spans="1:5">
      <c r="A3370">
        <v>41001</v>
      </c>
      <c r="B3370" t="s">
        <v>4496</v>
      </c>
      <c r="C3370" t="s">
        <v>487</v>
      </c>
      <c r="D3370" t="s">
        <v>478</v>
      </c>
      <c r="E3370" s="258" t="s">
        <v>9334</v>
      </c>
    </row>
    <row r="3371" spans="1:5">
      <c r="A3371">
        <v>2</v>
      </c>
      <c r="B3371" t="s">
        <v>4497</v>
      </c>
      <c r="C3371" t="s">
        <v>482</v>
      </c>
      <c r="D3371" t="s">
        <v>478</v>
      </c>
      <c r="E3371" s="258" t="s">
        <v>6820</v>
      </c>
    </row>
    <row r="3372" spans="1:5">
      <c r="A3372">
        <v>36517</v>
      </c>
      <c r="B3372" t="s">
        <v>4498</v>
      </c>
      <c r="C3372" t="s">
        <v>477</v>
      </c>
      <c r="D3372" t="s">
        <v>480</v>
      </c>
      <c r="E3372" s="258" t="s">
        <v>9335</v>
      </c>
    </row>
    <row r="3373" spans="1:5">
      <c r="A3373">
        <v>4262</v>
      </c>
      <c r="B3373" t="s">
        <v>4499</v>
      </c>
      <c r="C3373" t="s">
        <v>477</v>
      </c>
      <c r="D3373" t="s">
        <v>480</v>
      </c>
      <c r="E3373" s="258" t="s">
        <v>9336</v>
      </c>
    </row>
    <row r="3374" spans="1:5">
      <c r="A3374">
        <v>4263</v>
      </c>
      <c r="B3374" t="s">
        <v>4500</v>
      </c>
      <c r="C3374" t="s">
        <v>477</v>
      </c>
      <c r="D3374" t="s">
        <v>480</v>
      </c>
      <c r="E3374" s="258" t="s">
        <v>9337</v>
      </c>
    </row>
    <row r="3375" spans="1:5">
      <c r="A3375">
        <v>36518</v>
      </c>
      <c r="B3375" t="s">
        <v>4501</v>
      </c>
      <c r="C3375" t="s">
        <v>477</v>
      </c>
      <c r="D3375" t="s">
        <v>480</v>
      </c>
      <c r="E3375" s="258" t="s">
        <v>9338</v>
      </c>
    </row>
    <row r="3376" spans="1:5">
      <c r="A3376">
        <v>14221</v>
      </c>
      <c r="B3376" t="s">
        <v>4502</v>
      </c>
      <c r="C3376" t="s">
        <v>477</v>
      </c>
      <c r="D3376" t="s">
        <v>480</v>
      </c>
      <c r="E3376" s="258" t="s">
        <v>9339</v>
      </c>
    </row>
    <row r="3377" spans="1:5">
      <c r="A3377">
        <v>38402</v>
      </c>
      <c r="B3377" t="s">
        <v>4503</v>
      </c>
      <c r="C3377" t="s">
        <v>477</v>
      </c>
      <c r="D3377" t="s">
        <v>478</v>
      </c>
      <c r="E3377" s="258" t="s">
        <v>1011</v>
      </c>
    </row>
    <row r="3378" spans="1:5">
      <c r="A3378">
        <v>3412</v>
      </c>
      <c r="B3378" t="s">
        <v>4504</v>
      </c>
      <c r="C3378" t="s">
        <v>479</v>
      </c>
      <c r="D3378" t="s">
        <v>480</v>
      </c>
      <c r="E3378" s="258" t="s">
        <v>7107</v>
      </c>
    </row>
    <row r="3379" spans="1:5">
      <c r="A3379">
        <v>3413</v>
      </c>
      <c r="B3379" t="s">
        <v>4505</v>
      </c>
      <c r="C3379" t="s">
        <v>479</v>
      </c>
      <c r="D3379" t="s">
        <v>480</v>
      </c>
      <c r="E3379" s="258" t="s">
        <v>9340</v>
      </c>
    </row>
    <row r="3380" spans="1:5">
      <c r="A3380">
        <v>39744</v>
      </c>
      <c r="B3380" t="s">
        <v>4506</v>
      </c>
      <c r="C3380" t="s">
        <v>479</v>
      </c>
      <c r="D3380" t="s">
        <v>480</v>
      </c>
      <c r="E3380" s="258" t="s">
        <v>7885</v>
      </c>
    </row>
    <row r="3381" spans="1:5">
      <c r="A3381">
        <v>39745</v>
      </c>
      <c r="B3381" t="s">
        <v>4507</v>
      </c>
      <c r="C3381" t="s">
        <v>479</v>
      </c>
      <c r="D3381" t="s">
        <v>480</v>
      </c>
      <c r="E3381" s="258" t="s">
        <v>9341</v>
      </c>
    </row>
    <row r="3382" spans="1:5">
      <c r="A3382">
        <v>39637</v>
      </c>
      <c r="B3382" t="s">
        <v>4508</v>
      </c>
      <c r="C3382" t="s">
        <v>479</v>
      </c>
      <c r="D3382" t="s">
        <v>478</v>
      </c>
      <c r="E3382" s="258" t="s">
        <v>9342</v>
      </c>
    </row>
    <row r="3383" spans="1:5">
      <c r="A3383">
        <v>39638</v>
      </c>
      <c r="B3383" t="s">
        <v>4509</v>
      </c>
      <c r="C3383" t="s">
        <v>479</v>
      </c>
      <c r="D3383" t="s">
        <v>478</v>
      </c>
      <c r="E3383" s="258" t="s">
        <v>9343</v>
      </c>
    </row>
    <row r="3384" spans="1:5">
      <c r="A3384">
        <v>39639</v>
      </c>
      <c r="B3384" t="s">
        <v>4510</v>
      </c>
      <c r="C3384" t="s">
        <v>479</v>
      </c>
      <c r="D3384" t="s">
        <v>478</v>
      </c>
      <c r="E3384" s="258" t="s">
        <v>9344</v>
      </c>
    </row>
    <row r="3385" spans="1:5">
      <c r="A3385">
        <v>39517</v>
      </c>
      <c r="B3385" t="s">
        <v>4511</v>
      </c>
      <c r="C3385" t="s">
        <v>479</v>
      </c>
      <c r="D3385" t="s">
        <v>480</v>
      </c>
      <c r="E3385" s="258" t="s">
        <v>9345</v>
      </c>
    </row>
    <row r="3386" spans="1:5">
      <c r="A3386">
        <v>39518</v>
      </c>
      <c r="B3386" t="s">
        <v>4512</v>
      </c>
      <c r="C3386" t="s">
        <v>479</v>
      </c>
      <c r="D3386" t="s">
        <v>480</v>
      </c>
      <c r="E3386" s="258" t="s">
        <v>9346</v>
      </c>
    </row>
    <row r="3387" spans="1:5">
      <c r="A3387">
        <v>38366</v>
      </c>
      <c r="B3387" t="s">
        <v>4513</v>
      </c>
      <c r="C3387" t="s">
        <v>479</v>
      </c>
      <c r="D3387" t="s">
        <v>478</v>
      </c>
      <c r="E3387" s="258" t="s">
        <v>7271</v>
      </c>
    </row>
    <row r="3388" spans="1:5">
      <c r="A3388">
        <v>11703</v>
      </c>
      <c r="B3388" t="s">
        <v>4514</v>
      </c>
      <c r="C3388" t="s">
        <v>477</v>
      </c>
      <c r="D3388" t="s">
        <v>478</v>
      </c>
      <c r="E3388" s="258" t="s">
        <v>6458</v>
      </c>
    </row>
    <row r="3389" spans="1:5">
      <c r="A3389">
        <v>37400</v>
      </c>
      <c r="B3389" t="s">
        <v>4515</v>
      </c>
      <c r="C3389" t="s">
        <v>477</v>
      </c>
      <c r="D3389" t="s">
        <v>478</v>
      </c>
      <c r="E3389" s="258" t="s">
        <v>9347</v>
      </c>
    </row>
    <row r="3390" spans="1:5">
      <c r="A3390">
        <v>25400</v>
      </c>
      <c r="B3390" t="s">
        <v>4516</v>
      </c>
      <c r="C3390" t="s">
        <v>477</v>
      </c>
      <c r="D3390" t="s">
        <v>478</v>
      </c>
      <c r="E3390" s="258" t="s">
        <v>9348</v>
      </c>
    </row>
    <row r="3391" spans="1:5">
      <c r="A3391">
        <v>4276</v>
      </c>
      <c r="B3391" t="s">
        <v>4517</v>
      </c>
      <c r="C3391" t="s">
        <v>477</v>
      </c>
      <c r="D3391" t="s">
        <v>480</v>
      </c>
      <c r="E3391" s="258" t="s">
        <v>9349</v>
      </c>
    </row>
    <row r="3392" spans="1:5">
      <c r="A3392">
        <v>4273</v>
      </c>
      <c r="B3392" t="s">
        <v>4518</v>
      </c>
      <c r="C3392" t="s">
        <v>477</v>
      </c>
      <c r="D3392" t="s">
        <v>480</v>
      </c>
      <c r="E3392" s="258" t="s">
        <v>9350</v>
      </c>
    </row>
    <row r="3393" spans="1:5">
      <c r="A3393">
        <v>4274</v>
      </c>
      <c r="B3393" t="s">
        <v>4519</v>
      </c>
      <c r="C3393" t="s">
        <v>477</v>
      </c>
      <c r="D3393" t="s">
        <v>480</v>
      </c>
      <c r="E3393" s="258" t="s">
        <v>8048</v>
      </c>
    </row>
    <row r="3394" spans="1:5">
      <c r="A3394">
        <v>39438</v>
      </c>
      <c r="B3394" t="s">
        <v>4520</v>
      </c>
      <c r="C3394" t="s">
        <v>477</v>
      </c>
      <c r="D3394" t="s">
        <v>478</v>
      </c>
      <c r="E3394" s="258" t="s">
        <v>952</v>
      </c>
    </row>
    <row r="3395" spans="1:5">
      <c r="A3395">
        <v>11963</v>
      </c>
      <c r="B3395" t="s">
        <v>4522</v>
      </c>
      <c r="C3395" t="s">
        <v>477</v>
      </c>
      <c r="D3395" t="s">
        <v>478</v>
      </c>
      <c r="E3395" s="258" t="s">
        <v>1042</v>
      </c>
    </row>
    <row r="3396" spans="1:5">
      <c r="A3396">
        <v>11964</v>
      </c>
      <c r="B3396" t="s">
        <v>4523</v>
      </c>
      <c r="C3396" t="s">
        <v>477</v>
      </c>
      <c r="D3396" t="s">
        <v>478</v>
      </c>
      <c r="E3396" s="258" t="s">
        <v>9138</v>
      </c>
    </row>
    <row r="3397" spans="1:5">
      <c r="A3397">
        <v>4379</v>
      </c>
      <c r="B3397" t="s">
        <v>4524</v>
      </c>
      <c r="C3397" t="s">
        <v>477</v>
      </c>
      <c r="D3397" t="s">
        <v>478</v>
      </c>
      <c r="E3397" s="258" t="s">
        <v>858</v>
      </c>
    </row>
    <row r="3398" spans="1:5">
      <c r="A3398">
        <v>4377</v>
      </c>
      <c r="B3398" t="s">
        <v>4525</v>
      </c>
      <c r="C3398" t="s">
        <v>477</v>
      </c>
      <c r="D3398" t="s">
        <v>478</v>
      </c>
      <c r="E3398" s="258" t="s">
        <v>7184</v>
      </c>
    </row>
    <row r="3399" spans="1:5">
      <c r="A3399">
        <v>4356</v>
      </c>
      <c r="B3399" t="s">
        <v>4526</v>
      </c>
      <c r="C3399" t="s">
        <v>477</v>
      </c>
      <c r="D3399" t="s">
        <v>478</v>
      </c>
      <c r="E3399" s="258" t="s">
        <v>952</v>
      </c>
    </row>
    <row r="3400" spans="1:5">
      <c r="A3400">
        <v>13246</v>
      </c>
      <c r="B3400" t="s">
        <v>4527</v>
      </c>
      <c r="C3400" t="s">
        <v>477</v>
      </c>
      <c r="D3400" t="s">
        <v>478</v>
      </c>
      <c r="E3400" s="258" t="s">
        <v>895</v>
      </c>
    </row>
    <row r="3401" spans="1:5">
      <c r="A3401">
        <v>4346</v>
      </c>
      <c r="B3401" t="s">
        <v>4528</v>
      </c>
      <c r="C3401" t="s">
        <v>477</v>
      </c>
      <c r="D3401" t="s">
        <v>478</v>
      </c>
      <c r="E3401" s="258" t="s">
        <v>9351</v>
      </c>
    </row>
    <row r="3402" spans="1:5">
      <c r="A3402">
        <v>11955</v>
      </c>
      <c r="B3402" t="s">
        <v>4529</v>
      </c>
      <c r="C3402" t="s">
        <v>477</v>
      </c>
      <c r="D3402" t="s">
        <v>478</v>
      </c>
      <c r="E3402" s="258" t="s">
        <v>6995</v>
      </c>
    </row>
    <row r="3403" spans="1:5">
      <c r="A3403">
        <v>11960</v>
      </c>
      <c r="B3403" t="s">
        <v>4530</v>
      </c>
      <c r="C3403" t="s">
        <v>477</v>
      </c>
      <c r="D3403" t="s">
        <v>478</v>
      </c>
      <c r="E3403" s="258" t="s">
        <v>7739</v>
      </c>
    </row>
    <row r="3404" spans="1:5">
      <c r="A3404">
        <v>4333</v>
      </c>
      <c r="B3404" t="s">
        <v>4531</v>
      </c>
      <c r="C3404" t="s">
        <v>477</v>
      </c>
      <c r="D3404" t="s">
        <v>478</v>
      </c>
      <c r="E3404" s="258" t="s">
        <v>952</v>
      </c>
    </row>
    <row r="3405" spans="1:5">
      <c r="A3405">
        <v>4358</v>
      </c>
      <c r="B3405" t="s">
        <v>4532</v>
      </c>
      <c r="C3405" t="s">
        <v>477</v>
      </c>
      <c r="D3405" t="s">
        <v>478</v>
      </c>
      <c r="E3405" s="258" t="s">
        <v>6877</v>
      </c>
    </row>
    <row r="3406" spans="1:5">
      <c r="A3406">
        <v>39435</v>
      </c>
      <c r="B3406" t="s">
        <v>4533</v>
      </c>
      <c r="C3406" t="s">
        <v>477</v>
      </c>
      <c r="D3406" t="s">
        <v>478</v>
      </c>
      <c r="E3406" s="258" t="s">
        <v>6925</v>
      </c>
    </row>
    <row r="3407" spans="1:5">
      <c r="A3407">
        <v>39436</v>
      </c>
      <c r="B3407" t="s">
        <v>4534</v>
      </c>
      <c r="C3407" t="s">
        <v>477</v>
      </c>
      <c r="D3407" t="s">
        <v>478</v>
      </c>
      <c r="E3407" s="258" t="s">
        <v>3166</v>
      </c>
    </row>
    <row r="3408" spans="1:5">
      <c r="A3408">
        <v>39437</v>
      </c>
      <c r="B3408" t="s">
        <v>4535</v>
      </c>
      <c r="C3408" t="s">
        <v>477</v>
      </c>
      <c r="D3408" t="s">
        <v>478</v>
      </c>
      <c r="E3408" s="258" t="s">
        <v>904</v>
      </c>
    </row>
    <row r="3409" spans="1:5">
      <c r="A3409">
        <v>39439</v>
      </c>
      <c r="B3409" t="s">
        <v>4536</v>
      </c>
      <c r="C3409" t="s">
        <v>477</v>
      </c>
      <c r="D3409" t="s">
        <v>478</v>
      </c>
      <c r="E3409" s="258" t="s">
        <v>860</v>
      </c>
    </row>
    <row r="3410" spans="1:5">
      <c r="A3410">
        <v>39440</v>
      </c>
      <c r="B3410" t="s">
        <v>4537</v>
      </c>
      <c r="C3410" t="s">
        <v>477</v>
      </c>
      <c r="D3410" t="s">
        <v>478</v>
      </c>
      <c r="E3410" s="258" t="s">
        <v>7185</v>
      </c>
    </row>
    <row r="3411" spans="1:5">
      <c r="A3411">
        <v>39441</v>
      </c>
      <c r="B3411" t="s">
        <v>4538</v>
      </c>
      <c r="C3411" t="s">
        <v>477</v>
      </c>
      <c r="D3411" t="s">
        <v>478</v>
      </c>
      <c r="E3411" s="258" t="s">
        <v>952</v>
      </c>
    </row>
    <row r="3412" spans="1:5">
      <c r="A3412">
        <v>39442</v>
      </c>
      <c r="B3412" t="s">
        <v>4539</v>
      </c>
      <c r="C3412" t="s">
        <v>477</v>
      </c>
      <c r="D3412" t="s">
        <v>478</v>
      </c>
      <c r="E3412" s="258" t="s">
        <v>7184</v>
      </c>
    </row>
    <row r="3413" spans="1:5">
      <c r="A3413">
        <v>39443</v>
      </c>
      <c r="B3413" t="s">
        <v>4540</v>
      </c>
      <c r="C3413" t="s">
        <v>477</v>
      </c>
      <c r="D3413" t="s">
        <v>478</v>
      </c>
      <c r="E3413" s="258" t="s">
        <v>7068</v>
      </c>
    </row>
    <row r="3414" spans="1:5">
      <c r="A3414">
        <v>4329</v>
      </c>
      <c r="B3414" t="s">
        <v>4541</v>
      </c>
      <c r="C3414" t="s">
        <v>477</v>
      </c>
      <c r="D3414" t="s">
        <v>483</v>
      </c>
      <c r="E3414" s="258" t="s">
        <v>917</v>
      </c>
    </row>
    <row r="3415" spans="1:5">
      <c r="A3415">
        <v>4383</v>
      </c>
      <c r="B3415" t="s">
        <v>4542</v>
      </c>
      <c r="C3415" t="s">
        <v>477</v>
      </c>
      <c r="D3415" t="s">
        <v>478</v>
      </c>
      <c r="E3415" s="258" t="s">
        <v>9352</v>
      </c>
    </row>
    <row r="3416" spans="1:5">
      <c r="A3416">
        <v>4344</v>
      </c>
      <c r="B3416" t="s">
        <v>4543</v>
      </c>
      <c r="C3416" t="s">
        <v>477</v>
      </c>
      <c r="D3416" t="s">
        <v>478</v>
      </c>
      <c r="E3416" s="258" t="s">
        <v>8319</v>
      </c>
    </row>
    <row r="3417" spans="1:5">
      <c r="A3417">
        <v>436</v>
      </c>
      <c r="B3417" t="s">
        <v>4544</v>
      </c>
      <c r="C3417" t="s">
        <v>477</v>
      </c>
      <c r="D3417" t="s">
        <v>480</v>
      </c>
      <c r="E3417" s="258" t="s">
        <v>7118</v>
      </c>
    </row>
    <row r="3418" spans="1:5">
      <c r="A3418">
        <v>442</v>
      </c>
      <c r="B3418" t="s">
        <v>4545</v>
      </c>
      <c r="C3418" t="s">
        <v>477</v>
      </c>
      <c r="D3418" t="s">
        <v>480</v>
      </c>
      <c r="E3418" s="258" t="s">
        <v>6663</v>
      </c>
    </row>
    <row r="3419" spans="1:5">
      <c r="A3419">
        <v>11953</v>
      </c>
      <c r="B3419" t="s">
        <v>4546</v>
      </c>
      <c r="C3419" t="s">
        <v>477</v>
      </c>
      <c r="D3419" t="s">
        <v>478</v>
      </c>
      <c r="E3419" s="258" t="s">
        <v>8588</v>
      </c>
    </row>
    <row r="3420" spans="1:5">
      <c r="A3420">
        <v>4335</v>
      </c>
      <c r="B3420" t="s">
        <v>4547</v>
      </c>
      <c r="C3420" t="s">
        <v>477</v>
      </c>
      <c r="D3420" t="s">
        <v>478</v>
      </c>
      <c r="E3420" s="258" t="s">
        <v>9353</v>
      </c>
    </row>
    <row r="3421" spans="1:5">
      <c r="A3421">
        <v>4334</v>
      </c>
      <c r="B3421" t="s">
        <v>4548</v>
      </c>
      <c r="C3421" t="s">
        <v>477</v>
      </c>
      <c r="D3421" t="s">
        <v>478</v>
      </c>
      <c r="E3421" s="258" t="s">
        <v>8368</v>
      </c>
    </row>
    <row r="3422" spans="1:5">
      <c r="A3422">
        <v>4343</v>
      </c>
      <c r="B3422" t="s">
        <v>4549</v>
      </c>
      <c r="C3422" t="s">
        <v>477</v>
      </c>
      <c r="D3422" t="s">
        <v>478</v>
      </c>
      <c r="E3422" s="258" t="s">
        <v>9354</v>
      </c>
    </row>
    <row r="3423" spans="1:5">
      <c r="A3423">
        <v>430</v>
      </c>
      <c r="B3423" t="s">
        <v>4550</v>
      </c>
      <c r="C3423" t="s">
        <v>477</v>
      </c>
      <c r="D3423" t="s">
        <v>480</v>
      </c>
      <c r="E3423" s="258" t="s">
        <v>7020</v>
      </c>
    </row>
    <row r="3424" spans="1:5">
      <c r="A3424">
        <v>441</v>
      </c>
      <c r="B3424" t="s">
        <v>4551</v>
      </c>
      <c r="C3424" t="s">
        <v>477</v>
      </c>
      <c r="D3424" t="s">
        <v>480</v>
      </c>
      <c r="E3424" s="258" t="s">
        <v>6822</v>
      </c>
    </row>
    <row r="3425" spans="1:5">
      <c r="A3425">
        <v>431</v>
      </c>
      <c r="B3425" t="s">
        <v>4552</v>
      </c>
      <c r="C3425" t="s">
        <v>477</v>
      </c>
      <c r="D3425" t="s">
        <v>480</v>
      </c>
      <c r="E3425" s="258" t="s">
        <v>3295</v>
      </c>
    </row>
    <row r="3426" spans="1:5">
      <c r="A3426">
        <v>432</v>
      </c>
      <c r="B3426" t="s">
        <v>4553</v>
      </c>
      <c r="C3426" t="s">
        <v>477</v>
      </c>
      <c r="D3426" t="s">
        <v>480</v>
      </c>
      <c r="E3426" s="258" t="s">
        <v>9355</v>
      </c>
    </row>
    <row r="3427" spans="1:5">
      <c r="A3427">
        <v>429</v>
      </c>
      <c r="B3427" t="s">
        <v>4554</v>
      </c>
      <c r="C3427" t="s">
        <v>477</v>
      </c>
      <c r="D3427" t="s">
        <v>480</v>
      </c>
      <c r="E3427" s="258" t="s">
        <v>7060</v>
      </c>
    </row>
    <row r="3428" spans="1:5">
      <c r="A3428">
        <v>439</v>
      </c>
      <c r="B3428" t="s">
        <v>4555</v>
      </c>
      <c r="C3428" t="s">
        <v>477</v>
      </c>
      <c r="D3428" t="s">
        <v>480</v>
      </c>
      <c r="E3428" s="258" t="s">
        <v>893</v>
      </c>
    </row>
    <row r="3429" spans="1:5">
      <c r="A3429">
        <v>433</v>
      </c>
      <c r="B3429" t="s">
        <v>4556</v>
      </c>
      <c r="C3429" t="s">
        <v>477</v>
      </c>
      <c r="D3429" t="s">
        <v>480</v>
      </c>
      <c r="E3429" s="258" t="s">
        <v>6453</v>
      </c>
    </row>
    <row r="3430" spans="1:5">
      <c r="A3430">
        <v>437</v>
      </c>
      <c r="B3430" t="s">
        <v>4557</v>
      </c>
      <c r="C3430" t="s">
        <v>477</v>
      </c>
      <c r="D3430" t="s">
        <v>480</v>
      </c>
      <c r="E3430" s="258" t="s">
        <v>6495</v>
      </c>
    </row>
    <row r="3431" spans="1:5">
      <c r="A3431">
        <v>11790</v>
      </c>
      <c r="B3431" t="s">
        <v>4558</v>
      </c>
      <c r="C3431" t="s">
        <v>477</v>
      </c>
      <c r="D3431" t="s">
        <v>480</v>
      </c>
      <c r="E3431" s="258" t="s">
        <v>9356</v>
      </c>
    </row>
    <row r="3432" spans="1:5">
      <c r="A3432">
        <v>428</v>
      </c>
      <c r="B3432" t="s">
        <v>4559</v>
      </c>
      <c r="C3432" t="s">
        <v>477</v>
      </c>
      <c r="D3432" t="s">
        <v>480</v>
      </c>
      <c r="E3432" s="258" t="s">
        <v>9357</v>
      </c>
    </row>
    <row r="3433" spans="1:5">
      <c r="A3433">
        <v>4384</v>
      </c>
      <c r="B3433" t="s">
        <v>4560</v>
      </c>
      <c r="C3433" t="s">
        <v>477</v>
      </c>
      <c r="D3433" t="s">
        <v>478</v>
      </c>
      <c r="E3433" s="258" t="s">
        <v>9358</v>
      </c>
    </row>
    <row r="3434" spans="1:5">
      <c r="A3434">
        <v>4351</v>
      </c>
      <c r="B3434" t="s">
        <v>4561</v>
      </c>
      <c r="C3434" t="s">
        <v>477</v>
      </c>
      <c r="D3434" t="s">
        <v>478</v>
      </c>
      <c r="E3434" s="258" t="s">
        <v>882</v>
      </c>
    </row>
    <row r="3435" spans="1:5">
      <c r="A3435">
        <v>11054</v>
      </c>
      <c r="B3435" t="s">
        <v>4562</v>
      </c>
      <c r="C3435" t="s">
        <v>477</v>
      </c>
      <c r="D3435" t="s">
        <v>478</v>
      </c>
      <c r="E3435" s="258" t="s">
        <v>9359</v>
      </c>
    </row>
    <row r="3436" spans="1:5">
      <c r="A3436">
        <v>11055</v>
      </c>
      <c r="B3436" t="s">
        <v>4563</v>
      </c>
      <c r="C3436" t="s">
        <v>477</v>
      </c>
      <c r="D3436" t="s">
        <v>478</v>
      </c>
      <c r="E3436" s="258" t="s">
        <v>961</v>
      </c>
    </row>
    <row r="3437" spans="1:5">
      <c r="A3437">
        <v>11056</v>
      </c>
      <c r="B3437" t="s">
        <v>4564</v>
      </c>
      <c r="C3437" t="s">
        <v>477</v>
      </c>
      <c r="D3437" t="s">
        <v>478</v>
      </c>
      <c r="E3437" s="258" t="s">
        <v>1027</v>
      </c>
    </row>
    <row r="3438" spans="1:5">
      <c r="A3438">
        <v>11057</v>
      </c>
      <c r="B3438" t="s">
        <v>4565</v>
      </c>
      <c r="C3438" t="s">
        <v>477</v>
      </c>
      <c r="D3438" t="s">
        <v>478</v>
      </c>
      <c r="E3438" s="258" t="s">
        <v>1133</v>
      </c>
    </row>
    <row r="3439" spans="1:5">
      <c r="A3439">
        <v>11059</v>
      </c>
      <c r="B3439" t="s">
        <v>4566</v>
      </c>
      <c r="C3439" t="s">
        <v>477</v>
      </c>
      <c r="D3439" t="s">
        <v>478</v>
      </c>
      <c r="E3439" s="258" t="s">
        <v>1723</v>
      </c>
    </row>
    <row r="3440" spans="1:5">
      <c r="A3440">
        <v>11058</v>
      </c>
      <c r="B3440" t="s">
        <v>4567</v>
      </c>
      <c r="C3440" t="s">
        <v>477</v>
      </c>
      <c r="D3440" t="s">
        <v>478</v>
      </c>
      <c r="E3440" s="258" t="s">
        <v>7595</v>
      </c>
    </row>
    <row r="3441" spans="1:5">
      <c r="A3441">
        <v>4380</v>
      </c>
      <c r="B3441" t="s">
        <v>4568</v>
      </c>
      <c r="C3441" t="s">
        <v>477</v>
      </c>
      <c r="D3441" t="s">
        <v>478</v>
      </c>
      <c r="E3441" s="258" t="s">
        <v>1495</v>
      </c>
    </row>
    <row r="3442" spans="1:5">
      <c r="A3442">
        <v>4299</v>
      </c>
      <c r="B3442" t="s">
        <v>4569</v>
      </c>
      <c r="C3442" t="s">
        <v>477</v>
      </c>
      <c r="D3442" t="s">
        <v>483</v>
      </c>
      <c r="E3442" s="258" t="s">
        <v>6862</v>
      </c>
    </row>
    <row r="3443" spans="1:5">
      <c r="A3443">
        <v>4304</v>
      </c>
      <c r="B3443" t="s">
        <v>4570</v>
      </c>
      <c r="C3443" t="s">
        <v>477</v>
      </c>
      <c r="D3443" t="s">
        <v>478</v>
      </c>
      <c r="E3443" s="258" t="s">
        <v>8250</v>
      </c>
    </row>
    <row r="3444" spans="1:5">
      <c r="A3444">
        <v>4305</v>
      </c>
      <c r="B3444" t="s">
        <v>4571</v>
      </c>
      <c r="C3444" t="s">
        <v>477</v>
      </c>
      <c r="D3444" t="s">
        <v>478</v>
      </c>
      <c r="E3444" s="258" t="s">
        <v>7495</v>
      </c>
    </row>
    <row r="3445" spans="1:5">
      <c r="A3445">
        <v>4306</v>
      </c>
      <c r="B3445" t="s">
        <v>4572</v>
      </c>
      <c r="C3445" t="s">
        <v>477</v>
      </c>
      <c r="D3445" t="s">
        <v>478</v>
      </c>
      <c r="E3445" s="258" t="s">
        <v>6479</v>
      </c>
    </row>
    <row r="3446" spans="1:5">
      <c r="A3446">
        <v>4308</v>
      </c>
      <c r="B3446" t="s">
        <v>4573</v>
      </c>
      <c r="C3446" t="s">
        <v>477</v>
      </c>
      <c r="D3446" t="s">
        <v>478</v>
      </c>
      <c r="E3446" s="258" t="s">
        <v>9360</v>
      </c>
    </row>
    <row r="3447" spans="1:5">
      <c r="A3447">
        <v>4302</v>
      </c>
      <c r="B3447" t="s">
        <v>4574</v>
      </c>
      <c r="C3447" t="s">
        <v>477</v>
      </c>
      <c r="D3447" t="s">
        <v>478</v>
      </c>
      <c r="E3447" s="258" t="s">
        <v>6445</v>
      </c>
    </row>
    <row r="3448" spans="1:5">
      <c r="A3448">
        <v>4300</v>
      </c>
      <c r="B3448" t="s">
        <v>4575</v>
      </c>
      <c r="C3448" t="s">
        <v>477</v>
      </c>
      <c r="D3448" t="s">
        <v>478</v>
      </c>
      <c r="E3448" s="258" t="s">
        <v>831</v>
      </c>
    </row>
    <row r="3449" spans="1:5">
      <c r="A3449">
        <v>4301</v>
      </c>
      <c r="B3449" t="s">
        <v>4576</v>
      </c>
      <c r="C3449" t="s">
        <v>477</v>
      </c>
      <c r="D3449" t="s">
        <v>478</v>
      </c>
      <c r="E3449" s="258" t="s">
        <v>7410</v>
      </c>
    </row>
    <row r="3450" spans="1:5">
      <c r="A3450">
        <v>4320</v>
      </c>
      <c r="B3450" t="s">
        <v>4577</v>
      </c>
      <c r="C3450" t="s">
        <v>477</v>
      </c>
      <c r="D3450" t="s">
        <v>478</v>
      </c>
      <c r="E3450" s="258" t="s">
        <v>7470</v>
      </c>
    </row>
    <row r="3451" spans="1:5">
      <c r="A3451">
        <v>4318</v>
      </c>
      <c r="B3451" t="s">
        <v>4578</v>
      </c>
      <c r="C3451" t="s">
        <v>477</v>
      </c>
      <c r="D3451" t="s">
        <v>478</v>
      </c>
      <c r="E3451" s="258" t="s">
        <v>6690</v>
      </c>
    </row>
    <row r="3452" spans="1:5">
      <c r="A3452">
        <v>40547</v>
      </c>
      <c r="B3452" t="s">
        <v>4579</v>
      </c>
      <c r="C3452" t="s">
        <v>494</v>
      </c>
      <c r="D3452" t="s">
        <v>478</v>
      </c>
      <c r="E3452" s="258" t="s">
        <v>6913</v>
      </c>
    </row>
    <row r="3453" spans="1:5">
      <c r="A3453">
        <v>11962</v>
      </c>
      <c r="B3453" t="s">
        <v>32</v>
      </c>
      <c r="C3453" t="s">
        <v>477</v>
      </c>
      <c r="D3453" t="s">
        <v>478</v>
      </c>
      <c r="E3453" s="258" t="s">
        <v>904</v>
      </c>
    </row>
    <row r="3454" spans="1:5">
      <c r="A3454">
        <v>4332</v>
      </c>
      <c r="B3454" t="s">
        <v>4580</v>
      </c>
      <c r="C3454" t="s">
        <v>477</v>
      </c>
      <c r="D3454" t="s">
        <v>478</v>
      </c>
      <c r="E3454" s="258" t="s">
        <v>6631</v>
      </c>
    </row>
    <row r="3455" spans="1:5">
      <c r="A3455">
        <v>4331</v>
      </c>
      <c r="B3455" t="s">
        <v>4581</v>
      </c>
      <c r="C3455" t="s">
        <v>477</v>
      </c>
      <c r="D3455" t="s">
        <v>478</v>
      </c>
      <c r="E3455" s="258" t="s">
        <v>7290</v>
      </c>
    </row>
    <row r="3456" spans="1:5">
      <c r="A3456">
        <v>4336</v>
      </c>
      <c r="B3456" t="s">
        <v>4582</v>
      </c>
      <c r="C3456" t="s">
        <v>477</v>
      </c>
      <c r="D3456" t="s">
        <v>478</v>
      </c>
      <c r="E3456" s="258" t="s">
        <v>9361</v>
      </c>
    </row>
    <row r="3457" spans="1:5">
      <c r="A3457">
        <v>13294</v>
      </c>
      <c r="B3457" t="s">
        <v>4583</v>
      </c>
      <c r="C3457" t="s">
        <v>477</v>
      </c>
      <c r="D3457" t="s">
        <v>478</v>
      </c>
      <c r="E3457" s="258" t="s">
        <v>9362</v>
      </c>
    </row>
    <row r="3458" spans="1:5">
      <c r="A3458">
        <v>11948</v>
      </c>
      <c r="B3458" t="s">
        <v>4584</v>
      </c>
      <c r="C3458" t="s">
        <v>477</v>
      </c>
      <c r="D3458" t="s">
        <v>478</v>
      </c>
      <c r="E3458" s="258" t="s">
        <v>1135</v>
      </c>
    </row>
    <row r="3459" spans="1:5">
      <c r="A3459">
        <v>4382</v>
      </c>
      <c r="B3459" t="s">
        <v>4585</v>
      </c>
      <c r="C3459" t="s">
        <v>477</v>
      </c>
      <c r="D3459" t="s">
        <v>478</v>
      </c>
      <c r="E3459" s="258" t="s">
        <v>1923</v>
      </c>
    </row>
    <row r="3460" spans="1:5">
      <c r="A3460">
        <v>4354</v>
      </c>
      <c r="B3460" t="s">
        <v>4586</v>
      </c>
      <c r="C3460" t="s">
        <v>477</v>
      </c>
      <c r="D3460" t="s">
        <v>478</v>
      </c>
      <c r="E3460" s="258" t="s">
        <v>9363</v>
      </c>
    </row>
    <row r="3461" spans="1:5">
      <c r="A3461">
        <v>40839</v>
      </c>
      <c r="B3461" t="s">
        <v>4587</v>
      </c>
      <c r="C3461" t="s">
        <v>494</v>
      </c>
      <c r="D3461" t="s">
        <v>478</v>
      </c>
      <c r="E3461" s="258" t="s">
        <v>9364</v>
      </c>
    </row>
    <row r="3462" spans="1:5">
      <c r="A3462">
        <v>40552</v>
      </c>
      <c r="B3462" t="s">
        <v>4588</v>
      </c>
      <c r="C3462" t="s">
        <v>494</v>
      </c>
      <c r="D3462" t="s">
        <v>478</v>
      </c>
      <c r="E3462" s="258" t="s">
        <v>7115</v>
      </c>
    </row>
    <row r="3463" spans="1:5">
      <c r="A3463">
        <v>40549</v>
      </c>
      <c r="B3463" t="s">
        <v>4589</v>
      </c>
      <c r="C3463" t="s">
        <v>494</v>
      </c>
      <c r="D3463" t="s">
        <v>478</v>
      </c>
      <c r="E3463" s="258" t="s">
        <v>9365</v>
      </c>
    </row>
    <row r="3464" spans="1:5">
      <c r="A3464">
        <v>4385</v>
      </c>
      <c r="B3464" t="s">
        <v>4590</v>
      </c>
      <c r="C3464" t="s">
        <v>490</v>
      </c>
      <c r="D3464" t="s">
        <v>478</v>
      </c>
      <c r="E3464" s="258" t="s">
        <v>7188</v>
      </c>
    </row>
    <row r="3465" spans="1:5">
      <c r="A3465">
        <v>20078</v>
      </c>
      <c r="B3465" t="s">
        <v>4591</v>
      </c>
      <c r="C3465" t="s">
        <v>477</v>
      </c>
      <c r="D3465" t="s">
        <v>478</v>
      </c>
      <c r="E3465" s="258" t="s">
        <v>9366</v>
      </c>
    </row>
    <row r="3466" spans="1:5">
      <c r="A3466">
        <v>39897</v>
      </c>
      <c r="B3466" t="s">
        <v>4592</v>
      </c>
      <c r="C3466" t="s">
        <v>477</v>
      </c>
      <c r="D3466" t="s">
        <v>480</v>
      </c>
      <c r="E3466" s="258" t="s">
        <v>9367</v>
      </c>
    </row>
    <row r="3467" spans="1:5">
      <c r="A3467">
        <v>118</v>
      </c>
      <c r="B3467" t="s">
        <v>4593</v>
      </c>
      <c r="C3467" t="s">
        <v>477</v>
      </c>
      <c r="D3467" t="s">
        <v>478</v>
      </c>
      <c r="E3467" s="258" t="s">
        <v>9368</v>
      </c>
    </row>
    <row r="3468" spans="1:5">
      <c r="A3468">
        <v>4396</v>
      </c>
      <c r="B3468" t="s">
        <v>4594</v>
      </c>
      <c r="C3468" t="s">
        <v>479</v>
      </c>
      <c r="D3468" t="s">
        <v>478</v>
      </c>
      <c r="E3468" s="258" t="s">
        <v>9369</v>
      </c>
    </row>
    <row r="3469" spans="1:5">
      <c r="A3469">
        <v>36881</v>
      </c>
      <c r="B3469" t="s">
        <v>4595</v>
      </c>
      <c r="C3469" t="s">
        <v>479</v>
      </c>
      <c r="D3469" t="s">
        <v>478</v>
      </c>
      <c r="E3469" s="258" t="s">
        <v>9370</v>
      </c>
    </row>
    <row r="3470" spans="1:5">
      <c r="A3470">
        <v>4397</v>
      </c>
      <c r="B3470" t="s">
        <v>4596</v>
      </c>
      <c r="C3470" t="s">
        <v>479</v>
      </c>
      <c r="D3470" t="s">
        <v>478</v>
      </c>
      <c r="E3470" s="258" t="s">
        <v>9371</v>
      </c>
    </row>
    <row r="3471" spans="1:5">
      <c r="A3471">
        <v>36882</v>
      </c>
      <c r="B3471" t="s">
        <v>4597</v>
      </c>
      <c r="C3471" t="s">
        <v>479</v>
      </c>
      <c r="D3471" t="s">
        <v>478</v>
      </c>
      <c r="E3471" s="258" t="s">
        <v>9372</v>
      </c>
    </row>
    <row r="3472" spans="1:5">
      <c r="A3472">
        <v>4751</v>
      </c>
      <c r="B3472" t="s">
        <v>4598</v>
      </c>
      <c r="C3472" t="s">
        <v>481</v>
      </c>
      <c r="D3472" t="s">
        <v>478</v>
      </c>
      <c r="E3472" s="258" t="s">
        <v>7466</v>
      </c>
    </row>
    <row r="3473" spans="1:5">
      <c r="A3473">
        <v>41066</v>
      </c>
      <c r="B3473" t="s">
        <v>4599</v>
      </c>
      <c r="C3473" t="s">
        <v>487</v>
      </c>
      <c r="D3473" t="s">
        <v>478</v>
      </c>
      <c r="E3473" s="258" t="s">
        <v>7467</v>
      </c>
    </row>
    <row r="3474" spans="1:5">
      <c r="A3474">
        <v>39604</v>
      </c>
      <c r="B3474" t="s">
        <v>9373</v>
      </c>
      <c r="C3474" t="s">
        <v>477</v>
      </c>
      <c r="D3474" t="s">
        <v>478</v>
      </c>
      <c r="E3474" s="258" t="s">
        <v>9374</v>
      </c>
    </row>
    <row r="3475" spans="1:5">
      <c r="A3475">
        <v>39605</v>
      </c>
      <c r="B3475" t="s">
        <v>9375</v>
      </c>
      <c r="C3475" t="s">
        <v>477</v>
      </c>
      <c r="D3475" t="s">
        <v>478</v>
      </c>
      <c r="E3475" s="258" t="s">
        <v>6563</v>
      </c>
    </row>
    <row r="3476" spans="1:5">
      <c r="A3476">
        <v>39606</v>
      </c>
      <c r="B3476" t="s">
        <v>9376</v>
      </c>
      <c r="C3476" t="s">
        <v>477</v>
      </c>
      <c r="D3476" t="s">
        <v>478</v>
      </c>
      <c r="E3476" s="258" t="s">
        <v>7122</v>
      </c>
    </row>
    <row r="3477" spans="1:5">
      <c r="A3477">
        <v>39607</v>
      </c>
      <c r="B3477" t="s">
        <v>9377</v>
      </c>
      <c r="C3477" t="s">
        <v>477</v>
      </c>
      <c r="D3477" t="s">
        <v>478</v>
      </c>
      <c r="E3477" s="258" t="s">
        <v>9159</v>
      </c>
    </row>
    <row r="3478" spans="1:5">
      <c r="A3478">
        <v>39594</v>
      </c>
      <c r="B3478" t="s">
        <v>9378</v>
      </c>
      <c r="C3478" t="s">
        <v>477</v>
      </c>
      <c r="D3478" t="s">
        <v>480</v>
      </c>
      <c r="E3478" s="258" t="s">
        <v>9379</v>
      </c>
    </row>
    <row r="3479" spans="1:5">
      <c r="A3479">
        <v>39596</v>
      </c>
      <c r="B3479" t="s">
        <v>9380</v>
      </c>
      <c r="C3479" t="s">
        <v>477</v>
      </c>
      <c r="D3479" t="s">
        <v>480</v>
      </c>
      <c r="E3479" s="258" t="s">
        <v>9381</v>
      </c>
    </row>
    <row r="3480" spans="1:5">
      <c r="A3480">
        <v>39595</v>
      </c>
      <c r="B3480" t="s">
        <v>9382</v>
      </c>
      <c r="C3480" t="s">
        <v>477</v>
      </c>
      <c r="D3480" t="s">
        <v>480</v>
      </c>
      <c r="E3480" s="258" t="s">
        <v>9383</v>
      </c>
    </row>
    <row r="3481" spans="1:5">
      <c r="A3481">
        <v>39597</v>
      </c>
      <c r="B3481" t="s">
        <v>9384</v>
      </c>
      <c r="C3481" t="s">
        <v>477</v>
      </c>
      <c r="D3481" t="s">
        <v>480</v>
      </c>
      <c r="E3481" s="258" t="s">
        <v>9385</v>
      </c>
    </row>
    <row r="3482" spans="1:5">
      <c r="A3482">
        <v>10731</v>
      </c>
      <c r="B3482" t="s">
        <v>4600</v>
      </c>
      <c r="C3482" t="s">
        <v>479</v>
      </c>
      <c r="D3482" t="s">
        <v>483</v>
      </c>
      <c r="E3482" s="258" t="s">
        <v>9386</v>
      </c>
    </row>
    <row r="3483" spans="1:5">
      <c r="A3483">
        <v>4704</v>
      </c>
      <c r="B3483" t="s">
        <v>4601</v>
      </c>
      <c r="C3483" t="s">
        <v>479</v>
      </c>
      <c r="D3483" t="s">
        <v>478</v>
      </c>
      <c r="E3483" s="258" t="s">
        <v>6611</v>
      </c>
    </row>
    <row r="3484" spans="1:5">
      <c r="A3484">
        <v>10730</v>
      </c>
      <c r="B3484" t="s">
        <v>4602</v>
      </c>
      <c r="C3484" t="s">
        <v>479</v>
      </c>
      <c r="D3484" t="s">
        <v>478</v>
      </c>
      <c r="E3484" s="258" t="s">
        <v>9387</v>
      </c>
    </row>
    <row r="3485" spans="1:5">
      <c r="A3485">
        <v>4729</v>
      </c>
      <c r="B3485" t="s">
        <v>4603</v>
      </c>
      <c r="C3485" t="s">
        <v>482</v>
      </c>
      <c r="D3485" t="s">
        <v>478</v>
      </c>
      <c r="E3485" s="258" t="s">
        <v>7190</v>
      </c>
    </row>
    <row r="3486" spans="1:5">
      <c r="A3486">
        <v>4720</v>
      </c>
      <c r="B3486" t="s">
        <v>4604</v>
      </c>
      <c r="C3486" t="s">
        <v>482</v>
      </c>
      <c r="D3486" t="s">
        <v>478</v>
      </c>
      <c r="E3486" s="258" t="s">
        <v>7191</v>
      </c>
    </row>
    <row r="3487" spans="1:5">
      <c r="A3487">
        <v>4721</v>
      </c>
      <c r="B3487" t="s">
        <v>4605</v>
      </c>
      <c r="C3487" t="s">
        <v>482</v>
      </c>
      <c r="D3487" t="s">
        <v>478</v>
      </c>
      <c r="E3487" s="258" t="s">
        <v>7192</v>
      </c>
    </row>
    <row r="3488" spans="1:5">
      <c r="A3488">
        <v>4718</v>
      </c>
      <c r="B3488" t="s">
        <v>4606</v>
      </c>
      <c r="C3488" t="s">
        <v>482</v>
      </c>
      <c r="D3488" t="s">
        <v>483</v>
      </c>
      <c r="E3488" s="258" t="s">
        <v>7193</v>
      </c>
    </row>
    <row r="3489" spans="1:5">
      <c r="A3489">
        <v>4722</v>
      </c>
      <c r="B3489" t="s">
        <v>4607</v>
      </c>
      <c r="C3489" t="s">
        <v>482</v>
      </c>
      <c r="D3489" t="s">
        <v>478</v>
      </c>
      <c r="E3489" s="258" t="s">
        <v>7194</v>
      </c>
    </row>
    <row r="3490" spans="1:5">
      <c r="A3490">
        <v>4723</v>
      </c>
      <c r="B3490" t="s">
        <v>4608</v>
      </c>
      <c r="C3490" t="s">
        <v>482</v>
      </c>
      <c r="D3490" t="s">
        <v>478</v>
      </c>
      <c r="E3490" s="258" t="s">
        <v>7195</v>
      </c>
    </row>
    <row r="3491" spans="1:5">
      <c r="A3491">
        <v>4727</v>
      </c>
      <c r="B3491" t="s">
        <v>4609</v>
      </c>
      <c r="C3491" t="s">
        <v>482</v>
      </c>
      <c r="D3491" t="s">
        <v>478</v>
      </c>
      <c r="E3491" s="258" t="s">
        <v>7014</v>
      </c>
    </row>
    <row r="3492" spans="1:5">
      <c r="A3492">
        <v>4748</v>
      </c>
      <c r="B3492" t="s">
        <v>4610</v>
      </c>
      <c r="C3492" t="s">
        <v>482</v>
      </c>
      <c r="D3492" t="s">
        <v>478</v>
      </c>
      <c r="E3492" s="258" t="s">
        <v>7196</v>
      </c>
    </row>
    <row r="3493" spans="1:5">
      <c r="A3493">
        <v>4730</v>
      </c>
      <c r="B3493" t="s">
        <v>4611</v>
      </c>
      <c r="C3493" t="s">
        <v>482</v>
      </c>
      <c r="D3493" t="s">
        <v>478</v>
      </c>
      <c r="E3493" s="258" t="s">
        <v>7197</v>
      </c>
    </row>
    <row r="3494" spans="1:5">
      <c r="A3494">
        <v>13186</v>
      </c>
      <c r="B3494" t="s">
        <v>4612</v>
      </c>
      <c r="C3494" t="s">
        <v>482</v>
      </c>
      <c r="D3494" t="s">
        <v>478</v>
      </c>
      <c r="E3494" s="258" t="s">
        <v>9388</v>
      </c>
    </row>
    <row r="3495" spans="1:5">
      <c r="A3495">
        <v>10737</v>
      </c>
      <c r="B3495" t="s">
        <v>4613</v>
      </c>
      <c r="C3495" t="s">
        <v>479</v>
      </c>
      <c r="D3495" t="s">
        <v>478</v>
      </c>
      <c r="E3495" s="258" t="s">
        <v>9389</v>
      </c>
    </row>
    <row r="3496" spans="1:5">
      <c r="A3496">
        <v>10734</v>
      </c>
      <c r="B3496" t="s">
        <v>4614</v>
      </c>
      <c r="C3496" t="s">
        <v>479</v>
      </c>
      <c r="D3496" t="s">
        <v>478</v>
      </c>
      <c r="E3496" s="258" t="s">
        <v>9390</v>
      </c>
    </row>
    <row r="3497" spans="1:5">
      <c r="A3497">
        <v>4708</v>
      </c>
      <c r="B3497" t="s">
        <v>4615</v>
      </c>
      <c r="C3497" t="s">
        <v>479</v>
      </c>
      <c r="D3497" t="s">
        <v>478</v>
      </c>
      <c r="E3497" s="258" t="s">
        <v>9391</v>
      </c>
    </row>
    <row r="3498" spans="1:5">
      <c r="A3498">
        <v>4712</v>
      </c>
      <c r="B3498" t="s">
        <v>4616</v>
      </c>
      <c r="C3498" t="s">
        <v>479</v>
      </c>
      <c r="D3498" t="s">
        <v>478</v>
      </c>
      <c r="E3498" s="258" t="s">
        <v>9392</v>
      </c>
    </row>
    <row r="3499" spans="1:5">
      <c r="A3499">
        <v>4710</v>
      </c>
      <c r="B3499" t="s">
        <v>4617</v>
      </c>
      <c r="C3499" t="s">
        <v>479</v>
      </c>
      <c r="D3499" t="s">
        <v>478</v>
      </c>
      <c r="E3499" s="258" t="s">
        <v>9393</v>
      </c>
    </row>
    <row r="3500" spans="1:5">
      <c r="A3500">
        <v>4746</v>
      </c>
      <c r="B3500" t="s">
        <v>4618</v>
      </c>
      <c r="C3500" t="s">
        <v>482</v>
      </c>
      <c r="D3500" t="s">
        <v>478</v>
      </c>
      <c r="E3500" s="258" t="s">
        <v>7199</v>
      </c>
    </row>
    <row r="3501" spans="1:5">
      <c r="A3501">
        <v>4750</v>
      </c>
      <c r="B3501" t="s">
        <v>4619</v>
      </c>
      <c r="C3501" t="s">
        <v>481</v>
      </c>
      <c r="D3501" t="s">
        <v>483</v>
      </c>
      <c r="E3501" s="258" t="s">
        <v>7466</v>
      </c>
    </row>
    <row r="3502" spans="1:5">
      <c r="A3502">
        <v>41065</v>
      </c>
      <c r="B3502" t="s">
        <v>4620</v>
      </c>
      <c r="C3502" t="s">
        <v>487</v>
      </c>
      <c r="D3502" t="s">
        <v>478</v>
      </c>
      <c r="E3502" s="258" t="s">
        <v>7467</v>
      </c>
    </row>
    <row r="3503" spans="1:5">
      <c r="A3503">
        <v>34747</v>
      </c>
      <c r="B3503" t="s">
        <v>4621</v>
      </c>
      <c r="C3503" t="s">
        <v>484</v>
      </c>
      <c r="D3503" t="s">
        <v>478</v>
      </c>
      <c r="E3503" s="258" t="s">
        <v>9394</v>
      </c>
    </row>
    <row r="3504" spans="1:5">
      <c r="A3504">
        <v>4826</v>
      </c>
      <c r="B3504" t="s">
        <v>4622</v>
      </c>
      <c r="C3504" t="s">
        <v>484</v>
      </c>
      <c r="D3504" t="s">
        <v>478</v>
      </c>
      <c r="E3504" s="258" t="s">
        <v>9395</v>
      </c>
    </row>
    <row r="3505" spans="1:5">
      <c r="A3505">
        <v>41975</v>
      </c>
      <c r="B3505" t="s">
        <v>4623</v>
      </c>
      <c r="C3505" t="s">
        <v>479</v>
      </c>
      <c r="D3505" t="s">
        <v>480</v>
      </c>
      <c r="E3505" s="258" t="s">
        <v>6920</v>
      </c>
    </row>
    <row r="3506" spans="1:5">
      <c r="A3506">
        <v>4825</v>
      </c>
      <c r="B3506" t="s">
        <v>4624</v>
      </c>
      <c r="C3506" t="s">
        <v>484</v>
      </c>
      <c r="D3506" t="s">
        <v>478</v>
      </c>
      <c r="E3506" s="258" t="s">
        <v>9396</v>
      </c>
    </row>
    <row r="3507" spans="1:5">
      <c r="A3507">
        <v>34744</v>
      </c>
      <c r="B3507" t="s">
        <v>4625</v>
      </c>
      <c r="C3507" t="s">
        <v>479</v>
      </c>
      <c r="D3507" t="s">
        <v>480</v>
      </c>
      <c r="E3507" s="258" t="s">
        <v>9114</v>
      </c>
    </row>
    <row r="3508" spans="1:5">
      <c r="A3508">
        <v>39430</v>
      </c>
      <c r="B3508" t="s">
        <v>4626</v>
      </c>
      <c r="C3508" t="s">
        <v>477</v>
      </c>
      <c r="D3508" t="s">
        <v>478</v>
      </c>
      <c r="E3508" s="258" t="s">
        <v>8898</v>
      </c>
    </row>
    <row r="3509" spans="1:5">
      <c r="A3509">
        <v>39573</v>
      </c>
      <c r="B3509" t="s">
        <v>4627</v>
      </c>
      <c r="C3509" t="s">
        <v>477</v>
      </c>
      <c r="D3509" t="s">
        <v>478</v>
      </c>
      <c r="E3509" s="258" t="s">
        <v>1039</v>
      </c>
    </row>
    <row r="3510" spans="1:5">
      <c r="A3510">
        <v>38410</v>
      </c>
      <c r="B3510" t="s">
        <v>4628</v>
      </c>
      <c r="C3510" t="s">
        <v>477</v>
      </c>
      <c r="D3510" t="s">
        <v>478</v>
      </c>
      <c r="E3510" s="258" t="s">
        <v>9397</v>
      </c>
    </row>
    <row r="3511" spans="1:5">
      <c r="A3511">
        <v>41596</v>
      </c>
      <c r="B3511" t="s">
        <v>4629</v>
      </c>
      <c r="C3511" t="s">
        <v>485</v>
      </c>
      <c r="D3511" t="s">
        <v>480</v>
      </c>
      <c r="E3511" s="258" t="s">
        <v>9398</v>
      </c>
    </row>
    <row r="3512" spans="1:5">
      <c r="A3512">
        <v>41598</v>
      </c>
      <c r="B3512" t="s">
        <v>4630</v>
      </c>
      <c r="C3512" t="s">
        <v>485</v>
      </c>
      <c r="D3512" t="s">
        <v>480</v>
      </c>
      <c r="E3512" s="258" t="s">
        <v>9398</v>
      </c>
    </row>
    <row r="3513" spans="1:5">
      <c r="A3513">
        <v>41594</v>
      </c>
      <c r="B3513" t="s">
        <v>4631</v>
      </c>
      <c r="C3513" t="s">
        <v>485</v>
      </c>
      <c r="D3513" t="s">
        <v>480</v>
      </c>
      <c r="E3513" s="258" t="s">
        <v>9399</v>
      </c>
    </row>
    <row r="3514" spans="1:5">
      <c r="A3514">
        <v>43663</v>
      </c>
      <c r="B3514" t="s">
        <v>4632</v>
      </c>
      <c r="C3514" t="s">
        <v>485</v>
      </c>
      <c r="D3514" t="s">
        <v>480</v>
      </c>
      <c r="E3514" s="258" t="s">
        <v>7120</v>
      </c>
    </row>
    <row r="3515" spans="1:5">
      <c r="A3515">
        <v>4766</v>
      </c>
      <c r="B3515" t="s">
        <v>4633</v>
      </c>
      <c r="C3515" t="s">
        <v>485</v>
      </c>
      <c r="D3515" t="s">
        <v>480</v>
      </c>
      <c r="E3515" s="258" t="s">
        <v>6794</v>
      </c>
    </row>
    <row r="3516" spans="1:5">
      <c r="A3516">
        <v>43664</v>
      </c>
      <c r="B3516" t="s">
        <v>4634</v>
      </c>
      <c r="C3516" t="s">
        <v>485</v>
      </c>
      <c r="D3516" t="s">
        <v>480</v>
      </c>
      <c r="E3516" s="258" t="s">
        <v>9400</v>
      </c>
    </row>
    <row r="3517" spans="1:5">
      <c r="A3517">
        <v>43082</v>
      </c>
      <c r="B3517" t="s">
        <v>4635</v>
      </c>
      <c r="C3517" t="s">
        <v>485</v>
      </c>
      <c r="D3517" t="s">
        <v>480</v>
      </c>
      <c r="E3517" s="258" t="s">
        <v>6744</v>
      </c>
    </row>
    <row r="3518" spans="1:5">
      <c r="A3518">
        <v>43665</v>
      </c>
      <c r="B3518" t="s">
        <v>4636</v>
      </c>
      <c r="C3518" t="s">
        <v>485</v>
      </c>
      <c r="D3518" t="s">
        <v>480</v>
      </c>
      <c r="E3518" s="258" t="s">
        <v>6794</v>
      </c>
    </row>
    <row r="3519" spans="1:5">
      <c r="A3519">
        <v>10966</v>
      </c>
      <c r="B3519" t="s">
        <v>4637</v>
      </c>
      <c r="C3519" t="s">
        <v>485</v>
      </c>
      <c r="D3519" t="s">
        <v>480</v>
      </c>
      <c r="E3519" s="258" t="s">
        <v>7120</v>
      </c>
    </row>
    <row r="3520" spans="1:5">
      <c r="A3520">
        <v>43692</v>
      </c>
      <c r="B3520" t="s">
        <v>4638</v>
      </c>
      <c r="C3520" t="s">
        <v>485</v>
      </c>
      <c r="D3520" t="s">
        <v>480</v>
      </c>
      <c r="E3520" s="258" t="s">
        <v>7120</v>
      </c>
    </row>
    <row r="3521" spans="1:5">
      <c r="A3521">
        <v>43083</v>
      </c>
      <c r="B3521" t="s">
        <v>4639</v>
      </c>
      <c r="C3521" t="s">
        <v>485</v>
      </c>
      <c r="D3521" t="s">
        <v>480</v>
      </c>
      <c r="E3521" s="258" t="s">
        <v>8564</v>
      </c>
    </row>
    <row r="3522" spans="1:5">
      <c r="A3522">
        <v>40535</v>
      </c>
      <c r="B3522" t="s">
        <v>4640</v>
      </c>
      <c r="C3522" t="s">
        <v>485</v>
      </c>
      <c r="D3522" t="s">
        <v>480</v>
      </c>
      <c r="E3522" s="258" t="s">
        <v>8564</v>
      </c>
    </row>
    <row r="3523" spans="1:5">
      <c r="A3523">
        <v>39427</v>
      </c>
      <c r="B3523" t="s">
        <v>4641</v>
      </c>
      <c r="C3523" t="s">
        <v>484</v>
      </c>
      <c r="D3523" t="s">
        <v>478</v>
      </c>
      <c r="E3523" s="258" t="s">
        <v>9401</v>
      </c>
    </row>
    <row r="3524" spans="1:5">
      <c r="A3524">
        <v>39424</v>
      </c>
      <c r="B3524" t="s">
        <v>4642</v>
      </c>
      <c r="C3524" t="s">
        <v>484</v>
      </c>
      <c r="D3524" t="s">
        <v>478</v>
      </c>
      <c r="E3524" s="258" t="s">
        <v>803</v>
      </c>
    </row>
    <row r="3525" spans="1:5">
      <c r="A3525">
        <v>39425</v>
      </c>
      <c r="B3525" t="s">
        <v>4643</v>
      </c>
      <c r="C3525" t="s">
        <v>484</v>
      </c>
      <c r="D3525" t="s">
        <v>478</v>
      </c>
      <c r="E3525" s="258" t="s">
        <v>853</v>
      </c>
    </row>
    <row r="3526" spans="1:5">
      <c r="A3526">
        <v>40664</v>
      </c>
      <c r="B3526" t="s">
        <v>4644</v>
      </c>
      <c r="C3526" t="s">
        <v>485</v>
      </c>
      <c r="D3526" t="s">
        <v>480</v>
      </c>
      <c r="E3526" s="258" t="s">
        <v>9402</v>
      </c>
    </row>
    <row r="3527" spans="1:5">
      <c r="A3527">
        <v>34360</v>
      </c>
      <c r="B3527" t="s">
        <v>4645</v>
      </c>
      <c r="C3527" t="s">
        <v>485</v>
      </c>
      <c r="D3527" t="s">
        <v>480</v>
      </c>
      <c r="E3527" s="258" t="s">
        <v>9403</v>
      </c>
    </row>
    <row r="3528" spans="1:5">
      <c r="A3528">
        <v>20259</v>
      </c>
      <c r="B3528" t="s">
        <v>4646</v>
      </c>
      <c r="C3528" t="s">
        <v>484</v>
      </c>
      <c r="D3528" t="s">
        <v>480</v>
      </c>
      <c r="E3528" s="258" t="s">
        <v>876</v>
      </c>
    </row>
    <row r="3529" spans="1:5">
      <c r="A3529">
        <v>14077</v>
      </c>
      <c r="B3529" t="s">
        <v>4647</v>
      </c>
      <c r="C3529" t="s">
        <v>484</v>
      </c>
      <c r="D3529" t="s">
        <v>480</v>
      </c>
      <c r="E3529" s="258" t="s">
        <v>4648</v>
      </c>
    </row>
    <row r="3530" spans="1:5">
      <c r="A3530">
        <v>3678</v>
      </c>
      <c r="B3530" t="s">
        <v>4649</v>
      </c>
      <c r="C3530" t="s">
        <v>484</v>
      </c>
      <c r="D3530" t="s">
        <v>480</v>
      </c>
      <c r="E3530" s="258" t="s">
        <v>4650</v>
      </c>
    </row>
    <row r="3531" spans="1:5">
      <c r="A3531">
        <v>39418</v>
      </c>
      <c r="B3531" t="s">
        <v>4651</v>
      </c>
      <c r="C3531" t="s">
        <v>484</v>
      </c>
      <c r="D3531" t="s">
        <v>478</v>
      </c>
      <c r="E3531" s="258" t="s">
        <v>9404</v>
      </c>
    </row>
    <row r="3532" spans="1:5">
      <c r="A3532">
        <v>39419</v>
      </c>
      <c r="B3532" t="s">
        <v>4652</v>
      </c>
      <c r="C3532" t="s">
        <v>484</v>
      </c>
      <c r="D3532" t="s">
        <v>478</v>
      </c>
      <c r="E3532" s="258" t="s">
        <v>4653</v>
      </c>
    </row>
    <row r="3533" spans="1:5">
      <c r="A3533">
        <v>39420</v>
      </c>
      <c r="B3533" t="s">
        <v>4654</v>
      </c>
      <c r="C3533" t="s">
        <v>484</v>
      </c>
      <c r="D3533" t="s">
        <v>478</v>
      </c>
      <c r="E3533" s="258" t="s">
        <v>889</v>
      </c>
    </row>
    <row r="3534" spans="1:5">
      <c r="A3534">
        <v>39571</v>
      </c>
      <c r="B3534" t="s">
        <v>4655</v>
      </c>
      <c r="C3534" t="s">
        <v>484</v>
      </c>
      <c r="D3534" t="s">
        <v>478</v>
      </c>
      <c r="E3534" s="258" t="s">
        <v>915</v>
      </c>
    </row>
    <row r="3535" spans="1:5">
      <c r="A3535">
        <v>39421</v>
      </c>
      <c r="B3535" t="s">
        <v>4656</v>
      </c>
      <c r="C3535" t="s">
        <v>484</v>
      </c>
      <c r="D3535" t="s">
        <v>478</v>
      </c>
      <c r="E3535" s="258" t="s">
        <v>897</v>
      </c>
    </row>
    <row r="3536" spans="1:5">
      <c r="A3536">
        <v>39422</v>
      </c>
      <c r="B3536" t="s">
        <v>4657</v>
      </c>
      <c r="C3536" t="s">
        <v>484</v>
      </c>
      <c r="D3536" t="s">
        <v>483</v>
      </c>
      <c r="E3536" s="258" t="s">
        <v>9290</v>
      </c>
    </row>
    <row r="3537" spans="1:5">
      <c r="A3537">
        <v>39423</v>
      </c>
      <c r="B3537" t="s">
        <v>4658</v>
      </c>
      <c r="C3537" t="s">
        <v>484</v>
      </c>
      <c r="D3537" t="s">
        <v>478</v>
      </c>
      <c r="E3537" s="258" t="s">
        <v>1022</v>
      </c>
    </row>
    <row r="3538" spans="1:5">
      <c r="A3538">
        <v>39426</v>
      </c>
      <c r="B3538" t="s">
        <v>4659</v>
      </c>
      <c r="C3538" t="s">
        <v>484</v>
      </c>
      <c r="D3538" t="s">
        <v>478</v>
      </c>
      <c r="E3538" s="258" t="s">
        <v>9405</v>
      </c>
    </row>
    <row r="3539" spans="1:5">
      <c r="A3539">
        <v>39429</v>
      </c>
      <c r="B3539" t="s">
        <v>4660</v>
      </c>
      <c r="C3539" t="s">
        <v>484</v>
      </c>
      <c r="D3539" t="s">
        <v>478</v>
      </c>
      <c r="E3539" s="258" t="s">
        <v>9191</v>
      </c>
    </row>
    <row r="3540" spans="1:5">
      <c r="A3540">
        <v>39428</v>
      </c>
      <c r="B3540" t="s">
        <v>4661</v>
      </c>
      <c r="C3540" t="s">
        <v>484</v>
      </c>
      <c r="D3540" t="s">
        <v>478</v>
      </c>
      <c r="E3540" s="258" t="s">
        <v>965</v>
      </c>
    </row>
    <row r="3541" spans="1:5">
      <c r="A3541">
        <v>39572</v>
      </c>
      <c r="B3541" t="s">
        <v>4662</v>
      </c>
      <c r="C3541" t="s">
        <v>484</v>
      </c>
      <c r="D3541" t="s">
        <v>478</v>
      </c>
      <c r="E3541" s="258" t="s">
        <v>7740</v>
      </c>
    </row>
    <row r="3542" spans="1:5">
      <c r="A3542">
        <v>39570</v>
      </c>
      <c r="B3542" t="s">
        <v>4663</v>
      </c>
      <c r="C3542" t="s">
        <v>484</v>
      </c>
      <c r="D3542" t="s">
        <v>478</v>
      </c>
      <c r="E3542" s="258" t="s">
        <v>978</v>
      </c>
    </row>
    <row r="3543" spans="1:5">
      <c r="A3543">
        <v>39569</v>
      </c>
      <c r="B3543" t="s">
        <v>4664</v>
      </c>
      <c r="C3543" t="s">
        <v>484</v>
      </c>
      <c r="D3543" t="s">
        <v>478</v>
      </c>
      <c r="E3543" s="258" t="s">
        <v>1013</v>
      </c>
    </row>
    <row r="3544" spans="1:5">
      <c r="A3544">
        <v>11552</v>
      </c>
      <c r="B3544" t="s">
        <v>4665</v>
      </c>
      <c r="C3544" t="s">
        <v>484</v>
      </c>
      <c r="D3544" t="s">
        <v>478</v>
      </c>
      <c r="E3544" s="258" t="s">
        <v>9374</v>
      </c>
    </row>
    <row r="3545" spans="1:5">
      <c r="A3545">
        <v>40598</v>
      </c>
      <c r="B3545" t="s">
        <v>4666</v>
      </c>
      <c r="C3545" t="s">
        <v>485</v>
      </c>
      <c r="D3545" t="s">
        <v>480</v>
      </c>
      <c r="E3545" s="258" t="s">
        <v>7034</v>
      </c>
    </row>
    <row r="3546" spans="1:5">
      <c r="A3546">
        <v>39029</v>
      </c>
      <c r="B3546" t="s">
        <v>4667</v>
      </c>
      <c r="C3546" t="s">
        <v>484</v>
      </c>
      <c r="D3546" t="s">
        <v>478</v>
      </c>
      <c r="E3546" s="258" t="s">
        <v>9406</v>
      </c>
    </row>
    <row r="3547" spans="1:5">
      <c r="A3547">
        <v>39028</v>
      </c>
      <c r="B3547" t="s">
        <v>4668</v>
      </c>
      <c r="C3547" t="s">
        <v>484</v>
      </c>
      <c r="D3547" t="s">
        <v>478</v>
      </c>
      <c r="E3547" s="258" t="s">
        <v>3012</v>
      </c>
    </row>
    <row r="3548" spans="1:5">
      <c r="A3548">
        <v>39328</v>
      </c>
      <c r="B3548" t="s">
        <v>4669</v>
      </c>
      <c r="C3548" t="s">
        <v>484</v>
      </c>
      <c r="D3548" t="s">
        <v>478</v>
      </c>
      <c r="E3548" s="258" t="s">
        <v>7781</v>
      </c>
    </row>
    <row r="3549" spans="1:5">
      <c r="A3549">
        <v>38541</v>
      </c>
      <c r="B3549" t="s">
        <v>4670</v>
      </c>
      <c r="C3549" t="s">
        <v>477</v>
      </c>
      <c r="D3549" t="s">
        <v>480</v>
      </c>
      <c r="E3549" s="258" t="s">
        <v>9407</v>
      </c>
    </row>
    <row r="3550" spans="1:5">
      <c r="A3550">
        <v>38542</v>
      </c>
      <c r="B3550" t="s">
        <v>4671</v>
      </c>
      <c r="C3550" t="s">
        <v>477</v>
      </c>
      <c r="D3550" t="s">
        <v>480</v>
      </c>
      <c r="E3550" s="258" t="s">
        <v>9408</v>
      </c>
    </row>
    <row r="3551" spans="1:5">
      <c r="A3551">
        <v>38543</v>
      </c>
      <c r="B3551" t="s">
        <v>4672</v>
      </c>
      <c r="C3551" t="s">
        <v>477</v>
      </c>
      <c r="D3551" t="s">
        <v>480</v>
      </c>
      <c r="E3551" s="258" t="s">
        <v>9409</v>
      </c>
    </row>
    <row r="3552" spans="1:5">
      <c r="A3552">
        <v>40406</v>
      </c>
      <c r="B3552" t="s">
        <v>4673</v>
      </c>
      <c r="C3552" t="s">
        <v>477</v>
      </c>
      <c r="D3552" t="s">
        <v>478</v>
      </c>
      <c r="E3552" s="258" t="s">
        <v>9410</v>
      </c>
    </row>
    <row r="3553" spans="1:5">
      <c r="A3553">
        <v>40789</v>
      </c>
      <c r="B3553" t="s">
        <v>4674</v>
      </c>
      <c r="C3553" t="s">
        <v>477</v>
      </c>
      <c r="D3553" t="s">
        <v>478</v>
      </c>
      <c r="E3553" s="258" t="s">
        <v>9411</v>
      </c>
    </row>
    <row r="3554" spans="1:5">
      <c r="A3554">
        <v>40791</v>
      </c>
      <c r="B3554" t="s">
        <v>4675</v>
      </c>
      <c r="C3554" t="s">
        <v>477</v>
      </c>
      <c r="D3554" t="s">
        <v>478</v>
      </c>
      <c r="E3554" s="258" t="s">
        <v>9412</v>
      </c>
    </row>
    <row r="3555" spans="1:5">
      <c r="A3555">
        <v>11651</v>
      </c>
      <c r="B3555" t="s">
        <v>4676</v>
      </c>
      <c r="C3555" t="s">
        <v>477</v>
      </c>
      <c r="D3555" t="s">
        <v>478</v>
      </c>
      <c r="E3555" s="258" t="s">
        <v>9413</v>
      </c>
    </row>
    <row r="3556" spans="1:5">
      <c r="A3556">
        <v>40435</v>
      </c>
      <c r="B3556" t="s">
        <v>4677</v>
      </c>
      <c r="C3556" t="s">
        <v>477</v>
      </c>
      <c r="D3556" t="s">
        <v>480</v>
      </c>
      <c r="E3556" s="258" t="s">
        <v>9414</v>
      </c>
    </row>
    <row r="3557" spans="1:5">
      <c r="A3557">
        <v>39012</v>
      </c>
      <c r="B3557" t="s">
        <v>4678</v>
      </c>
      <c r="C3557" t="s">
        <v>477</v>
      </c>
      <c r="D3557" t="s">
        <v>480</v>
      </c>
      <c r="E3557" s="258" t="s">
        <v>9415</v>
      </c>
    </row>
    <row r="3558" spans="1:5">
      <c r="A3558">
        <v>13617</v>
      </c>
      <c r="B3558" t="s">
        <v>4679</v>
      </c>
      <c r="C3558" t="s">
        <v>477</v>
      </c>
      <c r="D3558" t="s">
        <v>478</v>
      </c>
      <c r="E3558" s="258" t="s">
        <v>9416</v>
      </c>
    </row>
    <row r="3559" spans="1:5">
      <c r="A3559">
        <v>35274</v>
      </c>
      <c r="B3559" t="s">
        <v>4680</v>
      </c>
      <c r="C3559" t="s">
        <v>484</v>
      </c>
      <c r="D3559" t="s">
        <v>478</v>
      </c>
      <c r="E3559" s="258" t="s">
        <v>7202</v>
      </c>
    </row>
    <row r="3560" spans="1:5">
      <c r="A3560">
        <v>35275</v>
      </c>
      <c r="B3560" t="s">
        <v>4681</v>
      </c>
      <c r="C3560" t="s">
        <v>484</v>
      </c>
      <c r="D3560" t="s">
        <v>478</v>
      </c>
      <c r="E3560" s="258" t="s">
        <v>7203</v>
      </c>
    </row>
    <row r="3561" spans="1:5">
      <c r="A3561">
        <v>35276</v>
      </c>
      <c r="B3561" t="s">
        <v>4682</v>
      </c>
      <c r="C3561" t="s">
        <v>484</v>
      </c>
      <c r="D3561" t="s">
        <v>478</v>
      </c>
      <c r="E3561" s="258" t="s">
        <v>7204</v>
      </c>
    </row>
    <row r="3562" spans="1:5">
      <c r="A3562">
        <v>38386</v>
      </c>
      <c r="B3562" t="s">
        <v>4683</v>
      </c>
      <c r="C3562" t="s">
        <v>477</v>
      </c>
      <c r="D3562" t="s">
        <v>478</v>
      </c>
      <c r="E3562" s="258" t="s">
        <v>9417</v>
      </c>
    </row>
    <row r="3563" spans="1:5">
      <c r="A3563">
        <v>11091</v>
      </c>
      <c r="B3563" t="s">
        <v>4684</v>
      </c>
      <c r="C3563" t="s">
        <v>477</v>
      </c>
      <c r="D3563" t="s">
        <v>478</v>
      </c>
      <c r="E3563" s="258" t="s">
        <v>887</v>
      </c>
    </row>
    <row r="3564" spans="1:5">
      <c r="A3564">
        <v>37586</v>
      </c>
      <c r="B3564" t="s">
        <v>4685</v>
      </c>
      <c r="C3564" t="s">
        <v>494</v>
      </c>
      <c r="D3564" t="s">
        <v>480</v>
      </c>
      <c r="E3564" s="258" t="s">
        <v>7206</v>
      </c>
    </row>
    <row r="3565" spans="1:5">
      <c r="A3565">
        <v>37395</v>
      </c>
      <c r="B3565" t="s">
        <v>4686</v>
      </c>
      <c r="C3565" t="s">
        <v>494</v>
      </c>
      <c r="D3565" t="s">
        <v>480</v>
      </c>
      <c r="E3565" s="258" t="s">
        <v>7207</v>
      </c>
    </row>
    <row r="3566" spans="1:5">
      <c r="A3566">
        <v>14147</v>
      </c>
      <c r="B3566" t="s">
        <v>4687</v>
      </c>
      <c r="C3566" t="s">
        <v>494</v>
      </c>
      <c r="D3566" t="s">
        <v>480</v>
      </c>
      <c r="E3566" s="258" t="s">
        <v>7208</v>
      </c>
    </row>
    <row r="3567" spans="1:5">
      <c r="A3567">
        <v>37396</v>
      </c>
      <c r="B3567" t="s">
        <v>4688</v>
      </c>
      <c r="C3567" t="s">
        <v>494</v>
      </c>
      <c r="D3567" t="s">
        <v>480</v>
      </c>
      <c r="E3567" s="258" t="s">
        <v>7057</v>
      </c>
    </row>
    <row r="3568" spans="1:5">
      <c r="A3568">
        <v>37397</v>
      </c>
      <c r="B3568" t="s">
        <v>4689</v>
      </c>
      <c r="C3568" t="s">
        <v>494</v>
      </c>
      <c r="D3568" t="s">
        <v>480</v>
      </c>
      <c r="E3568" s="258" t="s">
        <v>7209</v>
      </c>
    </row>
    <row r="3569" spans="1:5">
      <c r="A3569">
        <v>43606</v>
      </c>
      <c r="B3569" t="s">
        <v>4690</v>
      </c>
      <c r="C3569" t="s">
        <v>477</v>
      </c>
      <c r="D3569" t="s">
        <v>478</v>
      </c>
      <c r="E3569" s="258" t="s">
        <v>9418</v>
      </c>
    </row>
    <row r="3570" spans="1:5">
      <c r="A3570">
        <v>444</v>
      </c>
      <c r="B3570" t="s">
        <v>4691</v>
      </c>
      <c r="C3570" t="s">
        <v>477</v>
      </c>
      <c r="D3570" t="s">
        <v>480</v>
      </c>
      <c r="E3570" s="258" t="s">
        <v>9419</v>
      </c>
    </row>
    <row r="3571" spans="1:5">
      <c r="A3571">
        <v>445</v>
      </c>
      <c r="B3571" t="s">
        <v>4692</v>
      </c>
      <c r="C3571" t="s">
        <v>477</v>
      </c>
      <c r="D3571" t="s">
        <v>480</v>
      </c>
      <c r="E3571" s="258" t="s">
        <v>9420</v>
      </c>
    </row>
    <row r="3572" spans="1:5">
      <c r="A3572">
        <v>4783</v>
      </c>
      <c r="B3572" t="s">
        <v>6540</v>
      </c>
      <c r="C3572" t="s">
        <v>481</v>
      </c>
      <c r="D3572" t="s">
        <v>483</v>
      </c>
      <c r="E3572" s="258" t="s">
        <v>7466</v>
      </c>
    </row>
    <row r="3573" spans="1:5">
      <c r="A3573">
        <v>41079</v>
      </c>
      <c r="B3573" t="s">
        <v>4693</v>
      </c>
      <c r="C3573" t="s">
        <v>487</v>
      </c>
      <c r="D3573" t="s">
        <v>478</v>
      </c>
      <c r="E3573" s="258" t="s">
        <v>7467</v>
      </c>
    </row>
    <row r="3574" spans="1:5">
      <c r="A3574">
        <v>12874</v>
      </c>
      <c r="B3574" t="s">
        <v>6541</v>
      </c>
      <c r="C3574" t="s">
        <v>481</v>
      </c>
      <c r="D3574" t="s">
        <v>478</v>
      </c>
      <c r="E3574" s="258" t="s">
        <v>6628</v>
      </c>
    </row>
    <row r="3575" spans="1:5">
      <c r="A3575">
        <v>41082</v>
      </c>
      <c r="B3575" t="s">
        <v>4694</v>
      </c>
      <c r="C3575" t="s">
        <v>487</v>
      </c>
      <c r="D3575" t="s">
        <v>478</v>
      </c>
      <c r="E3575" s="258" t="s">
        <v>9421</v>
      </c>
    </row>
    <row r="3576" spans="1:5">
      <c r="A3576">
        <v>4785</v>
      </c>
      <c r="B3576" t="s">
        <v>6542</v>
      </c>
      <c r="C3576" t="s">
        <v>481</v>
      </c>
      <c r="D3576" t="s">
        <v>478</v>
      </c>
      <c r="E3576" s="258" t="s">
        <v>7466</v>
      </c>
    </row>
    <row r="3577" spans="1:5">
      <c r="A3577">
        <v>41081</v>
      </c>
      <c r="B3577" t="s">
        <v>4695</v>
      </c>
      <c r="C3577" t="s">
        <v>487</v>
      </c>
      <c r="D3577" t="s">
        <v>478</v>
      </c>
      <c r="E3577" s="258" t="s">
        <v>7467</v>
      </c>
    </row>
    <row r="3578" spans="1:5">
      <c r="A3578">
        <v>4801</v>
      </c>
      <c r="B3578" t="s">
        <v>4696</v>
      </c>
      <c r="C3578" t="s">
        <v>479</v>
      </c>
      <c r="D3578" t="s">
        <v>478</v>
      </c>
      <c r="E3578" s="258" t="s">
        <v>9422</v>
      </c>
    </row>
    <row r="3579" spans="1:5">
      <c r="A3579">
        <v>4794</v>
      </c>
      <c r="B3579" t="s">
        <v>4697</v>
      </c>
      <c r="C3579" t="s">
        <v>479</v>
      </c>
      <c r="D3579" t="s">
        <v>478</v>
      </c>
      <c r="E3579" s="258" t="s">
        <v>9423</v>
      </c>
    </row>
    <row r="3580" spans="1:5">
      <c r="A3580">
        <v>4796</v>
      </c>
      <c r="B3580" t="s">
        <v>4698</v>
      </c>
      <c r="C3580" t="s">
        <v>479</v>
      </c>
      <c r="D3580" t="s">
        <v>478</v>
      </c>
      <c r="E3580" s="258" t="s">
        <v>9424</v>
      </c>
    </row>
    <row r="3581" spans="1:5">
      <c r="A3581">
        <v>4800</v>
      </c>
      <c r="B3581" t="s">
        <v>4699</v>
      </c>
      <c r="C3581" t="s">
        <v>479</v>
      </c>
      <c r="D3581" t="s">
        <v>478</v>
      </c>
      <c r="E3581" s="258" t="s">
        <v>9425</v>
      </c>
    </row>
    <row r="3582" spans="1:5">
      <c r="A3582">
        <v>4795</v>
      </c>
      <c r="B3582" t="s">
        <v>4700</v>
      </c>
      <c r="C3582" t="s">
        <v>479</v>
      </c>
      <c r="D3582" t="s">
        <v>478</v>
      </c>
      <c r="E3582" s="258" t="s">
        <v>9426</v>
      </c>
    </row>
    <row r="3583" spans="1:5">
      <c r="A3583">
        <v>39694</v>
      </c>
      <c r="B3583" t="s">
        <v>4701</v>
      </c>
      <c r="C3583" t="s">
        <v>479</v>
      </c>
      <c r="D3583" t="s">
        <v>478</v>
      </c>
      <c r="E3583" s="258" t="s">
        <v>9427</v>
      </c>
    </row>
    <row r="3584" spans="1:5">
      <c r="A3584">
        <v>1292</v>
      </c>
      <c r="B3584" t="s">
        <v>4702</v>
      </c>
      <c r="C3584" t="s">
        <v>479</v>
      </c>
      <c r="D3584" t="s">
        <v>478</v>
      </c>
      <c r="E3584" s="258" t="s">
        <v>9428</v>
      </c>
    </row>
    <row r="3585" spans="1:5">
      <c r="A3585">
        <v>1287</v>
      </c>
      <c r="B3585" t="s">
        <v>410</v>
      </c>
      <c r="C3585" t="s">
        <v>479</v>
      </c>
      <c r="D3585" t="s">
        <v>483</v>
      </c>
      <c r="E3585" s="258" t="s">
        <v>9429</v>
      </c>
    </row>
    <row r="3586" spans="1:5">
      <c r="A3586">
        <v>1297</v>
      </c>
      <c r="B3586" t="s">
        <v>4703</v>
      </c>
      <c r="C3586" t="s">
        <v>479</v>
      </c>
      <c r="D3586" t="s">
        <v>478</v>
      </c>
      <c r="E3586" s="258" t="s">
        <v>9430</v>
      </c>
    </row>
    <row r="3587" spans="1:5">
      <c r="A3587">
        <v>4786</v>
      </c>
      <c r="B3587" t="s">
        <v>4704</v>
      </c>
      <c r="C3587" t="s">
        <v>479</v>
      </c>
      <c r="D3587" t="s">
        <v>480</v>
      </c>
      <c r="E3587" s="258" t="s">
        <v>9431</v>
      </c>
    </row>
    <row r="3588" spans="1:5">
      <c r="A3588">
        <v>10840</v>
      </c>
      <c r="B3588" t="s">
        <v>4705</v>
      </c>
      <c r="C3588" t="s">
        <v>479</v>
      </c>
      <c r="D3588" t="s">
        <v>483</v>
      </c>
      <c r="E3588" s="258" t="s">
        <v>9432</v>
      </c>
    </row>
    <row r="3589" spans="1:5">
      <c r="A3589">
        <v>10841</v>
      </c>
      <c r="B3589" t="s">
        <v>4706</v>
      </c>
      <c r="C3589" t="s">
        <v>479</v>
      </c>
      <c r="D3589" t="s">
        <v>478</v>
      </c>
      <c r="E3589" s="258" t="s">
        <v>9433</v>
      </c>
    </row>
    <row r="3590" spans="1:5">
      <c r="A3590">
        <v>44540</v>
      </c>
      <c r="B3590" t="s">
        <v>4707</v>
      </c>
      <c r="C3590" t="s">
        <v>479</v>
      </c>
      <c r="D3590" t="s">
        <v>478</v>
      </c>
      <c r="E3590" s="258" t="s">
        <v>9434</v>
      </c>
    </row>
    <row r="3591" spans="1:5">
      <c r="A3591">
        <v>10842</v>
      </c>
      <c r="B3591" t="s">
        <v>4708</v>
      </c>
      <c r="C3591" t="s">
        <v>479</v>
      </c>
      <c r="D3591" t="s">
        <v>478</v>
      </c>
      <c r="E3591" s="258" t="s">
        <v>9435</v>
      </c>
    </row>
    <row r="3592" spans="1:5">
      <c r="A3592">
        <v>21108</v>
      </c>
      <c r="B3592" t="s">
        <v>4709</v>
      </c>
      <c r="C3592" t="s">
        <v>479</v>
      </c>
      <c r="D3592" t="s">
        <v>478</v>
      </c>
      <c r="E3592" s="258" t="s">
        <v>9436</v>
      </c>
    </row>
    <row r="3593" spans="1:5">
      <c r="A3593">
        <v>38180</v>
      </c>
      <c r="B3593" t="s">
        <v>4710</v>
      </c>
      <c r="C3593" t="s">
        <v>479</v>
      </c>
      <c r="D3593" t="s">
        <v>478</v>
      </c>
      <c r="E3593" s="258" t="s">
        <v>9437</v>
      </c>
    </row>
    <row r="3594" spans="1:5">
      <c r="A3594">
        <v>40648</v>
      </c>
      <c r="B3594" t="s">
        <v>4711</v>
      </c>
      <c r="C3594" t="s">
        <v>479</v>
      </c>
      <c r="D3594" t="s">
        <v>480</v>
      </c>
      <c r="E3594" s="258" t="s">
        <v>9438</v>
      </c>
    </row>
    <row r="3595" spans="1:5">
      <c r="A3595">
        <v>40649</v>
      </c>
      <c r="B3595" t="s">
        <v>4712</v>
      </c>
      <c r="C3595" t="s">
        <v>479</v>
      </c>
      <c r="D3595" t="s">
        <v>480</v>
      </c>
      <c r="E3595" s="258" t="s">
        <v>9439</v>
      </c>
    </row>
    <row r="3596" spans="1:5">
      <c r="A3596">
        <v>40650</v>
      </c>
      <c r="B3596" t="s">
        <v>4713</v>
      </c>
      <c r="C3596" t="s">
        <v>479</v>
      </c>
      <c r="D3596" t="s">
        <v>480</v>
      </c>
      <c r="E3596" s="258" t="s">
        <v>9440</v>
      </c>
    </row>
    <row r="3597" spans="1:5">
      <c r="A3597">
        <v>40651</v>
      </c>
      <c r="B3597" t="s">
        <v>4714</v>
      </c>
      <c r="C3597" t="s">
        <v>479</v>
      </c>
      <c r="D3597" t="s">
        <v>480</v>
      </c>
      <c r="E3597" s="258" t="s">
        <v>9441</v>
      </c>
    </row>
    <row r="3598" spans="1:5">
      <c r="A3598">
        <v>40652</v>
      </c>
      <c r="B3598" t="s">
        <v>4715</v>
      </c>
      <c r="C3598" t="s">
        <v>479</v>
      </c>
      <c r="D3598" t="s">
        <v>480</v>
      </c>
      <c r="E3598" s="258" t="s">
        <v>9442</v>
      </c>
    </row>
    <row r="3599" spans="1:5">
      <c r="A3599">
        <v>40647</v>
      </c>
      <c r="B3599" t="s">
        <v>4716</v>
      </c>
      <c r="C3599" t="s">
        <v>479</v>
      </c>
      <c r="D3599" t="s">
        <v>480</v>
      </c>
      <c r="E3599" s="258" t="s">
        <v>9443</v>
      </c>
    </row>
    <row r="3600" spans="1:5">
      <c r="A3600">
        <v>40653</v>
      </c>
      <c r="B3600" t="s">
        <v>4717</v>
      </c>
      <c r="C3600" t="s">
        <v>479</v>
      </c>
      <c r="D3600" t="s">
        <v>480</v>
      </c>
      <c r="E3600" s="258" t="s">
        <v>9444</v>
      </c>
    </row>
    <row r="3601" spans="1:5">
      <c r="A3601">
        <v>36178</v>
      </c>
      <c r="B3601" t="s">
        <v>4718</v>
      </c>
      <c r="C3601" t="s">
        <v>477</v>
      </c>
      <c r="D3601" t="s">
        <v>478</v>
      </c>
      <c r="E3601" s="258" t="s">
        <v>9445</v>
      </c>
    </row>
    <row r="3602" spans="1:5">
      <c r="A3602">
        <v>38195</v>
      </c>
      <c r="B3602" t="s">
        <v>4719</v>
      </c>
      <c r="C3602" t="s">
        <v>479</v>
      </c>
      <c r="D3602" t="s">
        <v>478</v>
      </c>
      <c r="E3602" s="258" t="s">
        <v>9446</v>
      </c>
    </row>
    <row r="3603" spans="1:5">
      <c r="A3603">
        <v>38181</v>
      </c>
      <c r="B3603" t="s">
        <v>4720</v>
      </c>
      <c r="C3603" t="s">
        <v>479</v>
      </c>
      <c r="D3603" t="s">
        <v>478</v>
      </c>
      <c r="E3603" s="258" t="s">
        <v>9447</v>
      </c>
    </row>
    <row r="3604" spans="1:5">
      <c r="A3604">
        <v>38182</v>
      </c>
      <c r="B3604" t="s">
        <v>4721</v>
      </c>
      <c r="C3604" t="s">
        <v>479</v>
      </c>
      <c r="D3604" t="s">
        <v>478</v>
      </c>
      <c r="E3604" s="258" t="s">
        <v>9448</v>
      </c>
    </row>
    <row r="3605" spans="1:5">
      <c r="A3605">
        <v>38186</v>
      </c>
      <c r="B3605" t="s">
        <v>4722</v>
      </c>
      <c r="C3605" t="s">
        <v>479</v>
      </c>
      <c r="D3605" t="s">
        <v>478</v>
      </c>
      <c r="E3605" s="258" t="s">
        <v>9449</v>
      </c>
    </row>
    <row r="3606" spans="1:5">
      <c r="A3606">
        <v>38185</v>
      </c>
      <c r="B3606" t="s">
        <v>4723</v>
      </c>
      <c r="C3606" t="s">
        <v>479</v>
      </c>
      <c r="D3606" t="s">
        <v>478</v>
      </c>
      <c r="E3606" s="258" t="s">
        <v>9450</v>
      </c>
    </row>
    <row r="3607" spans="1:5">
      <c r="A3607">
        <v>40654</v>
      </c>
      <c r="B3607" t="s">
        <v>4724</v>
      </c>
      <c r="C3607" t="s">
        <v>479</v>
      </c>
      <c r="D3607" t="s">
        <v>480</v>
      </c>
      <c r="E3607" s="258" t="s">
        <v>9451</v>
      </c>
    </row>
    <row r="3608" spans="1:5">
      <c r="A3608">
        <v>44541</v>
      </c>
      <c r="B3608" t="s">
        <v>4725</v>
      </c>
      <c r="C3608" t="s">
        <v>479</v>
      </c>
      <c r="D3608" t="s">
        <v>478</v>
      </c>
      <c r="E3608" s="258" t="s">
        <v>6902</v>
      </c>
    </row>
    <row r="3609" spans="1:5">
      <c r="A3609">
        <v>4822</v>
      </c>
      <c r="B3609" t="s">
        <v>425</v>
      </c>
      <c r="C3609" t="s">
        <v>479</v>
      </c>
      <c r="D3609" t="s">
        <v>478</v>
      </c>
      <c r="E3609" s="258" t="s">
        <v>9452</v>
      </c>
    </row>
    <row r="3610" spans="1:5">
      <c r="A3610">
        <v>4818</v>
      </c>
      <c r="B3610" t="s">
        <v>4726</v>
      </c>
      <c r="C3610" t="s">
        <v>479</v>
      </c>
      <c r="D3610" t="s">
        <v>483</v>
      </c>
      <c r="E3610" s="258" t="s">
        <v>9453</v>
      </c>
    </row>
    <row r="3611" spans="1:5">
      <c r="A3611">
        <v>39567</v>
      </c>
      <c r="B3611" t="s">
        <v>4727</v>
      </c>
      <c r="C3611" t="s">
        <v>479</v>
      </c>
      <c r="D3611" t="s">
        <v>478</v>
      </c>
      <c r="E3611" s="258" t="s">
        <v>9454</v>
      </c>
    </row>
    <row r="3612" spans="1:5">
      <c r="A3612">
        <v>39566</v>
      </c>
      <c r="B3612" t="s">
        <v>4728</v>
      </c>
      <c r="C3612" t="s">
        <v>479</v>
      </c>
      <c r="D3612" t="s">
        <v>478</v>
      </c>
      <c r="E3612" s="258" t="s">
        <v>7733</v>
      </c>
    </row>
    <row r="3613" spans="1:5">
      <c r="A3613">
        <v>39416</v>
      </c>
      <c r="B3613" t="s">
        <v>4729</v>
      </c>
      <c r="C3613" t="s">
        <v>479</v>
      </c>
      <c r="D3613" t="s">
        <v>478</v>
      </c>
      <c r="E3613" s="258" t="s">
        <v>7446</v>
      </c>
    </row>
    <row r="3614" spans="1:5">
      <c r="A3614">
        <v>39417</v>
      </c>
      <c r="B3614" t="s">
        <v>4730</v>
      </c>
      <c r="C3614" t="s">
        <v>479</v>
      </c>
      <c r="D3614" t="s">
        <v>478</v>
      </c>
      <c r="E3614" s="258" t="s">
        <v>9455</v>
      </c>
    </row>
    <row r="3615" spans="1:5">
      <c r="A3615">
        <v>43742</v>
      </c>
      <c r="B3615" t="s">
        <v>4731</v>
      </c>
      <c r="C3615" t="s">
        <v>479</v>
      </c>
      <c r="D3615" t="s">
        <v>478</v>
      </c>
      <c r="E3615" s="258" t="s">
        <v>6591</v>
      </c>
    </row>
    <row r="3616" spans="1:5">
      <c r="A3616">
        <v>39414</v>
      </c>
      <c r="B3616" t="s">
        <v>4732</v>
      </c>
      <c r="C3616" t="s">
        <v>479</v>
      </c>
      <c r="D3616" t="s">
        <v>478</v>
      </c>
      <c r="E3616" s="258" t="s">
        <v>9456</v>
      </c>
    </row>
    <row r="3617" spans="1:5">
      <c r="A3617">
        <v>39415</v>
      </c>
      <c r="B3617" t="s">
        <v>4733</v>
      </c>
      <c r="C3617" t="s">
        <v>479</v>
      </c>
      <c r="D3617" t="s">
        <v>478</v>
      </c>
      <c r="E3617" s="258" t="s">
        <v>9457</v>
      </c>
    </row>
    <row r="3618" spans="1:5">
      <c r="A3618">
        <v>43740</v>
      </c>
      <c r="B3618" t="s">
        <v>4734</v>
      </c>
      <c r="C3618" t="s">
        <v>479</v>
      </c>
      <c r="D3618" t="s">
        <v>478</v>
      </c>
      <c r="E3618" s="258" t="s">
        <v>9458</v>
      </c>
    </row>
    <row r="3619" spans="1:5">
      <c r="A3619">
        <v>39412</v>
      </c>
      <c r="B3619" t="s">
        <v>4735</v>
      </c>
      <c r="C3619" t="s">
        <v>479</v>
      </c>
      <c r="D3619" t="s">
        <v>483</v>
      </c>
      <c r="E3619" s="258" t="s">
        <v>7074</v>
      </c>
    </row>
    <row r="3620" spans="1:5">
      <c r="A3620">
        <v>39413</v>
      </c>
      <c r="B3620" t="s">
        <v>4736</v>
      </c>
      <c r="C3620" t="s">
        <v>479</v>
      </c>
      <c r="D3620" t="s">
        <v>478</v>
      </c>
      <c r="E3620" s="258" t="s">
        <v>9459</v>
      </c>
    </row>
    <row r="3621" spans="1:5">
      <c r="A3621">
        <v>43741</v>
      </c>
      <c r="B3621" t="s">
        <v>4737</v>
      </c>
      <c r="C3621" t="s">
        <v>479</v>
      </c>
      <c r="D3621" t="s">
        <v>478</v>
      </c>
      <c r="E3621" s="258" t="s">
        <v>6960</v>
      </c>
    </row>
    <row r="3622" spans="1:5">
      <c r="A3622">
        <v>11062</v>
      </c>
      <c r="B3622" t="s">
        <v>4738</v>
      </c>
      <c r="C3622" t="s">
        <v>479</v>
      </c>
      <c r="D3622" t="s">
        <v>478</v>
      </c>
      <c r="E3622" s="258" t="s">
        <v>6889</v>
      </c>
    </row>
    <row r="3623" spans="1:5">
      <c r="A3623">
        <v>11063</v>
      </c>
      <c r="B3623" t="s">
        <v>4739</v>
      </c>
      <c r="C3623" t="s">
        <v>479</v>
      </c>
      <c r="D3623" t="s">
        <v>478</v>
      </c>
      <c r="E3623" s="258" t="s">
        <v>9460</v>
      </c>
    </row>
    <row r="3624" spans="1:5">
      <c r="A3624">
        <v>13521</v>
      </c>
      <c r="B3624" t="s">
        <v>4741</v>
      </c>
      <c r="C3624" t="s">
        <v>477</v>
      </c>
      <c r="D3624" t="s">
        <v>480</v>
      </c>
      <c r="E3624" s="258" t="s">
        <v>9461</v>
      </c>
    </row>
    <row r="3625" spans="1:5">
      <c r="A3625">
        <v>10851</v>
      </c>
      <c r="B3625" t="s">
        <v>4742</v>
      </c>
      <c r="C3625" t="s">
        <v>477</v>
      </c>
      <c r="D3625" t="s">
        <v>480</v>
      </c>
      <c r="E3625" s="258" t="s">
        <v>9462</v>
      </c>
    </row>
    <row r="3626" spans="1:5">
      <c r="A3626">
        <v>39515</v>
      </c>
      <c r="B3626" t="s">
        <v>4743</v>
      </c>
      <c r="C3626" t="s">
        <v>477</v>
      </c>
      <c r="D3626" t="s">
        <v>480</v>
      </c>
      <c r="E3626" s="258" t="s">
        <v>9463</v>
      </c>
    </row>
    <row r="3627" spans="1:5">
      <c r="A3627">
        <v>39516</v>
      </c>
      <c r="B3627" t="s">
        <v>4744</v>
      </c>
      <c r="C3627" t="s">
        <v>477</v>
      </c>
      <c r="D3627" t="s">
        <v>480</v>
      </c>
      <c r="E3627" s="258" t="s">
        <v>4238</v>
      </c>
    </row>
    <row r="3628" spans="1:5">
      <c r="A3628">
        <v>39514</v>
      </c>
      <c r="B3628" t="s">
        <v>4745</v>
      </c>
      <c r="C3628" t="s">
        <v>477</v>
      </c>
      <c r="D3628" t="s">
        <v>480</v>
      </c>
      <c r="E3628" s="258" t="s">
        <v>7054</v>
      </c>
    </row>
    <row r="3629" spans="1:5">
      <c r="A3629">
        <v>4812</v>
      </c>
      <c r="B3629" t="s">
        <v>4746</v>
      </c>
      <c r="C3629" t="s">
        <v>479</v>
      </c>
      <c r="D3629" t="s">
        <v>478</v>
      </c>
      <c r="E3629" s="258" t="s">
        <v>6643</v>
      </c>
    </row>
    <row r="3630" spans="1:5">
      <c r="A3630">
        <v>10849</v>
      </c>
      <c r="B3630" t="s">
        <v>4747</v>
      </c>
      <c r="C3630" t="s">
        <v>477</v>
      </c>
      <c r="D3630" t="s">
        <v>480</v>
      </c>
      <c r="E3630" s="258" t="s">
        <v>9464</v>
      </c>
    </row>
    <row r="3631" spans="1:5">
      <c r="A3631">
        <v>10848</v>
      </c>
      <c r="B3631" t="s">
        <v>4748</v>
      </c>
      <c r="C3631" t="s">
        <v>477</v>
      </c>
      <c r="D3631" t="s">
        <v>480</v>
      </c>
      <c r="E3631" s="258" t="s">
        <v>9465</v>
      </c>
    </row>
    <row r="3632" spans="1:5">
      <c r="A3632">
        <v>4813</v>
      </c>
      <c r="B3632" t="s">
        <v>4749</v>
      </c>
      <c r="C3632" t="s">
        <v>479</v>
      </c>
      <c r="D3632" t="s">
        <v>480</v>
      </c>
      <c r="E3632" s="258" t="s">
        <v>9466</v>
      </c>
    </row>
    <row r="3633" spans="1:5">
      <c r="A3633">
        <v>37560</v>
      </c>
      <c r="B3633" t="s">
        <v>4750</v>
      </c>
      <c r="C3633" t="s">
        <v>477</v>
      </c>
      <c r="D3633" t="s">
        <v>478</v>
      </c>
      <c r="E3633" s="258" t="s">
        <v>6940</v>
      </c>
    </row>
    <row r="3634" spans="1:5">
      <c r="A3634">
        <v>37557</v>
      </c>
      <c r="B3634" t="s">
        <v>4751</v>
      </c>
      <c r="C3634" t="s">
        <v>477</v>
      </c>
      <c r="D3634" t="s">
        <v>478</v>
      </c>
      <c r="E3634" s="258" t="s">
        <v>6460</v>
      </c>
    </row>
    <row r="3635" spans="1:5">
      <c r="A3635">
        <v>37556</v>
      </c>
      <c r="B3635" t="s">
        <v>4752</v>
      </c>
      <c r="C3635" t="s">
        <v>477</v>
      </c>
      <c r="D3635" t="s">
        <v>478</v>
      </c>
      <c r="E3635" s="258" t="s">
        <v>7010</v>
      </c>
    </row>
    <row r="3636" spans="1:5">
      <c r="A3636">
        <v>37559</v>
      </c>
      <c r="B3636" t="s">
        <v>4753</v>
      </c>
      <c r="C3636" t="s">
        <v>477</v>
      </c>
      <c r="D3636" t="s">
        <v>478</v>
      </c>
      <c r="E3636" s="258" t="s">
        <v>7211</v>
      </c>
    </row>
    <row r="3637" spans="1:5">
      <c r="A3637">
        <v>37539</v>
      </c>
      <c r="B3637" t="s">
        <v>4754</v>
      </c>
      <c r="C3637" t="s">
        <v>477</v>
      </c>
      <c r="D3637" t="s">
        <v>483</v>
      </c>
      <c r="E3637" s="258" t="s">
        <v>882</v>
      </c>
    </row>
    <row r="3638" spans="1:5">
      <c r="A3638">
        <v>37558</v>
      </c>
      <c r="B3638" t="s">
        <v>4755</v>
      </c>
      <c r="C3638" t="s">
        <v>477</v>
      </c>
      <c r="D3638" t="s">
        <v>478</v>
      </c>
      <c r="E3638" s="258" t="s">
        <v>7212</v>
      </c>
    </row>
    <row r="3639" spans="1:5">
      <c r="A3639">
        <v>34723</v>
      </c>
      <c r="B3639" t="s">
        <v>4756</v>
      </c>
      <c r="C3639" t="s">
        <v>479</v>
      </c>
      <c r="D3639" t="s">
        <v>480</v>
      </c>
      <c r="E3639" s="258" t="s">
        <v>9467</v>
      </c>
    </row>
    <row r="3640" spans="1:5">
      <c r="A3640">
        <v>34721</v>
      </c>
      <c r="B3640" t="s">
        <v>4757</v>
      </c>
      <c r="C3640" t="s">
        <v>479</v>
      </c>
      <c r="D3640" t="s">
        <v>480</v>
      </c>
      <c r="E3640" s="258" t="s">
        <v>9468</v>
      </c>
    </row>
    <row r="3641" spans="1:5">
      <c r="A3641">
        <v>4309</v>
      </c>
      <c r="B3641" t="s">
        <v>4758</v>
      </c>
      <c r="C3641" t="s">
        <v>477</v>
      </c>
      <c r="D3641" t="s">
        <v>478</v>
      </c>
      <c r="E3641" s="258" t="s">
        <v>9469</v>
      </c>
    </row>
    <row r="3642" spans="1:5">
      <c r="A3642">
        <v>4307</v>
      </c>
      <c r="B3642" t="s">
        <v>4759</v>
      </c>
      <c r="C3642" t="s">
        <v>477</v>
      </c>
      <c r="D3642" t="s">
        <v>478</v>
      </c>
      <c r="E3642" s="258" t="s">
        <v>8847</v>
      </c>
    </row>
    <row r="3643" spans="1:5">
      <c r="A3643">
        <v>10850</v>
      </c>
      <c r="B3643" t="s">
        <v>4760</v>
      </c>
      <c r="C3643" t="s">
        <v>477</v>
      </c>
      <c r="D3643" t="s">
        <v>480</v>
      </c>
      <c r="E3643" s="258" t="s">
        <v>8040</v>
      </c>
    </row>
    <row r="3644" spans="1:5">
      <c r="A3644">
        <v>42438</v>
      </c>
      <c r="B3644" t="s">
        <v>4761</v>
      </c>
      <c r="C3644" t="s">
        <v>477</v>
      </c>
      <c r="D3644" t="s">
        <v>480</v>
      </c>
      <c r="E3644" s="258" t="s">
        <v>9470</v>
      </c>
    </row>
    <row r="3645" spans="1:5">
      <c r="A3645">
        <v>4792</v>
      </c>
      <c r="B3645" t="s">
        <v>4762</v>
      </c>
      <c r="C3645" t="s">
        <v>479</v>
      </c>
      <c r="D3645" t="s">
        <v>478</v>
      </c>
      <c r="E3645" s="258" t="s">
        <v>9471</v>
      </c>
    </row>
    <row r="3646" spans="1:5">
      <c r="A3646">
        <v>4790</v>
      </c>
      <c r="B3646" t="s">
        <v>4763</v>
      </c>
      <c r="C3646" t="s">
        <v>479</v>
      </c>
      <c r="D3646" t="s">
        <v>483</v>
      </c>
      <c r="E3646" s="258" t="s">
        <v>9472</v>
      </c>
    </row>
    <row r="3647" spans="1:5">
      <c r="A3647">
        <v>40671</v>
      </c>
      <c r="B3647" t="s">
        <v>4764</v>
      </c>
      <c r="C3647" t="s">
        <v>479</v>
      </c>
      <c r="D3647" t="s">
        <v>478</v>
      </c>
      <c r="E3647" s="258" t="s">
        <v>9473</v>
      </c>
    </row>
    <row r="3648" spans="1:5">
      <c r="A3648">
        <v>7552</v>
      </c>
      <c r="B3648" t="s">
        <v>4765</v>
      </c>
      <c r="C3648" t="s">
        <v>477</v>
      </c>
      <c r="D3648" t="s">
        <v>480</v>
      </c>
      <c r="E3648" s="258" t="s">
        <v>9474</v>
      </c>
    </row>
    <row r="3649" spans="1:5">
      <c r="A3649">
        <v>4893</v>
      </c>
      <c r="B3649" t="s">
        <v>4766</v>
      </c>
      <c r="C3649" t="s">
        <v>477</v>
      </c>
      <c r="D3649" t="s">
        <v>480</v>
      </c>
      <c r="E3649" s="258" t="s">
        <v>9475</v>
      </c>
    </row>
    <row r="3650" spans="1:5">
      <c r="A3650">
        <v>4894</v>
      </c>
      <c r="B3650" t="s">
        <v>4767</v>
      </c>
      <c r="C3650" t="s">
        <v>477</v>
      </c>
      <c r="D3650" t="s">
        <v>480</v>
      </c>
      <c r="E3650" s="258" t="s">
        <v>8684</v>
      </c>
    </row>
    <row r="3651" spans="1:5">
      <c r="A3651">
        <v>4888</v>
      </c>
      <c r="B3651" t="s">
        <v>4768</v>
      </c>
      <c r="C3651" t="s">
        <v>477</v>
      </c>
      <c r="D3651" t="s">
        <v>480</v>
      </c>
      <c r="E3651" s="258" t="s">
        <v>995</v>
      </c>
    </row>
    <row r="3652" spans="1:5">
      <c r="A3652">
        <v>4890</v>
      </c>
      <c r="B3652" t="s">
        <v>4769</v>
      </c>
      <c r="C3652" t="s">
        <v>477</v>
      </c>
      <c r="D3652" t="s">
        <v>480</v>
      </c>
      <c r="E3652" s="258" t="s">
        <v>7254</v>
      </c>
    </row>
    <row r="3653" spans="1:5">
      <c r="A3653">
        <v>12411</v>
      </c>
      <c r="B3653" t="s">
        <v>4770</v>
      </c>
      <c r="C3653" t="s">
        <v>477</v>
      </c>
      <c r="D3653" t="s">
        <v>480</v>
      </c>
      <c r="E3653" s="258" t="s">
        <v>7029</v>
      </c>
    </row>
    <row r="3654" spans="1:5">
      <c r="A3654">
        <v>4891</v>
      </c>
      <c r="B3654" t="s">
        <v>4771</v>
      </c>
      <c r="C3654" t="s">
        <v>477</v>
      </c>
      <c r="D3654" t="s">
        <v>480</v>
      </c>
      <c r="E3654" s="258" t="s">
        <v>8018</v>
      </c>
    </row>
    <row r="3655" spans="1:5">
      <c r="A3655">
        <v>4889</v>
      </c>
      <c r="B3655" t="s">
        <v>4772</v>
      </c>
      <c r="C3655" t="s">
        <v>477</v>
      </c>
      <c r="D3655" t="s">
        <v>480</v>
      </c>
      <c r="E3655" s="258" t="s">
        <v>6703</v>
      </c>
    </row>
    <row r="3656" spans="1:5">
      <c r="A3656">
        <v>4892</v>
      </c>
      <c r="B3656" t="s">
        <v>4773</v>
      </c>
      <c r="C3656" t="s">
        <v>477</v>
      </c>
      <c r="D3656" t="s">
        <v>480</v>
      </c>
      <c r="E3656" s="258" t="s">
        <v>9476</v>
      </c>
    </row>
    <row r="3657" spans="1:5">
      <c r="A3657">
        <v>12412</v>
      </c>
      <c r="B3657" t="s">
        <v>4774</v>
      </c>
      <c r="C3657" t="s">
        <v>477</v>
      </c>
      <c r="D3657" t="s">
        <v>480</v>
      </c>
      <c r="E3657" s="258" t="s">
        <v>9477</v>
      </c>
    </row>
    <row r="3658" spans="1:5">
      <c r="A3658">
        <v>11073</v>
      </c>
      <c r="B3658" t="s">
        <v>4775</v>
      </c>
      <c r="C3658" t="s">
        <v>477</v>
      </c>
      <c r="D3658" t="s">
        <v>478</v>
      </c>
      <c r="E3658" s="258" t="s">
        <v>6703</v>
      </c>
    </row>
    <row r="3659" spans="1:5">
      <c r="A3659">
        <v>11071</v>
      </c>
      <c r="B3659" t="s">
        <v>4776</v>
      </c>
      <c r="C3659" t="s">
        <v>477</v>
      </c>
      <c r="D3659" t="s">
        <v>478</v>
      </c>
      <c r="E3659" s="258" t="s">
        <v>6743</v>
      </c>
    </row>
    <row r="3660" spans="1:5">
      <c r="A3660">
        <v>11072</v>
      </c>
      <c r="B3660" t="s">
        <v>4778</v>
      </c>
      <c r="C3660" t="s">
        <v>477</v>
      </c>
      <c r="D3660" t="s">
        <v>478</v>
      </c>
      <c r="E3660" s="258" t="s">
        <v>855</v>
      </c>
    </row>
    <row r="3661" spans="1:5">
      <c r="A3661">
        <v>4895</v>
      </c>
      <c r="B3661" t="s">
        <v>4779</v>
      </c>
      <c r="C3661" t="s">
        <v>477</v>
      </c>
      <c r="D3661" t="s">
        <v>478</v>
      </c>
      <c r="E3661" s="258" t="s">
        <v>881</v>
      </c>
    </row>
    <row r="3662" spans="1:5">
      <c r="A3662">
        <v>4907</v>
      </c>
      <c r="B3662" t="s">
        <v>4780</v>
      </c>
      <c r="C3662" t="s">
        <v>477</v>
      </c>
      <c r="D3662" t="s">
        <v>480</v>
      </c>
      <c r="E3662" s="258" t="s">
        <v>9478</v>
      </c>
    </row>
    <row r="3663" spans="1:5">
      <c r="A3663">
        <v>4902</v>
      </c>
      <c r="B3663" t="s">
        <v>4781</v>
      </c>
      <c r="C3663" t="s">
        <v>477</v>
      </c>
      <c r="D3663" t="s">
        <v>480</v>
      </c>
      <c r="E3663" s="258" t="s">
        <v>9479</v>
      </c>
    </row>
    <row r="3664" spans="1:5">
      <c r="A3664">
        <v>4908</v>
      </c>
      <c r="B3664" t="s">
        <v>4782</v>
      </c>
      <c r="C3664" t="s">
        <v>477</v>
      </c>
      <c r="D3664" t="s">
        <v>480</v>
      </c>
      <c r="E3664" s="258" t="s">
        <v>9480</v>
      </c>
    </row>
    <row r="3665" spans="1:5">
      <c r="A3665">
        <v>4909</v>
      </c>
      <c r="B3665" t="s">
        <v>4783</v>
      </c>
      <c r="C3665" t="s">
        <v>477</v>
      </c>
      <c r="D3665" t="s">
        <v>480</v>
      </c>
      <c r="E3665" s="258" t="s">
        <v>9481</v>
      </c>
    </row>
    <row r="3666" spans="1:5">
      <c r="A3666">
        <v>4903</v>
      </c>
      <c r="B3666" t="s">
        <v>4784</v>
      </c>
      <c r="C3666" t="s">
        <v>477</v>
      </c>
      <c r="D3666" t="s">
        <v>480</v>
      </c>
      <c r="E3666" s="258" t="s">
        <v>9482</v>
      </c>
    </row>
    <row r="3667" spans="1:5">
      <c r="A3667">
        <v>4897</v>
      </c>
      <c r="B3667" t="s">
        <v>4785</v>
      </c>
      <c r="C3667" t="s">
        <v>477</v>
      </c>
      <c r="D3667" t="s">
        <v>478</v>
      </c>
      <c r="E3667" s="258" t="s">
        <v>9483</v>
      </c>
    </row>
    <row r="3668" spans="1:5">
      <c r="A3668">
        <v>4896</v>
      </c>
      <c r="B3668" t="s">
        <v>4786</v>
      </c>
      <c r="C3668" t="s">
        <v>477</v>
      </c>
      <c r="D3668" t="s">
        <v>478</v>
      </c>
      <c r="E3668" s="258" t="s">
        <v>7786</v>
      </c>
    </row>
    <row r="3669" spans="1:5">
      <c r="A3669">
        <v>4900</v>
      </c>
      <c r="B3669" t="s">
        <v>4787</v>
      </c>
      <c r="C3669" t="s">
        <v>477</v>
      </c>
      <c r="D3669" t="s">
        <v>478</v>
      </c>
      <c r="E3669" s="258" t="s">
        <v>7396</v>
      </c>
    </row>
    <row r="3670" spans="1:5">
      <c r="A3670">
        <v>4898</v>
      </c>
      <c r="B3670" t="s">
        <v>4788</v>
      </c>
      <c r="C3670" t="s">
        <v>477</v>
      </c>
      <c r="D3670" t="s">
        <v>478</v>
      </c>
      <c r="E3670" s="258" t="s">
        <v>8248</v>
      </c>
    </row>
    <row r="3671" spans="1:5">
      <c r="A3671">
        <v>4899</v>
      </c>
      <c r="B3671" t="s">
        <v>4789</v>
      </c>
      <c r="C3671" t="s">
        <v>477</v>
      </c>
      <c r="D3671" t="s">
        <v>478</v>
      </c>
      <c r="E3671" s="258" t="s">
        <v>6603</v>
      </c>
    </row>
    <row r="3672" spans="1:5">
      <c r="A3672">
        <v>11096</v>
      </c>
      <c r="B3672" t="s">
        <v>4790</v>
      </c>
      <c r="C3672" t="s">
        <v>485</v>
      </c>
      <c r="D3672" t="s">
        <v>478</v>
      </c>
      <c r="E3672" s="258" t="s">
        <v>7214</v>
      </c>
    </row>
    <row r="3673" spans="1:5">
      <c r="A3673">
        <v>4741</v>
      </c>
      <c r="B3673" t="s">
        <v>4791</v>
      </c>
      <c r="C3673" t="s">
        <v>482</v>
      </c>
      <c r="D3673" t="s">
        <v>478</v>
      </c>
      <c r="E3673" s="258" t="s">
        <v>7194</v>
      </c>
    </row>
    <row r="3674" spans="1:5">
      <c r="A3674">
        <v>4752</v>
      </c>
      <c r="B3674" t="s">
        <v>4792</v>
      </c>
      <c r="C3674" t="s">
        <v>481</v>
      </c>
      <c r="D3674" t="s">
        <v>478</v>
      </c>
      <c r="E3674" s="258" t="s">
        <v>6977</v>
      </c>
    </row>
    <row r="3675" spans="1:5">
      <c r="A3675">
        <v>41091</v>
      </c>
      <c r="B3675" t="s">
        <v>4793</v>
      </c>
      <c r="C3675" t="s">
        <v>487</v>
      </c>
      <c r="D3675" t="s">
        <v>478</v>
      </c>
      <c r="E3675" s="258" t="s">
        <v>9484</v>
      </c>
    </row>
    <row r="3676" spans="1:5">
      <c r="A3676">
        <v>13954</v>
      </c>
      <c r="B3676" t="s">
        <v>4794</v>
      </c>
      <c r="C3676" t="s">
        <v>477</v>
      </c>
      <c r="D3676" t="s">
        <v>480</v>
      </c>
      <c r="E3676" s="258" t="s">
        <v>9485</v>
      </c>
    </row>
    <row r="3677" spans="1:5">
      <c r="A3677">
        <v>3411</v>
      </c>
      <c r="B3677" t="s">
        <v>4795</v>
      </c>
      <c r="C3677" t="s">
        <v>485</v>
      </c>
      <c r="D3677" t="s">
        <v>480</v>
      </c>
      <c r="E3677" s="258" t="s">
        <v>9486</v>
      </c>
    </row>
    <row r="3678" spans="1:5">
      <c r="A3678">
        <v>39995</v>
      </c>
      <c r="B3678" t="s">
        <v>4796</v>
      </c>
      <c r="C3678" t="s">
        <v>482</v>
      </c>
      <c r="D3678" t="s">
        <v>480</v>
      </c>
      <c r="E3678" s="258" t="s">
        <v>9487</v>
      </c>
    </row>
    <row r="3679" spans="1:5">
      <c r="A3679">
        <v>11615</v>
      </c>
      <c r="B3679" t="s">
        <v>4797</v>
      </c>
      <c r="C3679" t="s">
        <v>479</v>
      </c>
      <c r="D3679" t="s">
        <v>480</v>
      </c>
      <c r="E3679" s="258" t="s">
        <v>6782</v>
      </c>
    </row>
    <row r="3680" spans="1:5">
      <c r="A3680">
        <v>3408</v>
      </c>
      <c r="B3680" t="s">
        <v>4798</v>
      </c>
      <c r="C3680" t="s">
        <v>479</v>
      </c>
      <c r="D3680" t="s">
        <v>480</v>
      </c>
      <c r="E3680" s="258" t="s">
        <v>8244</v>
      </c>
    </row>
    <row r="3681" spans="1:5">
      <c r="A3681">
        <v>3409</v>
      </c>
      <c r="B3681" t="s">
        <v>4799</v>
      </c>
      <c r="C3681" t="s">
        <v>479</v>
      </c>
      <c r="D3681" t="s">
        <v>480</v>
      </c>
      <c r="E3681" s="258" t="s">
        <v>9488</v>
      </c>
    </row>
    <row r="3682" spans="1:5">
      <c r="A3682">
        <v>11427</v>
      </c>
      <c r="B3682" t="s">
        <v>4800</v>
      </c>
      <c r="C3682" t="s">
        <v>485</v>
      </c>
      <c r="D3682" t="s">
        <v>480</v>
      </c>
      <c r="E3682" s="258" t="s">
        <v>7215</v>
      </c>
    </row>
    <row r="3683" spans="1:5">
      <c r="A3683">
        <v>4491</v>
      </c>
      <c r="B3683" t="s">
        <v>4801</v>
      </c>
      <c r="C3683" t="s">
        <v>484</v>
      </c>
      <c r="D3683" t="s">
        <v>478</v>
      </c>
      <c r="E3683" s="258" t="s">
        <v>6825</v>
      </c>
    </row>
    <row r="3684" spans="1:5">
      <c r="A3684">
        <v>2745</v>
      </c>
      <c r="B3684" t="s">
        <v>4802</v>
      </c>
      <c r="C3684" t="s">
        <v>484</v>
      </c>
      <c r="D3684" t="s">
        <v>480</v>
      </c>
      <c r="E3684" s="258" t="s">
        <v>7073</v>
      </c>
    </row>
    <row r="3685" spans="1:5">
      <c r="A3685">
        <v>14439</v>
      </c>
      <c r="B3685" t="s">
        <v>4803</v>
      </c>
      <c r="C3685" t="s">
        <v>484</v>
      </c>
      <c r="D3685" t="s">
        <v>480</v>
      </c>
      <c r="E3685" s="258" t="s">
        <v>6445</v>
      </c>
    </row>
    <row r="3686" spans="1:5">
      <c r="A3686">
        <v>44496</v>
      </c>
      <c r="B3686" t="s">
        <v>4804</v>
      </c>
      <c r="C3686" t="s">
        <v>477</v>
      </c>
      <c r="D3686" t="s">
        <v>478</v>
      </c>
      <c r="E3686" s="258" t="s">
        <v>7317</v>
      </c>
    </row>
    <row r="3687" spans="1:5">
      <c r="A3687">
        <v>12362</v>
      </c>
      <c r="B3687" t="s">
        <v>4805</v>
      </c>
      <c r="C3687" t="s">
        <v>477</v>
      </c>
      <c r="D3687" t="s">
        <v>480</v>
      </c>
      <c r="E3687" s="258" t="s">
        <v>9063</v>
      </c>
    </row>
    <row r="3688" spans="1:5">
      <c r="A3688">
        <v>421</v>
      </c>
      <c r="B3688" t="s">
        <v>4806</v>
      </c>
      <c r="C3688" t="s">
        <v>477</v>
      </c>
      <c r="D3688" t="s">
        <v>480</v>
      </c>
      <c r="E3688" s="258" t="s">
        <v>9489</v>
      </c>
    </row>
    <row r="3689" spans="1:5">
      <c r="A3689">
        <v>14148</v>
      </c>
      <c r="B3689" t="s">
        <v>4807</v>
      </c>
      <c r="C3689" t="s">
        <v>477</v>
      </c>
      <c r="D3689" t="s">
        <v>480</v>
      </c>
      <c r="E3689" s="258" t="s">
        <v>7216</v>
      </c>
    </row>
    <row r="3690" spans="1:5">
      <c r="A3690">
        <v>4341</v>
      </c>
      <c r="B3690" t="s">
        <v>4808</v>
      </c>
      <c r="C3690" t="s">
        <v>477</v>
      </c>
      <c r="D3690" t="s">
        <v>478</v>
      </c>
      <c r="E3690" s="258" t="s">
        <v>928</v>
      </c>
    </row>
    <row r="3691" spans="1:5">
      <c r="A3691">
        <v>4337</v>
      </c>
      <c r="B3691" t="s">
        <v>4809</v>
      </c>
      <c r="C3691" t="s">
        <v>477</v>
      </c>
      <c r="D3691" t="s">
        <v>478</v>
      </c>
      <c r="E3691" s="258" t="s">
        <v>7670</v>
      </c>
    </row>
    <row r="3692" spans="1:5">
      <c r="A3692">
        <v>4339</v>
      </c>
      <c r="B3692" t="s">
        <v>4810</v>
      </c>
      <c r="C3692" t="s">
        <v>477</v>
      </c>
      <c r="D3692" t="s">
        <v>478</v>
      </c>
      <c r="E3692" s="258" t="s">
        <v>7668</v>
      </c>
    </row>
    <row r="3693" spans="1:5">
      <c r="A3693">
        <v>39997</v>
      </c>
      <c r="B3693" t="s">
        <v>4811</v>
      </c>
      <c r="C3693" t="s">
        <v>477</v>
      </c>
      <c r="D3693" t="s">
        <v>478</v>
      </c>
      <c r="E3693" s="258" t="s">
        <v>4521</v>
      </c>
    </row>
    <row r="3694" spans="1:5">
      <c r="A3694">
        <v>11971</v>
      </c>
      <c r="B3694" t="s">
        <v>4812</v>
      </c>
      <c r="C3694" t="s">
        <v>477</v>
      </c>
      <c r="D3694" t="s">
        <v>478</v>
      </c>
      <c r="E3694" s="258" t="s">
        <v>9139</v>
      </c>
    </row>
    <row r="3695" spans="1:5">
      <c r="A3695">
        <v>4342</v>
      </c>
      <c r="B3695" t="s">
        <v>4813</v>
      </c>
      <c r="C3695" t="s">
        <v>477</v>
      </c>
      <c r="D3695" t="s">
        <v>478</v>
      </c>
      <c r="E3695" s="258" t="s">
        <v>904</v>
      </c>
    </row>
    <row r="3696" spans="1:5">
      <c r="A3696">
        <v>4330</v>
      </c>
      <c r="B3696" t="s">
        <v>4814</v>
      </c>
      <c r="C3696" t="s">
        <v>477</v>
      </c>
      <c r="D3696" t="s">
        <v>478</v>
      </c>
      <c r="E3696" s="258" t="s">
        <v>7739</v>
      </c>
    </row>
    <row r="3697" spans="1:5">
      <c r="A3697">
        <v>4340</v>
      </c>
      <c r="B3697" t="s">
        <v>4815</v>
      </c>
      <c r="C3697" t="s">
        <v>477</v>
      </c>
      <c r="D3697" t="s">
        <v>478</v>
      </c>
      <c r="E3697" s="258" t="s">
        <v>7405</v>
      </c>
    </row>
    <row r="3698" spans="1:5">
      <c r="A3698">
        <v>5088</v>
      </c>
      <c r="B3698" t="s">
        <v>4816</v>
      </c>
      <c r="C3698" t="s">
        <v>477</v>
      </c>
      <c r="D3698" t="s">
        <v>478</v>
      </c>
      <c r="E3698" s="258" t="s">
        <v>965</v>
      </c>
    </row>
    <row r="3699" spans="1:5">
      <c r="A3699">
        <v>11154</v>
      </c>
      <c r="B3699" t="s">
        <v>4817</v>
      </c>
      <c r="C3699" t="s">
        <v>477</v>
      </c>
      <c r="D3699" t="s">
        <v>480</v>
      </c>
      <c r="E3699" s="258" t="s">
        <v>9490</v>
      </c>
    </row>
    <row r="3700" spans="1:5">
      <c r="A3700">
        <v>4989</v>
      </c>
      <c r="B3700" t="s">
        <v>4818</v>
      </c>
      <c r="C3700" t="s">
        <v>477</v>
      </c>
      <c r="D3700" t="s">
        <v>478</v>
      </c>
      <c r="E3700" s="258" t="s">
        <v>9491</v>
      </c>
    </row>
    <row r="3701" spans="1:5">
      <c r="A3701">
        <v>4982</v>
      </c>
      <c r="B3701" t="s">
        <v>4819</v>
      </c>
      <c r="C3701" t="s">
        <v>477</v>
      </c>
      <c r="D3701" t="s">
        <v>478</v>
      </c>
      <c r="E3701" s="258" t="s">
        <v>9492</v>
      </c>
    </row>
    <row r="3702" spans="1:5">
      <c r="A3702">
        <v>4962</v>
      </c>
      <c r="B3702" t="s">
        <v>4820</v>
      </c>
      <c r="C3702" t="s">
        <v>477</v>
      </c>
      <c r="D3702" t="s">
        <v>478</v>
      </c>
      <c r="E3702" s="258" t="s">
        <v>6954</v>
      </c>
    </row>
    <row r="3703" spans="1:5">
      <c r="A3703">
        <v>4981</v>
      </c>
      <c r="B3703" t="s">
        <v>4821</v>
      </c>
      <c r="C3703" t="s">
        <v>477</v>
      </c>
      <c r="D3703" t="s">
        <v>483</v>
      </c>
      <c r="E3703" s="258" t="s">
        <v>9493</v>
      </c>
    </row>
    <row r="3704" spans="1:5">
      <c r="A3704">
        <v>4964</v>
      </c>
      <c r="B3704" t="s">
        <v>4822</v>
      </c>
      <c r="C3704" t="s">
        <v>477</v>
      </c>
      <c r="D3704" t="s">
        <v>478</v>
      </c>
      <c r="E3704" s="258" t="s">
        <v>9494</v>
      </c>
    </row>
    <row r="3705" spans="1:5">
      <c r="A3705">
        <v>4992</v>
      </c>
      <c r="B3705" t="s">
        <v>4823</v>
      </c>
      <c r="C3705" t="s">
        <v>477</v>
      </c>
      <c r="D3705" t="s">
        <v>478</v>
      </c>
      <c r="E3705" s="258" t="s">
        <v>9495</v>
      </c>
    </row>
    <row r="3706" spans="1:5">
      <c r="A3706">
        <v>4987</v>
      </c>
      <c r="B3706" t="s">
        <v>4824</v>
      </c>
      <c r="C3706" t="s">
        <v>477</v>
      </c>
      <c r="D3706" t="s">
        <v>478</v>
      </c>
      <c r="E3706" s="258" t="s">
        <v>9496</v>
      </c>
    </row>
    <row r="3707" spans="1:5">
      <c r="A3707">
        <v>4930</v>
      </c>
      <c r="B3707" t="s">
        <v>4825</v>
      </c>
      <c r="C3707" t="s">
        <v>479</v>
      </c>
      <c r="D3707" t="s">
        <v>480</v>
      </c>
      <c r="E3707" s="258" t="s">
        <v>9497</v>
      </c>
    </row>
    <row r="3708" spans="1:5">
      <c r="A3708">
        <v>39021</v>
      </c>
      <c r="B3708" t="s">
        <v>4826</v>
      </c>
      <c r="C3708" t="s">
        <v>477</v>
      </c>
      <c r="D3708" t="s">
        <v>480</v>
      </c>
      <c r="E3708" s="258" t="s">
        <v>9498</v>
      </c>
    </row>
    <row r="3709" spans="1:5">
      <c r="A3709">
        <v>39022</v>
      </c>
      <c r="B3709" t="s">
        <v>4827</v>
      </c>
      <c r="C3709" t="s">
        <v>477</v>
      </c>
      <c r="D3709" t="s">
        <v>480</v>
      </c>
      <c r="E3709" s="258" t="s">
        <v>9499</v>
      </c>
    </row>
    <row r="3710" spans="1:5">
      <c r="A3710">
        <v>39024</v>
      </c>
      <c r="B3710" t="s">
        <v>4828</v>
      </c>
      <c r="C3710" t="s">
        <v>477</v>
      </c>
      <c r="D3710" t="s">
        <v>478</v>
      </c>
      <c r="E3710" s="258" t="s">
        <v>7217</v>
      </c>
    </row>
    <row r="3711" spans="1:5">
      <c r="A3711">
        <v>4914</v>
      </c>
      <c r="B3711" t="s">
        <v>4829</v>
      </c>
      <c r="C3711" t="s">
        <v>479</v>
      </c>
      <c r="D3711" t="s">
        <v>478</v>
      </c>
      <c r="E3711" s="258" t="s">
        <v>7218</v>
      </c>
    </row>
    <row r="3712" spans="1:5">
      <c r="A3712">
        <v>4917</v>
      </c>
      <c r="B3712" t="s">
        <v>4830</v>
      </c>
      <c r="C3712" t="s">
        <v>479</v>
      </c>
      <c r="D3712" t="s">
        <v>483</v>
      </c>
      <c r="E3712" s="258" t="s">
        <v>7219</v>
      </c>
    </row>
    <row r="3713" spans="1:5">
      <c r="A3713">
        <v>39025</v>
      </c>
      <c r="B3713" t="s">
        <v>4831</v>
      </c>
      <c r="C3713" t="s">
        <v>477</v>
      </c>
      <c r="D3713" t="s">
        <v>478</v>
      </c>
      <c r="E3713" s="258" t="s">
        <v>7220</v>
      </c>
    </row>
    <row r="3714" spans="1:5">
      <c r="A3714">
        <v>4922</v>
      </c>
      <c r="B3714" t="s">
        <v>4832</v>
      </c>
      <c r="C3714" t="s">
        <v>479</v>
      </c>
      <c r="D3714" t="s">
        <v>478</v>
      </c>
      <c r="E3714" s="258" t="s">
        <v>7221</v>
      </c>
    </row>
    <row r="3715" spans="1:5">
      <c r="A3715">
        <v>4911</v>
      </c>
      <c r="B3715" t="s">
        <v>4833</v>
      </c>
      <c r="C3715" t="s">
        <v>479</v>
      </c>
      <c r="D3715" t="s">
        <v>478</v>
      </c>
      <c r="E3715" s="258" t="s">
        <v>9500</v>
      </c>
    </row>
    <row r="3716" spans="1:5">
      <c r="A3716">
        <v>37518</v>
      </c>
      <c r="B3716" t="s">
        <v>4834</v>
      </c>
      <c r="C3716" t="s">
        <v>479</v>
      </c>
      <c r="D3716" t="s">
        <v>478</v>
      </c>
      <c r="E3716" s="258" t="s">
        <v>9501</v>
      </c>
    </row>
    <row r="3717" spans="1:5">
      <c r="A3717">
        <v>4910</v>
      </c>
      <c r="B3717" t="s">
        <v>4835</v>
      </c>
      <c r="C3717" t="s">
        <v>479</v>
      </c>
      <c r="D3717" t="s">
        <v>478</v>
      </c>
      <c r="E3717" s="258" t="s">
        <v>9502</v>
      </c>
    </row>
    <row r="3718" spans="1:5">
      <c r="A3718">
        <v>4943</v>
      </c>
      <c r="B3718" t="s">
        <v>4836</v>
      </c>
      <c r="C3718" t="s">
        <v>479</v>
      </c>
      <c r="D3718" t="s">
        <v>478</v>
      </c>
      <c r="E3718" s="258" t="s">
        <v>9503</v>
      </c>
    </row>
    <row r="3719" spans="1:5">
      <c r="A3719">
        <v>5002</v>
      </c>
      <c r="B3719" t="s">
        <v>4837</v>
      </c>
      <c r="C3719" t="s">
        <v>479</v>
      </c>
      <c r="D3719" t="s">
        <v>478</v>
      </c>
      <c r="E3719" s="258" t="s">
        <v>9504</v>
      </c>
    </row>
    <row r="3720" spans="1:5">
      <c r="A3720">
        <v>4977</v>
      </c>
      <c r="B3720" t="s">
        <v>4838</v>
      </c>
      <c r="C3720" t="s">
        <v>479</v>
      </c>
      <c r="D3720" t="s">
        <v>478</v>
      </c>
      <c r="E3720" s="258" t="s">
        <v>9505</v>
      </c>
    </row>
    <row r="3721" spans="1:5">
      <c r="A3721">
        <v>5028</v>
      </c>
      <c r="B3721" t="s">
        <v>4839</v>
      </c>
      <c r="C3721" t="s">
        <v>479</v>
      </c>
      <c r="D3721" t="s">
        <v>478</v>
      </c>
      <c r="E3721" s="258" t="s">
        <v>9506</v>
      </c>
    </row>
    <row r="3722" spans="1:5">
      <c r="A3722">
        <v>4998</v>
      </c>
      <c r="B3722" t="s">
        <v>4840</v>
      </c>
      <c r="C3722" t="s">
        <v>479</v>
      </c>
      <c r="D3722" t="s">
        <v>478</v>
      </c>
      <c r="E3722" s="258" t="s">
        <v>9507</v>
      </c>
    </row>
    <row r="3723" spans="1:5">
      <c r="A3723">
        <v>4969</v>
      </c>
      <c r="B3723" t="s">
        <v>4841</v>
      </c>
      <c r="C3723" t="s">
        <v>479</v>
      </c>
      <c r="D3723" t="s">
        <v>483</v>
      </c>
      <c r="E3723" s="258" t="s">
        <v>9508</v>
      </c>
    </row>
    <row r="3724" spans="1:5">
      <c r="A3724">
        <v>11364</v>
      </c>
      <c r="B3724" t="s">
        <v>4842</v>
      </c>
      <c r="C3724" t="s">
        <v>477</v>
      </c>
      <c r="D3724" t="s">
        <v>478</v>
      </c>
      <c r="E3724" s="258" t="s">
        <v>9509</v>
      </c>
    </row>
    <row r="3725" spans="1:5">
      <c r="A3725">
        <v>11365</v>
      </c>
      <c r="B3725" t="s">
        <v>4843</v>
      </c>
      <c r="C3725" t="s">
        <v>477</v>
      </c>
      <c r="D3725" t="s">
        <v>478</v>
      </c>
      <c r="E3725" s="258" t="s">
        <v>9510</v>
      </c>
    </row>
    <row r="3726" spans="1:5">
      <c r="A3726">
        <v>11366</v>
      </c>
      <c r="B3726" t="s">
        <v>4844</v>
      </c>
      <c r="C3726" t="s">
        <v>477</v>
      </c>
      <c r="D3726" t="s">
        <v>478</v>
      </c>
      <c r="E3726" s="258" t="s">
        <v>9511</v>
      </c>
    </row>
    <row r="3727" spans="1:5">
      <c r="A3727">
        <v>43777</v>
      </c>
      <c r="B3727" t="s">
        <v>4845</v>
      </c>
      <c r="C3727" t="s">
        <v>477</v>
      </c>
      <c r="D3727" t="s">
        <v>478</v>
      </c>
      <c r="E3727" s="258" t="s">
        <v>9512</v>
      </c>
    </row>
    <row r="3728" spans="1:5">
      <c r="A3728">
        <v>20322</v>
      </c>
      <c r="B3728" t="s">
        <v>4846</v>
      </c>
      <c r="C3728" t="s">
        <v>477</v>
      </c>
      <c r="D3728" t="s">
        <v>478</v>
      </c>
      <c r="E3728" s="258" t="s">
        <v>9513</v>
      </c>
    </row>
    <row r="3729" spans="1:5">
      <c r="A3729">
        <v>10553</v>
      </c>
      <c r="B3729" t="s">
        <v>4847</v>
      </c>
      <c r="C3729" t="s">
        <v>477</v>
      </c>
      <c r="D3729" t="s">
        <v>478</v>
      </c>
      <c r="E3729" s="258" t="s">
        <v>9514</v>
      </c>
    </row>
    <row r="3730" spans="1:5">
      <c r="A3730">
        <v>5020</v>
      </c>
      <c r="B3730" t="s">
        <v>4848</v>
      </c>
      <c r="C3730" t="s">
        <v>477</v>
      </c>
      <c r="D3730" t="s">
        <v>478</v>
      </c>
      <c r="E3730" s="258" t="s">
        <v>9515</v>
      </c>
    </row>
    <row r="3731" spans="1:5">
      <c r="A3731">
        <v>10554</v>
      </c>
      <c r="B3731" t="s">
        <v>4849</v>
      </c>
      <c r="C3731" t="s">
        <v>477</v>
      </c>
      <c r="D3731" t="s">
        <v>478</v>
      </c>
      <c r="E3731" s="258" t="s">
        <v>9516</v>
      </c>
    </row>
    <row r="3732" spans="1:5">
      <c r="A3732">
        <v>10555</v>
      </c>
      <c r="B3732" t="s">
        <v>4850</v>
      </c>
      <c r="C3732" t="s">
        <v>477</v>
      </c>
      <c r="D3732" t="s">
        <v>478</v>
      </c>
      <c r="E3732" s="258" t="s">
        <v>9517</v>
      </c>
    </row>
    <row r="3733" spans="1:5">
      <c r="A3733">
        <v>10556</v>
      </c>
      <c r="B3733" t="s">
        <v>4851</v>
      </c>
      <c r="C3733" t="s">
        <v>477</v>
      </c>
      <c r="D3733" t="s">
        <v>478</v>
      </c>
      <c r="E3733" s="258" t="s">
        <v>9518</v>
      </c>
    </row>
    <row r="3734" spans="1:5">
      <c r="A3734">
        <v>39502</v>
      </c>
      <c r="B3734" t="s">
        <v>4852</v>
      </c>
      <c r="C3734" t="s">
        <v>477</v>
      </c>
      <c r="D3734" t="s">
        <v>478</v>
      </c>
      <c r="E3734" s="258" t="s">
        <v>9519</v>
      </c>
    </row>
    <row r="3735" spans="1:5">
      <c r="A3735">
        <v>39504</v>
      </c>
      <c r="B3735" t="s">
        <v>4853</v>
      </c>
      <c r="C3735" t="s">
        <v>477</v>
      </c>
      <c r="D3735" t="s">
        <v>478</v>
      </c>
      <c r="E3735" s="258" t="s">
        <v>9520</v>
      </c>
    </row>
    <row r="3736" spans="1:5">
      <c r="A3736">
        <v>39503</v>
      </c>
      <c r="B3736" t="s">
        <v>4854</v>
      </c>
      <c r="C3736" t="s">
        <v>477</v>
      </c>
      <c r="D3736" t="s">
        <v>478</v>
      </c>
      <c r="E3736" s="258" t="s">
        <v>9521</v>
      </c>
    </row>
    <row r="3737" spans="1:5">
      <c r="A3737">
        <v>39505</v>
      </c>
      <c r="B3737" t="s">
        <v>4855</v>
      </c>
      <c r="C3737" t="s">
        <v>477</v>
      </c>
      <c r="D3737" t="s">
        <v>478</v>
      </c>
      <c r="E3737" s="258" t="s">
        <v>9522</v>
      </c>
    </row>
    <row r="3738" spans="1:5">
      <c r="A3738">
        <v>44471</v>
      </c>
      <c r="B3738" t="s">
        <v>4856</v>
      </c>
      <c r="C3738" t="s">
        <v>477</v>
      </c>
      <c r="D3738" t="s">
        <v>480</v>
      </c>
      <c r="E3738" s="258" t="s">
        <v>9523</v>
      </c>
    </row>
    <row r="3739" spans="1:5">
      <c r="A3739">
        <v>4944</v>
      </c>
      <c r="B3739" t="s">
        <v>4857</v>
      </c>
      <c r="C3739" t="s">
        <v>479</v>
      </c>
      <c r="D3739" t="s">
        <v>478</v>
      </c>
      <c r="E3739" s="258" t="s">
        <v>9524</v>
      </c>
    </row>
    <row r="3740" spans="1:5">
      <c r="A3740">
        <v>21102</v>
      </c>
      <c r="B3740" t="s">
        <v>4858</v>
      </c>
      <c r="C3740" t="s">
        <v>477</v>
      </c>
      <c r="D3740" t="s">
        <v>478</v>
      </c>
      <c r="E3740" s="258" t="s">
        <v>6733</v>
      </c>
    </row>
    <row r="3741" spans="1:5">
      <c r="A3741">
        <v>21101</v>
      </c>
      <c r="B3741" t="s">
        <v>4859</v>
      </c>
      <c r="C3741" t="s">
        <v>477</v>
      </c>
      <c r="D3741" t="s">
        <v>478</v>
      </c>
      <c r="E3741" s="258" t="s">
        <v>6456</v>
      </c>
    </row>
    <row r="3742" spans="1:5">
      <c r="A3742">
        <v>34713</v>
      </c>
      <c r="B3742" t="s">
        <v>4860</v>
      </c>
      <c r="C3742" t="s">
        <v>479</v>
      </c>
      <c r="D3742" t="s">
        <v>478</v>
      </c>
      <c r="E3742" s="258" t="s">
        <v>9525</v>
      </c>
    </row>
    <row r="3743" spans="1:5">
      <c r="A3743">
        <v>37563</v>
      </c>
      <c r="B3743" t="s">
        <v>4861</v>
      </c>
      <c r="C3743" t="s">
        <v>479</v>
      </c>
      <c r="D3743" t="s">
        <v>480</v>
      </c>
      <c r="E3743" s="258" t="s">
        <v>9526</v>
      </c>
    </row>
    <row r="3744" spans="1:5">
      <c r="A3744">
        <v>4948</v>
      </c>
      <c r="B3744" t="s">
        <v>4862</v>
      </c>
      <c r="C3744" t="s">
        <v>479</v>
      </c>
      <c r="D3744" t="s">
        <v>480</v>
      </c>
      <c r="E3744" s="258" t="s">
        <v>9527</v>
      </c>
    </row>
    <row r="3745" spans="1:5">
      <c r="A3745">
        <v>37561</v>
      </c>
      <c r="B3745" t="s">
        <v>4863</v>
      </c>
      <c r="C3745" t="s">
        <v>479</v>
      </c>
      <c r="D3745" t="s">
        <v>480</v>
      </c>
      <c r="E3745" s="258" t="s">
        <v>6734</v>
      </c>
    </row>
    <row r="3746" spans="1:5">
      <c r="A3746">
        <v>37562</v>
      </c>
      <c r="B3746" t="s">
        <v>4864</v>
      </c>
      <c r="C3746" t="s">
        <v>479</v>
      </c>
      <c r="D3746" t="s">
        <v>480</v>
      </c>
      <c r="E3746" s="258" t="s">
        <v>9528</v>
      </c>
    </row>
    <row r="3747" spans="1:5">
      <c r="A3747">
        <v>14164</v>
      </c>
      <c r="B3747" t="s">
        <v>4865</v>
      </c>
      <c r="C3747" t="s">
        <v>477</v>
      </c>
      <c r="D3747" t="s">
        <v>480</v>
      </c>
      <c r="E3747" s="258" t="s">
        <v>9529</v>
      </c>
    </row>
    <row r="3748" spans="1:5">
      <c r="A3748">
        <v>14163</v>
      </c>
      <c r="B3748" t="s">
        <v>4866</v>
      </c>
      <c r="C3748" t="s">
        <v>477</v>
      </c>
      <c r="D3748" t="s">
        <v>480</v>
      </c>
      <c r="E3748" s="258" t="s">
        <v>9530</v>
      </c>
    </row>
    <row r="3749" spans="1:5">
      <c r="A3749">
        <v>5051</v>
      </c>
      <c r="B3749" t="s">
        <v>4867</v>
      </c>
      <c r="C3749" t="s">
        <v>477</v>
      </c>
      <c r="D3749" t="s">
        <v>480</v>
      </c>
      <c r="E3749" s="258" t="s">
        <v>9531</v>
      </c>
    </row>
    <row r="3750" spans="1:5">
      <c r="A3750">
        <v>14162</v>
      </c>
      <c r="B3750" t="s">
        <v>4868</v>
      </c>
      <c r="C3750" t="s">
        <v>477</v>
      </c>
      <c r="D3750" t="s">
        <v>480</v>
      </c>
      <c r="E3750" s="258" t="s">
        <v>9532</v>
      </c>
    </row>
    <row r="3751" spans="1:5">
      <c r="A3751">
        <v>5052</v>
      </c>
      <c r="B3751" t="s">
        <v>4869</v>
      </c>
      <c r="C3751" t="s">
        <v>477</v>
      </c>
      <c r="D3751" t="s">
        <v>480</v>
      </c>
      <c r="E3751" s="258" t="s">
        <v>9533</v>
      </c>
    </row>
    <row r="3752" spans="1:5">
      <c r="A3752">
        <v>14166</v>
      </c>
      <c r="B3752" t="s">
        <v>4870</v>
      </c>
      <c r="C3752" t="s">
        <v>477</v>
      </c>
      <c r="D3752" t="s">
        <v>480</v>
      </c>
      <c r="E3752" s="258" t="s">
        <v>9534</v>
      </c>
    </row>
    <row r="3753" spans="1:5">
      <c r="A3753">
        <v>14165</v>
      </c>
      <c r="B3753" t="s">
        <v>4871</v>
      </c>
      <c r="C3753" t="s">
        <v>477</v>
      </c>
      <c r="D3753" t="s">
        <v>480</v>
      </c>
      <c r="E3753" s="258" t="s">
        <v>9535</v>
      </c>
    </row>
    <row r="3754" spans="1:5">
      <c r="A3754">
        <v>5050</v>
      </c>
      <c r="B3754" t="s">
        <v>4872</v>
      </c>
      <c r="C3754" t="s">
        <v>477</v>
      </c>
      <c r="D3754" t="s">
        <v>480</v>
      </c>
      <c r="E3754" s="258" t="s">
        <v>9536</v>
      </c>
    </row>
    <row r="3755" spans="1:5">
      <c r="A3755">
        <v>12366</v>
      </c>
      <c r="B3755" t="s">
        <v>4873</v>
      </c>
      <c r="C3755" t="s">
        <v>477</v>
      </c>
      <c r="D3755" t="s">
        <v>480</v>
      </c>
      <c r="E3755" s="258" t="s">
        <v>9537</v>
      </c>
    </row>
    <row r="3756" spans="1:5">
      <c r="A3756">
        <v>5045</v>
      </c>
      <c r="B3756" t="s">
        <v>4874</v>
      </c>
      <c r="C3756" t="s">
        <v>477</v>
      </c>
      <c r="D3756" t="s">
        <v>480</v>
      </c>
      <c r="E3756" s="258" t="s">
        <v>9538</v>
      </c>
    </row>
    <row r="3757" spans="1:5">
      <c r="A3757">
        <v>5035</v>
      </c>
      <c r="B3757" t="s">
        <v>4875</v>
      </c>
      <c r="C3757" t="s">
        <v>477</v>
      </c>
      <c r="D3757" t="s">
        <v>480</v>
      </c>
      <c r="E3757" s="258" t="s">
        <v>9539</v>
      </c>
    </row>
    <row r="3758" spans="1:5">
      <c r="A3758">
        <v>41180</v>
      </c>
      <c r="B3758" t="s">
        <v>4876</v>
      </c>
      <c r="C3758" t="s">
        <v>477</v>
      </c>
      <c r="D3758" t="s">
        <v>480</v>
      </c>
      <c r="E3758" s="258" t="s">
        <v>9540</v>
      </c>
    </row>
    <row r="3759" spans="1:5">
      <c r="A3759">
        <v>41181</v>
      </c>
      <c r="B3759" t="s">
        <v>4877</v>
      </c>
      <c r="C3759" t="s">
        <v>477</v>
      </c>
      <c r="D3759" t="s">
        <v>480</v>
      </c>
      <c r="E3759" s="258" t="s">
        <v>9541</v>
      </c>
    </row>
    <row r="3760" spans="1:5">
      <c r="A3760">
        <v>41182</v>
      </c>
      <c r="B3760" t="s">
        <v>4878</v>
      </c>
      <c r="C3760" t="s">
        <v>477</v>
      </c>
      <c r="D3760" t="s">
        <v>480</v>
      </c>
      <c r="E3760" s="258" t="s">
        <v>9542</v>
      </c>
    </row>
    <row r="3761" spans="1:5">
      <c r="A3761">
        <v>41183</v>
      </c>
      <c r="B3761" t="s">
        <v>4879</v>
      </c>
      <c r="C3761" t="s">
        <v>477</v>
      </c>
      <c r="D3761" t="s">
        <v>480</v>
      </c>
      <c r="E3761" s="258" t="s">
        <v>9543</v>
      </c>
    </row>
    <row r="3762" spans="1:5">
      <c r="A3762">
        <v>41184</v>
      </c>
      <c r="B3762" t="s">
        <v>4880</v>
      </c>
      <c r="C3762" t="s">
        <v>477</v>
      </c>
      <c r="D3762" t="s">
        <v>480</v>
      </c>
      <c r="E3762" s="258" t="s">
        <v>9544</v>
      </c>
    </row>
    <row r="3763" spans="1:5">
      <c r="A3763">
        <v>41185</v>
      </c>
      <c r="B3763" t="s">
        <v>4881</v>
      </c>
      <c r="C3763" t="s">
        <v>477</v>
      </c>
      <c r="D3763" t="s">
        <v>480</v>
      </c>
      <c r="E3763" s="258" t="s">
        <v>9545</v>
      </c>
    </row>
    <row r="3764" spans="1:5">
      <c r="A3764">
        <v>41186</v>
      </c>
      <c r="B3764" t="s">
        <v>4882</v>
      </c>
      <c r="C3764" t="s">
        <v>477</v>
      </c>
      <c r="D3764" t="s">
        <v>480</v>
      </c>
      <c r="E3764" s="258" t="s">
        <v>9546</v>
      </c>
    </row>
    <row r="3765" spans="1:5">
      <c r="A3765">
        <v>41187</v>
      </c>
      <c r="B3765" t="s">
        <v>4883</v>
      </c>
      <c r="C3765" t="s">
        <v>477</v>
      </c>
      <c r="D3765" t="s">
        <v>480</v>
      </c>
      <c r="E3765" s="258" t="s">
        <v>9547</v>
      </c>
    </row>
    <row r="3766" spans="1:5">
      <c r="A3766">
        <v>41188</v>
      </c>
      <c r="B3766" t="s">
        <v>4884</v>
      </c>
      <c r="C3766" t="s">
        <v>477</v>
      </c>
      <c r="D3766" t="s">
        <v>480</v>
      </c>
      <c r="E3766" s="258" t="s">
        <v>9548</v>
      </c>
    </row>
    <row r="3767" spans="1:5">
      <c r="A3767">
        <v>5036</v>
      </c>
      <c r="B3767" t="s">
        <v>4885</v>
      </c>
      <c r="C3767" t="s">
        <v>477</v>
      </c>
      <c r="D3767" t="s">
        <v>480</v>
      </c>
      <c r="E3767" s="258" t="s">
        <v>9549</v>
      </c>
    </row>
    <row r="3768" spans="1:5">
      <c r="A3768">
        <v>41189</v>
      </c>
      <c r="B3768" t="s">
        <v>4886</v>
      </c>
      <c r="C3768" t="s">
        <v>477</v>
      </c>
      <c r="D3768" t="s">
        <v>480</v>
      </c>
      <c r="E3768" s="258" t="s">
        <v>9550</v>
      </c>
    </row>
    <row r="3769" spans="1:5">
      <c r="A3769">
        <v>41190</v>
      </c>
      <c r="B3769" t="s">
        <v>4887</v>
      </c>
      <c r="C3769" t="s">
        <v>477</v>
      </c>
      <c r="D3769" t="s">
        <v>480</v>
      </c>
      <c r="E3769" s="258" t="s">
        <v>9551</v>
      </c>
    </row>
    <row r="3770" spans="1:5">
      <c r="A3770">
        <v>41191</v>
      </c>
      <c r="B3770" t="s">
        <v>4888</v>
      </c>
      <c r="C3770" t="s">
        <v>477</v>
      </c>
      <c r="D3770" t="s">
        <v>480</v>
      </c>
      <c r="E3770" s="258" t="s">
        <v>9552</v>
      </c>
    </row>
    <row r="3771" spans="1:5">
      <c r="A3771">
        <v>41192</v>
      </c>
      <c r="B3771" t="s">
        <v>4889</v>
      </c>
      <c r="C3771" t="s">
        <v>477</v>
      </c>
      <c r="D3771" t="s">
        <v>480</v>
      </c>
      <c r="E3771" s="258" t="s">
        <v>9553</v>
      </c>
    </row>
    <row r="3772" spans="1:5">
      <c r="A3772">
        <v>41193</v>
      </c>
      <c r="B3772" t="s">
        <v>4890</v>
      </c>
      <c r="C3772" t="s">
        <v>477</v>
      </c>
      <c r="D3772" t="s">
        <v>480</v>
      </c>
      <c r="E3772" s="258" t="s">
        <v>9554</v>
      </c>
    </row>
    <row r="3773" spans="1:5">
      <c r="A3773">
        <v>41194</v>
      </c>
      <c r="B3773" t="s">
        <v>4891</v>
      </c>
      <c r="C3773" t="s">
        <v>477</v>
      </c>
      <c r="D3773" t="s">
        <v>480</v>
      </c>
      <c r="E3773" s="258" t="s">
        <v>9555</v>
      </c>
    </row>
    <row r="3774" spans="1:5">
      <c r="A3774">
        <v>5044</v>
      </c>
      <c r="B3774" t="s">
        <v>4892</v>
      </c>
      <c r="C3774" t="s">
        <v>477</v>
      </c>
      <c r="D3774" t="s">
        <v>480</v>
      </c>
      <c r="E3774" s="258" t="s">
        <v>9556</v>
      </c>
    </row>
    <row r="3775" spans="1:5">
      <c r="A3775">
        <v>5059</v>
      </c>
      <c r="B3775" t="s">
        <v>4893</v>
      </c>
      <c r="C3775" t="s">
        <v>477</v>
      </c>
      <c r="D3775" t="s">
        <v>480</v>
      </c>
      <c r="E3775" s="258" t="s">
        <v>9557</v>
      </c>
    </row>
    <row r="3776" spans="1:5">
      <c r="A3776">
        <v>41201</v>
      </c>
      <c r="B3776" t="s">
        <v>4894</v>
      </c>
      <c r="C3776" t="s">
        <v>477</v>
      </c>
      <c r="D3776" t="s">
        <v>480</v>
      </c>
      <c r="E3776" s="258" t="s">
        <v>9558</v>
      </c>
    </row>
    <row r="3777" spans="1:5">
      <c r="A3777">
        <v>41199</v>
      </c>
      <c r="B3777" t="s">
        <v>4895</v>
      </c>
      <c r="C3777" t="s">
        <v>477</v>
      </c>
      <c r="D3777" t="s">
        <v>480</v>
      </c>
      <c r="E3777" s="258" t="s">
        <v>9559</v>
      </c>
    </row>
    <row r="3778" spans="1:5">
      <c r="A3778">
        <v>5057</v>
      </c>
      <c r="B3778" t="s">
        <v>4896</v>
      </c>
      <c r="C3778" t="s">
        <v>477</v>
      </c>
      <c r="D3778" t="s">
        <v>480</v>
      </c>
      <c r="E3778" s="258" t="s">
        <v>9560</v>
      </c>
    </row>
    <row r="3779" spans="1:5">
      <c r="A3779">
        <v>41200</v>
      </c>
      <c r="B3779" t="s">
        <v>4897</v>
      </c>
      <c r="C3779" t="s">
        <v>477</v>
      </c>
      <c r="D3779" t="s">
        <v>480</v>
      </c>
      <c r="E3779" s="258" t="s">
        <v>9561</v>
      </c>
    </row>
    <row r="3780" spans="1:5">
      <c r="A3780">
        <v>41205</v>
      </c>
      <c r="B3780" t="s">
        <v>4898</v>
      </c>
      <c r="C3780" t="s">
        <v>477</v>
      </c>
      <c r="D3780" t="s">
        <v>480</v>
      </c>
      <c r="E3780" s="258" t="s">
        <v>9562</v>
      </c>
    </row>
    <row r="3781" spans="1:5">
      <c r="A3781">
        <v>41202</v>
      </c>
      <c r="B3781" t="s">
        <v>4899</v>
      </c>
      <c r="C3781" t="s">
        <v>477</v>
      </c>
      <c r="D3781" t="s">
        <v>480</v>
      </c>
      <c r="E3781" s="258" t="s">
        <v>9563</v>
      </c>
    </row>
    <row r="3782" spans="1:5">
      <c r="A3782">
        <v>41206</v>
      </c>
      <c r="B3782" t="s">
        <v>4900</v>
      </c>
      <c r="C3782" t="s">
        <v>477</v>
      </c>
      <c r="D3782" t="s">
        <v>480</v>
      </c>
      <c r="E3782" s="258" t="s">
        <v>9564</v>
      </c>
    </row>
    <row r="3783" spans="1:5">
      <c r="A3783">
        <v>12372</v>
      </c>
      <c r="B3783" t="s">
        <v>4901</v>
      </c>
      <c r="C3783" t="s">
        <v>477</v>
      </c>
      <c r="D3783" t="s">
        <v>480</v>
      </c>
      <c r="E3783" s="258" t="s">
        <v>9565</v>
      </c>
    </row>
    <row r="3784" spans="1:5">
      <c r="A3784">
        <v>41207</v>
      </c>
      <c r="B3784" t="s">
        <v>4902</v>
      </c>
      <c r="C3784" t="s">
        <v>477</v>
      </c>
      <c r="D3784" t="s">
        <v>480</v>
      </c>
      <c r="E3784" s="258" t="s">
        <v>9566</v>
      </c>
    </row>
    <row r="3785" spans="1:5">
      <c r="A3785">
        <v>41203</v>
      </c>
      <c r="B3785" t="s">
        <v>4903</v>
      </c>
      <c r="C3785" t="s">
        <v>477</v>
      </c>
      <c r="D3785" t="s">
        <v>480</v>
      </c>
      <c r="E3785" s="258" t="s">
        <v>9567</v>
      </c>
    </row>
    <row r="3786" spans="1:5">
      <c r="A3786">
        <v>41204</v>
      </c>
      <c r="B3786" t="s">
        <v>4904</v>
      </c>
      <c r="C3786" t="s">
        <v>477</v>
      </c>
      <c r="D3786" t="s">
        <v>480</v>
      </c>
      <c r="E3786" s="258" t="s">
        <v>9568</v>
      </c>
    </row>
    <row r="3787" spans="1:5">
      <c r="A3787">
        <v>41210</v>
      </c>
      <c r="B3787" t="s">
        <v>4905</v>
      </c>
      <c r="C3787" t="s">
        <v>477</v>
      </c>
      <c r="D3787" t="s">
        <v>480</v>
      </c>
      <c r="E3787" s="258" t="s">
        <v>9569</v>
      </c>
    </row>
    <row r="3788" spans="1:5">
      <c r="A3788">
        <v>41208</v>
      </c>
      <c r="B3788" t="s">
        <v>4906</v>
      </c>
      <c r="C3788" t="s">
        <v>477</v>
      </c>
      <c r="D3788" t="s">
        <v>480</v>
      </c>
      <c r="E3788" s="258" t="s">
        <v>9570</v>
      </c>
    </row>
    <row r="3789" spans="1:5">
      <c r="A3789">
        <v>41211</v>
      </c>
      <c r="B3789" t="s">
        <v>4907</v>
      </c>
      <c r="C3789" t="s">
        <v>477</v>
      </c>
      <c r="D3789" t="s">
        <v>480</v>
      </c>
      <c r="E3789" s="258" t="s">
        <v>9571</v>
      </c>
    </row>
    <row r="3790" spans="1:5">
      <c r="A3790">
        <v>13339</v>
      </c>
      <c r="B3790" t="s">
        <v>4908</v>
      </c>
      <c r="C3790" t="s">
        <v>477</v>
      </c>
      <c r="D3790" t="s">
        <v>480</v>
      </c>
      <c r="E3790" s="258" t="s">
        <v>9572</v>
      </c>
    </row>
    <row r="3791" spans="1:5">
      <c r="A3791">
        <v>41213</v>
      </c>
      <c r="B3791" t="s">
        <v>4909</v>
      </c>
      <c r="C3791" t="s">
        <v>477</v>
      </c>
      <c r="D3791" t="s">
        <v>480</v>
      </c>
      <c r="E3791" s="258" t="s">
        <v>9573</v>
      </c>
    </row>
    <row r="3792" spans="1:5">
      <c r="A3792">
        <v>41209</v>
      </c>
      <c r="B3792" t="s">
        <v>4910</v>
      </c>
      <c r="C3792" t="s">
        <v>477</v>
      </c>
      <c r="D3792" t="s">
        <v>480</v>
      </c>
      <c r="E3792" s="258" t="s">
        <v>9574</v>
      </c>
    </row>
    <row r="3793" spans="1:5">
      <c r="A3793">
        <v>41216</v>
      </c>
      <c r="B3793" t="s">
        <v>4911</v>
      </c>
      <c r="C3793" t="s">
        <v>477</v>
      </c>
      <c r="D3793" t="s">
        <v>480</v>
      </c>
      <c r="E3793" s="258" t="s">
        <v>9575</v>
      </c>
    </row>
    <row r="3794" spans="1:5">
      <c r="A3794">
        <v>41217</v>
      </c>
      <c r="B3794" t="s">
        <v>4912</v>
      </c>
      <c r="C3794" t="s">
        <v>477</v>
      </c>
      <c r="D3794" t="s">
        <v>480</v>
      </c>
      <c r="E3794" s="258" t="s">
        <v>9576</v>
      </c>
    </row>
    <row r="3795" spans="1:5">
      <c r="A3795">
        <v>41218</v>
      </c>
      <c r="B3795" t="s">
        <v>4913</v>
      </c>
      <c r="C3795" t="s">
        <v>477</v>
      </c>
      <c r="D3795" t="s">
        <v>480</v>
      </c>
      <c r="E3795" s="258" t="s">
        <v>9577</v>
      </c>
    </row>
    <row r="3796" spans="1:5">
      <c r="A3796">
        <v>41214</v>
      </c>
      <c r="B3796" t="s">
        <v>4914</v>
      </c>
      <c r="C3796" t="s">
        <v>477</v>
      </c>
      <c r="D3796" t="s">
        <v>480</v>
      </c>
      <c r="E3796" s="258" t="s">
        <v>9578</v>
      </c>
    </row>
    <row r="3797" spans="1:5">
      <c r="A3797">
        <v>41215</v>
      </c>
      <c r="B3797" t="s">
        <v>4915</v>
      </c>
      <c r="C3797" t="s">
        <v>477</v>
      </c>
      <c r="D3797" t="s">
        <v>480</v>
      </c>
      <c r="E3797" s="258" t="s">
        <v>9579</v>
      </c>
    </row>
    <row r="3798" spans="1:5">
      <c r="A3798">
        <v>41221</v>
      </c>
      <c r="B3798" t="s">
        <v>4916</v>
      </c>
      <c r="C3798" t="s">
        <v>477</v>
      </c>
      <c r="D3798" t="s">
        <v>480</v>
      </c>
      <c r="E3798" s="258" t="s">
        <v>9580</v>
      </c>
    </row>
    <row r="3799" spans="1:5">
      <c r="A3799">
        <v>41222</v>
      </c>
      <c r="B3799" t="s">
        <v>4917</v>
      </c>
      <c r="C3799" t="s">
        <v>477</v>
      </c>
      <c r="D3799" t="s">
        <v>480</v>
      </c>
      <c r="E3799" s="258" t="s">
        <v>9581</v>
      </c>
    </row>
    <row r="3800" spans="1:5">
      <c r="A3800">
        <v>41195</v>
      </c>
      <c r="B3800" t="s">
        <v>4918</v>
      </c>
      <c r="C3800" t="s">
        <v>477</v>
      </c>
      <c r="D3800" t="s">
        <v>480</v>
      </c>
      <c r="E3800" s="258" t="s">
        <v>9582</v>
      </c>
    </row>
    <row r="3801" spans="1:5">
      <c r="A3801">
        <v>41198</v>
      </c>
      <c r="B3801" t="s">
        <v>4919</v>
      </c>
      <c r="C3801" t="s">
        <v>477</v>
      </c>
      <c r="D3801" t="s">
        <v>480</v>
      </c>
      <c r="E3801" s="258" t="s">
        <v>9583</v>
      </c>
    </row>
    <row r="3802" spans="1:5">
      <c r="A3802">
        <v>41196</v>
      </c>
      <c r="B3802" t="s">
        <v>4920</v>
      </c>
      <c r="C3802" t="s">
        <v>477</v>
      </c>
      <c r="D3802" t="s">
        <v>480</v>
      </c>
      <c r="E3802" s="258" t="s">
        <v>9584</v>
      </c>
    </row>
    <row r="3803" spans="1:5">
      <c r="A3803">
        <v>5033</v>
      </c>
      <c r="B3803" t="s">
        <v>4921</v>
      </c>
      <c r="C3803" t="s">
        <v>477</v>
      </c>
      <c r="D3803" t="s">
        <v>480</v>
      </c>
      <c r="E3803" s="258" t="s">
        <v>9585</v>
      </c>
    </row>
    <row r="3804" spans="1:5">
      <c r="A3804">
        <v>41197</v>
      </c>
      <c r="B3804" t="s">
        <v>4922</v>
      </c>
      <c r="C3804" t="s">
        <v>477</v>
      </c>
      <c r="D3804" t="s">
        <v>480</v>
      </c>
      <c r="E3804" s="258" t="s">
        <v>9586</v>
      </c>
    </row>
    <row r="3805" spans="1:5">
      <c r="A3805">
        <v>12388</v>
      </c>
      <c r="B3805" t="s">
        <v>4923</v>
      </c>
      <c r="C3805" t="s">
        <v>477</v>
      </c>
      <c r="D3805" t="s">
        <v>480</v>
      </c>
      <c r="E3805" s="258" t="s">
        <v>9587</v>
      </c>
    </row>
    <row r="3806" spans="1:5">
      <c r="A3806">
        <v>2731</v>
      </c>
      <c r="B3806" t="s">
        <v>4924</v>
      </c>
      <c r="C3806" t="s">
        <v>484</v>
      </c>
      <c r="D3806" t="s">
        <v>480</v>
      </c>
      <c r="E3806" s="258" t="s">
        <v>7222</v>
      </c>
    </row>
    <row r="3807" spans="1:5">
      <c r="A3807">
        <v>41457</v>
      </c>
      <c r="B3807" t="s">
        <v>4925</v>
      </c>
      <c r="C3807" t="s">
        <v>477</v>
      </c>
      <c r="D3807" t="s">
        <v>480</v>
      </c>
      <c r="E3807" s="258" t="s">
        <v>9588</v>
      </c>
    </row>
    <row r="3808" spans="1:5">
      <c r="A3808">
        <v>41458</v>
      </c>
      <c r="B3808" t="s">
        <v>4926</v>
      </c>
      <c r="C3808" t="s">
        <v>477</v>
      </c>
      <c r="D3808" t="s">
        <v>480</v>
      </c>
      <c r="E3808" s="258" t="s">
        <v>9589</v>
      </c>
    </row>
    <row r="3809" spans="1:5">
      <c r="A3809">
        <v>41459</v>
      </c>
      <c r="B3809" t="s">
        <v>4927</v>
      </c>
      <c r="C3809" t="s">
        <v>477</v>
      </c>
      <c r="D3809" t="s">
        <v>480</v>
      </c>
      <c r="E3809" s="258" t="s">
        <v>9590</v>
      </c>
    </row>
    <row r="3810" spans="1:5">
      <c r="A3810">
        <v>41461</v>
      </c>
      <c r="B3810" t="s">
        <v>4928</v>
      </c>
      <c r="C3810" t="s">
        <v>477</v>
      </c>
      <c r="D3810" t="s">
        <v>480</v>
      </c>
      <c r="E3810" s="258" t="s">
        <v>9591</v>
      </c>
    </row>
    <row r="3811" spans="1:5">
      <c r="A3811">
        <v>44537</v>
      </c>
      <c r="B3811" t="s">
        <v>4929</v>
      </c>
      <c r="C3811" t="s">
        <v>491</v>
      </c>
      <c r="D3811" t="s">
        <v>478</v>
      </c>
      <c r="E3811" s="258" t="s">
        <v>9592</v>
      </c>
    </row>
    <row r="3812" spans="1:5">
      <c r="A3812">
        <v>11844</v>
      </c>
      <c r="B3812" t="s">
        <v>4930</v>
      </c>
      <c r="C3812" t="s">
        <v>484</v>
      </c>
      <c r="D3812" t="s">
        <v>478</v>
      </c>
      <c r="E3812" s="258" t="s">
        <v>6515</v>
      </c>
    </row>
    <row r="3813" spans="1:5">
      <c r="A3813">
        <v>4465</v>
      </c>
      <c r="B3813" t="s">
        <v>4931</v>
      </c>
      <c r="C3813" t="s">
        <v>484</v>
      </c>
      <c r="D3813" t="s">
        <v>478</v>
      </c>
      <c r="E3813" s="258" t="s">
        <v>7223</v>
      </c>
    </row>
    <row r="3814" spans="1:5">
      <c r="A3814">
        <v>35273</v>
      </c>
      <c r="B3814" t="s">
        <v>4932</v>
      </c>
      <c r="C3814" t="s">
        <v>484</v>
      </c>
      <c r="D3814" t="s">
        <v>478</v>
      </c>
      <c r="E3814" s="258" t="s">
        <v>7224</v>
      </c>
    </row>
    <row r="3815" spans="1:5">
      <c r="A3815">
        <v>4470</v>
      </c>
      <c r="B3815" t="s">
        <v>4933</v>
      </c>
      <c r="C3815" t="s">
        <v>484</v>
      </c>
      <c r="D3815" t="s">
        <v>478</v>
      </c>
      <c r="E3815" s="258" t="s">
        <v>6873</v>
      </c>
    </row>
    <row r="3816" spans="1:5">
      <c r="A3816">
        <v>20208</v>
      </c>
      <c r="B3816" t="s">
        <v>4934</v>
      </c>
      <c r="C3816" t="s">
        <v>484</v>
      </c>
      <c r="D3816" t="s">
        <v>478</v>
      </c>
      <c r="E3816" s="258" t="s">
        <v>7225</v>
      </c>
    </row>
    <row r="3817" spans="1:5">
      <c r="A3817">
        <v>20204</v>
      </c>
      <c r="B3817" t="s">
        <v>4935</v>
      </c>
      <c r="C3817" t="s">
        <v>484</v>
      </c>
      <c r="D3817" t="s">
        <v>478</v>
      </c>
      <c r="E3817" s="258" t="s">
        <v>7226</v>
      </c>
    </row>
    <row r="3818" spans="1:5">
      <c r="A3818">
        <v>4437</v>
      </c>
      <c r="B3818" t="s">
        <v>4936</v>
      </c>
      <c r="C3818" t="s">
        <v>484</v>
      </c>
      <c r="D3818" t="s">
        <v>478</v>
      </c>
      <c r="E3818" s="258" t="s">
        <v>7227</v>
      </c>
    </row>
    <row r="3819" spans="1:5">
      <c r="A3819">
        <v>14580</v>
      </c>
      <c r="B3819" t="s">
        <v>4937</v>
      </c>
      <c r="C3819" t="s">
        <v>484</v>
      </c>
      <c r="D3819" t="s">
        <v>478</v>
      </c>
      <c r="E3819" s="258" t="s">
        <v>7227</v>
      </c>
    </row>
    <row r="3820" spans="1:5">
      <c r="A3820">
        <v>40304</v>
      </c>
      <c r="B3820" t="s">
        <v>4938</v>
      </c>
      <c r="C3820" t="s">
        <v>485</v>
      </c>
      <c r="D3820" t="s">
        <v>478</v>
      </c>
      <c r="E3820" s="258" t="s">
        <v>9593</v>
      </c>
    </row>
    <row r="3821" spans="1:5">
      <c r="A3821">
        <v>5065</v>
      </c>
      <c r="B3821" t="s">
        <v>4939</v>
      </c>
      <c r="C3821" t="s">
        <v>485</v>
      </c>
      <c r="D3821" t="s">
        <v>478</v>
      </c>
      <c r="E3821" s="258" t="s">
        <v>9594</v>
      </c>
    </row>
    <row r="3822" spans="1:5">
      <c r="A3822">
        <v>5072</v>
      </c>
      <c r="B3822" t="s">
        <v>4940</v>
      </c>
      <c r="C3822" t="s">
        <v>485</v>
      </c>
      <c r="D3822" t="s">
        <v>478</v>
      </c>
      <c r="E3822" s="258" t="s">
        <v>9595</v>
      </c>
    </row>
    <row r="3823" spans="1:5">
      <c r="A3823">
        <v>5066</v>
      </c>
      <c r="B3823" t="s">
        <v>4941</v>
      </c>
      <c r="C3823" t="s">
        <v>485</v>
      </c>
      <c r="D3823" t="s">
        <v>478</v>
      </c>
      <c r="E3823" s="258" t="s">
        <v>7334</v>
      </c>
    </row>
    <row r="3824" spans="1:5">
      <c r="A3824">
        <v>5063</v>
      </c>
      <c r="B3824" t="s">
        <v>4942</v>
      </c>
      <c r="C3824" t="s">
        <v>485</v>
      </c>
      <c r="D3824" t="s">
        <v>478</v>
      </c>
      <c r="E3824" s="258" t="s">
        <v>8018</v>
      </c>
    </row>
    <row r="3825" spans="1:5">
      <c r="A3825">
        <v>20247</v>
      </c>
      <c r="B3825" t="s">
        <v>4943</v>
      </c>
      <c r="C3825" t="s">
        <v>485</v>
      </c>
      <c r="D3825" t="s">
        <v>478</v>
      </c>
      <c r="E3825" s="258" t="s">
        <v>8223</v>
      </c>
    </row>
    <row r="3826" spans="1:5">
      <c r="A3826">
        <v>5074</v>
      </c>
      <c r="B3826" t="s">
        <v>4944</v>
      </c>
      <c r="C3826" t="s">
        <v>485</v>
      </c>
      <c r="D3826" t="s">
        <v>478</v>
      </c>
      <c r="E3826" s="258" t="s">
        <v>9596</v>
      </c>
    </row>
    <row r="3827" spans="1:5">
      <c r="A3827">
        <v>5067</v>
      </c>
      <c r="B3827" t="s">
        <v>4945</v>
      </c>
      <c r="C3827" t="s">
        <v>485</v>
      </c>
      <c r="D3827" t="s">
        <v>478</v>
      </c>
      <c r="E3827" s="258" t="s">
        <v>9597</v>
      </c>
    </row>
    <row r="3828" spans="1:5">
      <c r="A3828">
        <v>5078</v>
      </c>
      <c r="B3828" t="s">
        <v>4946</v>
      </c>
      <c r="C3828" t="s">
        <v>485</v>
      </c>
      <c r="D3828" t="s">
        <v>478</v>
      </c>
      <c r="E3828" s="258" t="s">
        <v>9329</v>
      </c>
    </row>
    <row r="3829" spans="1:5">
      <c r="A3829">
        <v>5068</v>
      </c>
      <c r="B3829" t="s">
        <v>4947</v>
      </c>
      <c r="C3829" t="s">
        <v>485</v>
      </c>
      <c r="D3829" t="s">
        <v>478</v>
      </c>
      <c r="E3829" s="258" t="s">
        <v>1006</v>
      </c>
    </row>
    <row r="3830" spans="1:5">
      <c r="A3830">
        <v>5073</v>
      </c>
      <c r="B3830" t="s">
        <v>4948</v>
      </c>
      <c r="C3830" t="s">
        <v>485</v>
      </c>
      <c r="D3830" t="s">
        <v>478</v>
      </c>
      <c r="E3830" s="258" t="s">
        <v>6523</v>
      </c>
    </row>
    <row r="3831" spans="1:5">
      <c r="A3831">
        <v>5069</v>
      </c>
      <c r="B3831" t="s">
        <v>4949</v>
      </c>
      <c r="C3831" t="s">
        <v>485</v>
      </c>
      <c r="D3831" t="s">
        <v>478</v>
      </c>
      <c r="E3831" s="258" t="s">
        <v>6523</v>
      </c>
    </row>
    <row r="3832" spans="1:5">
      <c r="A3832">
        <v>5070</v>
      </c>
      <c r="B3832" t="s">
        <v>4950</v>
      </c>
      <c r="C3832" t="s">
        <v>485</v>
      </c>
      <c r="D3832" t="s">
        <v>478</v>
      </c>
      <c r="E3832" s="258" t="s">
        <v>9598</v>
      </c>
    </row>
    <row r="3833" spans="1:5">
      <c r="A3833">
        <v>5071</v>
      </c>
      <c r="B3833" t="s">
        <v>4951</v>
      </c>
      <c r="C3833" t="s">
        <v>485</v>
      </c>
      <c r="D3833" t="s">
        <v>478</v>
      </c>
      <c r="E3833" s="258" t="s">
        <v>1006</v>
      </c>
    </row>
    <row r="3834" spans="1:5">
      <c r="A3834">
        <v>5061</v>
      </c>
      <c r="B3834" t="s">
        <v>4952</v>
      </c>
      <c r="C3834" t="s">
        <v>485</v>
      </c>
      <c r="D3834" t="s">
        <v>483</v>
      </c>
      <c r="E3834" s="258" t="s">
        <v>9599</v>
      </c>
    </row>
    <row r="3835" spans="1:5">
      <c r="A3835">
        <v>5075</v>
      </c>
      <c r="B3835" t="s">
        <v>4953</v>
      </c>
      <c r="C3835" t="s">
        <v>485</v>
      </c>
      <c r="D3835" t="s">
        <v>478</v>
      </c>
      <c r="E3835" s="258" t="s">
        <v>1006</v>
      </c>
    </row>
    <row r="3836" spans="1:5">
      <c r="A3836">
        <v>39027</v>
      </c>
      <c r="B3836" t="s">
        <v>4954</v>
      </c>
      <c r="C3836" t="s">
        <v>485</v>
      </c>
      <c r="D3836" t="s">
        <v>478</v>
      </c>
      <c r="E3836" s="258" t="s">
        <v>9600</v>
      </c>
    </row>
    <row r="3837" spans="1:5">
      <c r="A3837">
        <v>5062</v>
      </c>
      <c r="B3837" t="s">
        <v>4955</v>
      </c>
      <c r="C3837" t="s">
        <v>485</v>
      </c>
      <c r="D3837" t="s">
        <v>478</v>
      </c>
      <c r="E3837" s="258" t="s">
        <v>9601</v>
      </c>
    </row>
    <row r="3838" spans="1:5">
      <c r="A3838">
        <v>40568</v>
      </c>
      <c r="B3838" t="s">
        <v>4956</v>
      </c>
      <c r="C3838" t="s">
        <v>485</v>
      </c>
      <c r="D3838" t="s">
        <v>478</v>
      </c>
      <c r="E3838" s="258" t="s">
        <v>9602</v>
      </c>
    </row>
    <row r="3839" spans="1:5">
      <c r="A3839">
        <v>39026</v>
      </c>
      <c r="B3839" t="s">
        <v>4957</v>
      </c>
      <c r="C3839" t="s">
        <v>485</v>
      </c>
      <c r="D3839" t="s">
        <v>478</v>
      </c>
      <c r="E3839" s="258" t="s">
        <v>9603</v>
      </c>
    </row>
    <row r="3840" spans="1:5">
      <c r="A3840">
        <v>42431</v>
      </c>
      <c r="B3840" t="s">
        <v>4958</v>
      </c>
      <c r="C3840" t="s">
        <v>477</v>
      </c>
      <c r="D3840" t="s">
        <v>480</v>
      </c>
      <c r="E3840" s="258" t="s">
        <v>9604</v>
      </c>
    </row>
    <row r="3841" spans="1:5">
      <c r="A3841">
        <v>44074</v>
      </c>
      <c r="B3841" t="s">
        <v>4959</v>
      </c>
      <c r="C3841" t="s">
        <v>486</v>
      </c>
      <c r="D3841" t="s">
        <v>478</v>
      </c>
      <c r="E3841" s="258" t="s">
        <v>9605</v>
      </c>
    </row>
    <row r="3842" spans="1:5">
      <c r="A3842">
        <v>44072</v>
      </c>
      <c r="B3842" t="s">
        <v>4960</v>
      </c>
      <c r="C3842" t="s">
        <v>486</v>
      </c>
      <c r="D3842" t="s">
        <v>478</v>
      </c>
      <c r="E3842" s="258" t="s">
        <v>9606</v>
      </c>
    </row>
    <row r="3843" spans="1:5">
      <c r="A3843">
        <v>511</v>
      </c>
      <c r="B3843" t="s">
        <v>4961</v>
      </c>
      <c r="C3843" t="s">
        <v>486</v>
      </c>
      <c r="D3843" t="s">
        <v>483</v>
      </c>
      <c r="E3843" s="258" t="s">
        <v>6887</v>
      </c>
    </row>
    <row r="3844" spans="1:5">
      <c r="A3844">
        <v>37540</v>
      </c>
      <c r="B3844" t="s">
        <v>4962</v>
      </c>
      <c r="C3844" t="s">
        <v>477</v>
      </c>
      <c r="D3844" t="s">
        <v>478</v>
      </c>
      <c r="E3844" s="258" t="s">
        <v>9607</v>
      </c>
    </row>
    <row r="3845" spans="1:5">
      <c r="A3845">
        <v>37548</v>
      </c>
      <c r="B3845" t="s">
        <v>4963</v>
      </c>
      <c r="C3845" t="s">
        <v>477</v>
      </c>
      <c r="D3845" t="s">
        <v>478</v>
      </c>
      <c r="E3845" s="258" t="s">
        <v>9608</v>
      </c>
    </row>
    <row r="3846" spans="1:5">
      <c r="A3846">
        <v>39828</v>
      </c>
      <c r="B3846" t="s">
        <v>4964</v>
      </c>
      <c r="C3846" t="s">
        <v>477</v>
      </c>
      <c r="D3846" t="s">
        <v>478</v>
      </c>
      <c r="E3846" s="258" t="s">
        <v>9609</v>
      </c>
    </row>
    <row r="3847" spans="1:5">
      <c r="A3847">
        <v>12273</v>
      </c>
      <c r="B3847" t="s">
        <v>4965</v>
      </c>
      <c r="C3847" t="s">
        <v>477</v>
      </c>
      <c r="D3847" t="s">
        <v>480</v>
      </c>
      <c r="E3847" s="258" t="s">
        <v>9610</v>
      </c>
    </row>
    <row r="3848" spans="1:5">
      <c r="A3848">
        <v>38392</v>
      </c>
      <c r="B3848" t="s">
        <v>4966</v>
      </c>
      <c r="C3848" t="s">
        <v>477</v>
      </c>
      <c r="D3848" t="s">
        <v>478</v>
      </c>
      <c r="E3848" s="258" t="s">
        <v>9611</v>
      </c>
    </row>
    <row r="3849" spans="1:5">
      <c r="A3849">
        <v>11735</v>
      </c>
      <c r="B3849" t="s">
        <v>4967</v>
      </c>
      <c r="C3849" t="s">
        <v>477</v>
      </c>
      <c r="D3849" t="s">
        <v>478</v>
      </c>
      <c r="E3849" s="258" t="s">
        <v>7778</v>
      </c>
    </row>
    <row r="3850" spans="1:5">
      <c r="A3850">
        <v>11737</v>
      </c>
      <c r="B3850" t="s">
        <v>4968</v>
      </c>
      <c r="C3850" t="s">
        <v>477</v>
      </c>
      <c r="D3850" t="s">
        <v>478</v>
      </c>
      <c r="E3850" s="258" t="s">
        <v>6982</v>
      </c>
    </row>
    <row r="3851" spans="1:5">
      <c r="A3851">
        <v>11738</v>
      </c>
      <c r="B3851" t="s">
        <v>4969</v>
      </c>
      <c r="C3851" t="s">
        <v>477</v>
      </c>
      <c r="D3851" t="s">
        <v>478</v>
      </c>
      <c r="E3851" s="258" t="s">
        <v>7036</v>
      </c>
    </row>
    <row r="3852" spans="1:5">
      <c r="A3852">
        <v>36143</v>
      </c>
      <c r="B3852" t="s">
        <v>4970</v>
      </c>
      <c r="C3852" t="s">
        <v>477</v>
      </c>
      <c r="D3852" t="s">
        <v>478</v>
      </c>
      <c r="E3852" s="258" t="s">
        <v>9612</v>
      </c>
    </row>
    <row r="3853" spans="1:5">
      <c r="A3853">
        <v>36142</v>
      </c>
      <c r="B3853" t="s">
        <v>4972</v>
      </c>
      <c r="C3853" t="s">
        <v>477</v>
      </c>
      <c r="D3853" t="s">
        <v>478</v>
      </c>
      <c r="E3853" s="258" t="s">
        <v>9136</v>
      </c>
    </row>
    <row r="3854" spans="1:5">
      <c r="A3854">
        <v>36146</v>
      </c>
      <c r="B3854" t="s">
        <v>4973</v>
      </c>
      <c r="C3854" t="s">
        <v>477</v>
      </c>
      <c r="D3854" t="s">
        <v>478</v>
      </c>
      <c r="E3854" s="258" t="s">
        <v>9613</v>
      </c>
    </row>
    <row r="3855" spans="1:5">
      <c r="A3855">
        <v>39015</v>
      </c>
      <c r="B3855" t="s">
        <v>4974</v>
      </c>
      <c r="C3855" t="s">
        <v>477</v>
      </c>
      <c r="D3855" t="s">
        <v>480</v>
      </c>
      <c r="E3855" s="258" t="s">
        <v>6584</v>
      </c>
    </row>
    <row r="3856" spans="1:5">
      <c r="A3856">
        <v>38377</v>
      </c>
      <c r="B3856" t="s">
        <v>4975</v>
      </c>
      <c r="C3856" t="s">
        <v>477</v>
      </c>
      <c r="D3856" t="s">
        <v>478</v>
      </c>
      <c r="E3856" s="258" t="s">
        <v>9614</v>
      </c>
    </row>
    <row r="3857" spans="1:5">
      <c r="A3857">
        <v>38376</v>
      </c>
      <c r="B3857" t="s">
        <v>4976</v>
      </c>
      <c r="C3857" t="s">
        <v>477</v>
      </c>
      <c r="D3857" t="s">
        <v>478</v>
      </c>
      <c r="E3857" s="258" t="s">
        <v>9615</v>
      </c>
    </row>
    <row r="3858" spans="1:5">
      <c r="A3858">
        <v>38116</v>
      </c>
      <c r="B3858" t="s">
        <v>4977</v>
      </c>
      <c r="C3858" t="s">
        <v>477</v>
      </c>
      <c r="D3858" t="s">
        <v>478</v>
      </c>
      <c r="E3858" s="258" t="s">
        <v>6663</v>
      </c>
    </row>
    <row r="3859" spans="1:5">
      <c r="A3859">
        <v>38066</v>
      </c>
      <c r="B3859" t="s">
        <v>4978</v>
      </c>
      <c r="C3859" t="s">
        <v>477</v>
      </c>
      <c r="D3859" t="s">
        <v>478</v>
      </c>
      <c r="E3859" s="258" t="s">
        <v>6824</v>
      </c>
    </row>
    <row r="3860" spans="1:5">
      <c r="A3860">
        <v>38117</v>
      </c>
      <c r="B3860" t="s">
        <v>4979</v>
      </c>
      <c r="C3860" t="s">
        <v>477</v>
      </c>
      <c r="D3860" t="s">
        <v>478</v>
      </c>
      <c r="E3860" s="258" t="s">
        <v>8559</v>
      </c>
    </row>
    <row r="3861" spans="1:5">
      <c r="A3861">
        <v>38067</v>
      </c>
      <c r="B3861" t="s">
        <v>4980</v>
      </c>
      <c r="C3861" t="s">
        <v>477</v>
      </c>
      <c r="D3861" t="s">
        <v>478</v>
      </c>
      <c r="E3861" s="258" t="s">
        <v>6820</v>
      </c>
    </row>
    <row r="3862" spans="1:5">
      <c r="A3862">
        <v>11522</v>
      </c>
      <c r="B3862" t="s">
        <v>4981</v>
      </c>
      <c r="C3862" t="s">
        <v>477</v>
      </c>
      <c r="D3862" t="s">
        <v>478</v>
      </c>
      <c r="E3862" s="258" t="s">
        <v>6978</v>
      </c>
    </row>
    <row r="3863" spans="1:5">
      <c r="A3863">
        <v>43600</v>
      </c>
      <c r="B3863" t="s">
        <v>4982</v>
      </c>
      <c r="C3863" t="s">
        <v>477</v>
      </c>
      <c r="D3863" t="s">
        <v>478</v>
      </c>
      <c r="E3863" s="258" t="s">
        <v>9616</v>
      </c>
    </row>
    <row r="3864" spans="1:5">
      <c r="A3864">
        <v>5080</v>
      </c>
      <c r="B3864" t="s">
        <v>4983</v>
      </c>
      <c r="C3864" t="s">
        <v>477</v>
      </c>
      <c r="D3864" t="s">
        <v>478</v>
      </c>
      <c r="E3864" s="258" t="s">
        <v>9617</v>
      </c>
    </row>
    <row r="3865" spans="1:5">
      <c r="A3865">
        <v>38168</v>
      </c>
      <c r="B3865" t="s">
        <v>4984</v>
      </c>
      <c r="C3865" t="s">
        <v>477</v>
      </c>
      <c r="D3865" t="s">
        <v>478</v>
      </c>
      <c r="E3865" s="258" t="s">
        <v>9618</v>
      </c>
    </row>
    <row r="3866" spans="1:5">
      <c r="A3866">
        <v>43601</v>
      </c>
      <c r="B3866" t="s">
        <v>4985</v>
      </c>
      <c r="C3866" t="s">
        <v>477</v>
      </c>
      <c r="D3866" t="s">
        <v>478</v>
      </c>
      <c r="E3866" s="258" t="s">
        <v>9619</v>
      </c>
    </row>
    <row r="3867" spans="1:5">
      <c r="A3867">
        <v>13393</v>
      </c>
      <c r="B3867" t="s">
        <v>4986</v>
      </c>
      <c r="C3867" t="s">
        <v>477</v>
      </c>
      <c r="D3867" t="s">
        <v>478</v>
      </c>
      <c r="E3867" s="258" t="s">
        <v>9620</v>
      </c>
    </row>
    <row r="3868" spans="1:5">
      <c r="A3868">
        <v>13395</v>
      </c>
      <c r="B3868" t="s">
        <v>4987</v>
      </c>
      <c r="C3868" t="s">
        <v>477</v>
      </c>
      <c r="D3868" t="s">
        <v>478</v>
      </c>
      <c r="E3868" s="258" t="s">
        <v>9621</v>
      </c>
    </row>
    <row r="3869" spans="1:5">
      <c r="A3869">
        <v>12039</v>
      </c>
      <c r="B3869" t="s">
        <v>4988</v>
      </c>
      <c r="C3869" t="s">
        <v>477</v>
      </c>
      <c r="D3869" t="s">
        <v>478</v>
      </c>
      <c r="E3869" s="258" t="s">
        <v>9622</v>
      </c>
    </row>
    <row r="3870" spans="1:5">
      <c r="A3870">
        <v>13396</v>
      </c>
      <c r="B3870" t="s">
        <v>4989</v>
      </c>
      <c r="C3870" t="s">
        <v>477</v>
      </c>
      <c r="D3870" t="s">
        <v>478</v>
      </c>
      <c r="E3870" s="258" t="s">
        <v>9623</v>
      </c>
    </row>
    <row r="3871" spans="1:5">
      <c r="A3871">
        <v>12041</v>
      </c>
      <c r="B3871" t="s">
        <v>4990</v>
      </c>
      <c r="C3871" t="s">
        <v>477</v>
      </c>
      <c r="D3871" t="s">
        <v>478</v>
      </c>
      <c r="E3871" s="258" t="s">
        <v>9624</v>
      </c>
    </row>
    <row r="3872" spans="1:5">
      <c r="A3872">
        <v>12043</v>
      </c>
      <c r="B3872" t="s">
        <v>4991</v>
      </c>
      <c r="C3872" t="s">
        <v>477</v>
      </c>
      <c r="D3872" t="s">
        <v>478</v>
      </c>
      <c r="E3872" s="258" t="s">
        <v>9625</v>
      </c>
    </row>
    <row r="3873" spans="1:5">
      <c r="A3873">
        <v>39762</v>
      </c>
      <c r="B3873" t="s">
        <v>4992</v>
      </c>
      <c r="C3873" t="s">
        <v>477</v>
      </c>
      <c r="D3873" t="s">
        <v>478</v>
      </c>
      <c r="E3873" s="258" t="s">
        <v>9626</v>
      </c>
    </row>
    <row r="3874" spans="1:5">
      <c r="A3874">
        <v>12042</v>
      </c>
      <c r="B3874" t="s">
        <v>4993</v>
      </c>
      <c r="C3874" t="s">
        <v>477</v>
      </c>
      <c r="D3874" t="s">
        <v>478</v>
      </c>
      <c r="E3874" s="258" t="s">
        <v>9627</v>
      </c>
    </row>
    <row r="3875" spans="1:5">
      <c r="A3875">
        <v>39763</v>
      </c>
      <c r="B3875" t="s">
        <v>4994</v>
      </c>
      <c r="C3875" t="s">
        <v>477</v>
      </c>
      <c r="D3875" t="s">
        <v>478</v>
      </c>
      <c r="E3875" s="258" t="s">
        <v>9628</v>
      </c>
    </row>
    <row r="3876" spans="1:5">
      <c r="A3876">
        <v>39760</v>
      </c>
      <c r="B3876" t="s">
        <v>4995</v>
      </c>
      <c r="C3876" t="s">
        <v>477</v>
      </c>
      <c r="D3876" t="s">
        <v>478</v>
      </c>
      <c r="E3876" s="258" t="s">
        <v>9629</v>
      </c>
    </row>
    <row r="3877" spans="1:5">
      <c r="A3877">
        <v>39756</v>
      </c>
      <c r="B3877" t="s">
        <v>4996</v>
      </c>
      <c r="C3877" t="s">
        <v>477</v>
      </c>
      <c r="D3877" t="s">
        <v>478</v>
      </c>
      <c r="E3877" s="258" t="s">
        <v>9630</v>
      </c>
    </row>
    <row r="3878" spans="1:5">
      <c r="A3878">
        <v>12038</v>
      </c>
      <c r="B3878" t="s">
        <v>4997</v>
      </c>
      <c r="C3878" t="s">
        <v>477</v>
      </c>
      <c r="D3878" t="s">
        <v>478</v>
      </c>
      <c r="E3878" s="258" t="s">
        <v>9631</v>
      </c>
    </row>
    <row r="3879" spans="1:5">
      <c r="A3879">
        <v>39757</v>
      </c>
      <c r="B3879" t="s">
        <v>4998</v>
      </c>
      <c r="C3879" t="s">
        <v>477</v>
      </c>
      <c r="D3879" t="s">
        <v>478</v>
      </c>
      <c r="E3879" s="258" t="s">
        <v>9632</v>
      </c>
    </row>
    <row r="3880" spans="1:5">
      <c r="A3880">
        <v>39758</v>
      </c>
      <c r="B3880" t="s">
        <v>4999</v>
      </c>
      <c r="C3880" t="s">
        <v>477</v>
      </c>
      <c r="D3880" t="s">
        <v>478</v>
      </c>
      <c r="E3880" s="258" t="s">
        <v>9633</v>
      </c>
    </row>
    <row r="3881" spans="1:5">
      <c r="A3881">
        <v>39759</v>
      </c>
      <c r="B3881" t="s">
        <v>5000</v>
      </c>
      <c r="C3881" t="s">
        <v>477</v>
      </c>
      <c r="D3881" t="s">
        <v>478</v>
      </c>
      <c r="E3881" s="258" t="s">
        <v>9634</v>
      </c>
    </row>
    <row r="3882" spans="1:5">
      <c r="A3882">
        <v>39761</v>
      </c>
      <c r="B3882" t="s">
        <v>5001</v>
      </c>
      <c r="C3882" t="s">
        <v>477</v>
      </c>
      <c r="D3882" t="s">
        <v>478</v>
      </c>
      <c r="E3882" s="258" t="s">
        <v>9635</v>
      </c>
    </row>
    <row r="3883" spans="1:5">
      <c r="A3883">
        <v>39805</v>
      </c>
      <c r="B3883" t="s">
        <v>5002</v>
      </c>
      <c r="C3883" t="s">
        <v>477</v>
      </c>
      <c r="D3883" t="s">
        <v>478</v>
      </c>
      <c r="E3883" s="258" t="s">
        <v>9636</v>
      </c>
    </row>
    <row r="3884" spans="1:5">
      <c r="A3884">
        <v>39806</v>
      </c>
      <c r="B3884" t="s">
        <v>5003</v>
      </c>
      <c r="C3884" t="s">
        <v>477</v>
      </c>
      <c r="D3884" t="s">
        <v>478</v>
      </c>
      <c r="E3884" s="258" t="s">
        <v>7754</v>
      </c>
    </row>
    <row r="3885" spans="1:5">
      <c r="A3885">
        <v>39807</v>
      </c>
      <c r="B3885" t="s">
        <v>5004</v>
      </c>
      <c r="C3885" t="s">
        <v>477</v>
      </c>
      <c r="D3885" t="s">
        <v>478</v>
      </c>
      <c r="E3885" s="258" t="s">
        <v>9637</v>
      </c>
    </row>
    <row r="3886" spans="1:5">
      <c r="A3886">
        <v>43100</v>
      </c>
      <c r="B3886" t="s">
        <v>5005</v>
      </c>
      <c r="C3886" t="s">
        <v>477</v>
      </c>
      <c r="D3886" t="s">
        <v>478</v>
      </c>
      <c r="E3886" s="258" t="s">
        <v>8993</v>
      </c>
    </row>
    <row r="3887" spans="1:5">
      <c r="A3887">
        <v>39804</v>
      </c>
      <c r="B3887" t="s">
        <v>5006</v>
      </c>
      <c r="C3887" t="s">
        <v>477</v>
      </c>
      <c r="D3887" t="s">
        <v>478</v>
      </c>
      <c r="E3887" s="258" t="s">
        <v>9638</v>
      </c>
    </row>
    <row r="3888" spans="1:5">
      <c r="A3888">
        <v>39796</v>
      </c>
      <c r="B3888" t="s">
        <v>5007</v>
      </c>
      <c r="C3888" t="s">
        <v>477</v>
      </c>
      <c r="D3888" t="s">
        <v>478</v>
      </c>
      <c r="E3888" s="258" t="s">
        <v>9639</v>
      </c>
    </row>
    <row r="3889" spans="1:5">
      <c r="A3889">
        <v>39797</v>
      </c>
      <c r="B3889" t="s">
        <v>5008</v>
      </c>
      <c r="C3889" t="s">
        <v>477</v>
      </c>
      <c r="D3889" t="s">
        <v>483</v>
      </c>
      <c r="E3889" s="258" t="s">
        <v>9640</v>
      </c>
    </row>
    <row r="3890" spans="1:5">
      <c r="A3890">
        <v>39798</v>
      </c>
      <c r="B3890" t="s">
        <v>5009</v>
      </c>
      <c r="C3890" t="s">
        <v>477</v>
      </c>
      <c r="D3890" t="s">
        <v>478</v>
      </c>
      <c r="E3890" s="258" t="s">
        <v>9641</v>
      </c>
    </row>
    <row r="3891" spans="1:5">
      <c r="A3891">
        <v>39794</v>
      </c>
      <c r="B3891" t="s">
        <v>5010</v>
      </c>
      <c r="C3891" t="s">
        <v>477</v>
      </c>
      <c r="D3891" t="s">
        <v>478</v>
      </c>
      <c r="E3891" s="258" t="s">
        <v>9642</v>
      </c>
    </row>
    <row r="3892" spans="1:5">
      <c r="A3892">
        <v>39795</v>
      </c>
      <c r="B3892" t="s">
        <v>5011</v>
      </c>
      <c r="C3892" t="s">
        <v>477</v>
      </c>
      <c r="D3892" t="s">
        <v>478</v>
      </c>
      <c r="E3892" s="258" t="s">
        <v>9643</v>
      </c>
    </row>
    <row r="3893" spans="1:5">
      <c r="A3893">
        <v>39799</v>
      </c>
      <c r="B3893" t="s">
        <v>5012</v>
      </c>
      <c r="C3893" t="s">
        <v>477</v>
      </c>
      <c r="D3893" t="s">
        <v>478</v>
      </c>
      <c r="E3893" s="258" t="s">
        <v>8086</v>
      </c>
    </row>
    <row r="3894" spans="1:5">
      <c r="A3894">
        <v>39801</v>
      </c>
      <c r="B3894" t="s">
        <v>5013</v>
      </c>
      <c r="C3894" t="s">
        <v>477</v>
      </c>
      <c r="D3894" t="s">
        <v>478</v>
      </c>
      <c r="E3894" s="258" t="s">
        <v>9644</v>
      </c>
    </row>
    <row r="3895" spans="1:5">
      <c r="A3895">
        <v>39802</v>
      </c>
      <c r="B3895" t="s">
        <v>5014</v>
      </c>
      <c r="C3895" t="s">
        <v>477</v>
      </c>
      <c r="D3895" t="s">
        <v>478</v>
      </c>
      <c r="E3895" s="258" t="s">
        <v>9645</v>
      </c>
    </row>
    <row r="3896" spans="1:5">
      <c r="A3896">
        <v>39803</v>
      </c>
      <c r="B3896" t="s">
        <v>5015</v>
      </c>
      <c r="C3896" t="s">
        <v>477</v>
      </c>
      <c r="D3896" t="s">
        <v>478</v>
      </c>
      <c r="E3896" s="258" t="s">
        <v>9646</v>
      </c>
    </row>
    <row r="3897" spans="1:5">
      <c r="A3897">
        <v>39800</v>
      </c>
      <c r="B3897" t="s">
        <v>5016</v>
      </c>
      <c r="C3897" t="s">
        <v>477</v>
      </c>
      <c r="D3897" t="s">
        <v>478</v>
      </c>
      <c r="E3897" s="258" t="s">
        <v>9647</v>
      </c>
    </row>
    <row r="3898" spans="1:5">
      <c r="A3898">
        <v>43837</v>
      </c>
      <c r="B3898" t="s">
        <v>9648</v>
      </c>
      <c r="C3898" t="s">
        <v>477</v>
      </c>
      <c r="D3898" t="s">
        <v>480</v>
      </c>
      <c r="E3898" s="258" t="s">
        <v>9649</v>
      </c>
    </row>
    <row r="3899" spans="1:5">
      <c r="A3899">
        <v>43836</v>
      </c>
      <c r="B3899" t="s">
        <v>9650</v>
      </c>
      <c r="C3899" t="s">
        <v>477</v>
      </c>
      <c r="D3899" t="s">
        <v>480</v>
      </c>
      <c r="E3899" s="258" t="s">
        <v>9651</v>
      </c>
    </row>
    <row r="3900" spans="1:5">
      <c r="A3900">
        <v>21059</v>
      </c>
      <c r="B3900" t="s">
        <v>5017</v>
      </c>
      <c r="C3900" t="s">
        <v>477</v>
      </c>
      <c r="D3900" t="s">
        <v>480</v>
      </c>
      <c r="E3900" s="258" t="s">
        <v>6735</v>
      </c>
    </row>
    <row r="3901" spans="1:5">
      <c r="A3901">
        <v>11234</v>
      </c>
      <c r="B3901" t="s">
        <v>5018</v>
      </c>
      <c r="C3901" t="s">
        <v>477</v>
      </c>
      <c r="D3901" t="s">
        <v>480</v>
      </c>
      <c r="E3901" s="258" t="s">
        <v>6736</v>
      </c>
    </row>
    <row r="3902" spans="1:5">
      <c r="A3902">
        <v>21060</v>
      </c>
      <c r="B3902" t="s">
        <v>5019</v>
      </c>
      <c r="C3902" t="s">
        <v>477</v>
      </c>
      <c r="D3902" t="s">
        <v>480</v>
      </c>
      <c r="E3902" s="258" t="s">
        <v>6737</v>
      </c>
    </row>
    <row r="3903" spans="1:5">
      <c r="A3903">
        <v>21061</v>
      </c>
      <c r="B3903" t="s">
        <v>5020</v>
      </c>
      <c r="C3903" t="s">
        <v>477</v>
      </c>
      <c r="D3903" t="s">
        <v>480</v>
      </c>
      <c r="E3903" s="258" t="s">
        <v>6738</v>
      </c>
    </row>
    <row r="3904" spans="1:5">
      <c r="A3904">
        <v>21062</v>
      </c>
      <c r="B3904" t="s">
        <v>5021</v>
      </c>
      <c r="C3904" t="s">
        <v>477</v>
      </c>
      <c r="D3904" t="s">
        <v>480</v>
      </c>
      <c r="E3904" s="258" t="s">
        <v>6739</v>
      </c>
    </row>
    <row r="3905" spans="1:5">
      <c r="A3905">
        <v>11708</v>
      </c>
      <c r="B3905" t="s">
        <v>5022</v>
      </c>
      <c r="C3905" t="s">
        <v>477</v>
      </c>
      <c r="D3905" t="s">
        <v>480</v>
      </c>
      <c r="E3905" s="258" t="s">
        <v>6740</v>
      </c>
    </row>
    <row r="3906" spans="1:5">
      <c r="A3906">
        <v>11709</v>
      </c>
      <c r="B3906" t="s">
        <v>5023</v>
      </c>
      <c r="C3906" t="s">
        <v>477</v>
      </c>
      <c r="D3906" t="s">
        <v>480</v>
      </c>
      <c r="E3906" s="258" t="s">
        <v>969</v>
      </c>
    </row>
    <row r="3907" spans="1:5">
      <c r="A3907">
        <v>11710</v>
      </c>
      <c r="B3907" t="s">
        <v>5024</v>
      </c>
      <c r="C3907" t="s">
        <v>477</v>
      </c>
      <c r="D3907" t="s">
        <v>480</v>
      </c>
      <c r="E3907" s="258" t="s">
        <v>6730</v>
      </c>
    </row>
    <row r="3908" spans="1:5">
      <c r="A3908">
        <v>11707</v>
      </c>
      <c r="B3908" t="s">
        <v>5025</v>
      </c>
      <c r="C3908" t="s">
        <v>477</v>
      </c>
      <c r="D3908" t="s">
        <v>480</v>
      </c>
      <c r="E3908" s="258" t="s">
        <v>6741</v>
      </c>
    </row>
    <row r="3909" spans="1:5">
      <c r="A3909">
        <v>5102</v>
      </c>
      <c r="B3909" t="s">
        <v>5026</v>
      </c>
      <c r="C3909" t="s">
        <v>477</v>
      </c>
      <c r="D3909" t="s">
        <v>478</v>
      </c>
      <c r="E3909" s="258" t="s">
        <v>9652</v>
      </c>
    </row>
    <row r="3910" spans="1:5">
      <c r="A3910">
        <v>11739</v>
      </c>
      <c r="B3910" t="s">
        <v>5027</v>
      </c>
      <c r="C3910" t="s">
        <v>477</v>
      </c>
      <c r="D3910" t="s">
        <v>478</v>
      </c>
      <c r="E3910" s="258" t="s">
        <v>9653</v>
      </c>
    </row>
    <row r="3911" spans="1:5">
      <c r="A3911">
        <v>11711</v>
      </c>
      <c r="B3911" t="s">
        <v>5028</v>
      </c>
      <c r="C3911" t="s">
        <v>477</v>
      </c>
      <c r="D3911" t="s">
        <v>478</v>
      </c>
      <c r="E3911" s="258" t="s">
        <v>9654</v>
      </c>
    </row>
    <row r="3912" spans="1:5">
      <c r="A3912">
        <v>11741</v>
      </c>
      <c r="B3912" t="s">
        <v>5029</v>
      </c>
      <c r="C3912" t="s">
        <v>477</v>
      </c>
      <c r="D3912" t="s">
        <v>478</v>
      </c>
      <c r="E3912" s="258" t="s">
        <v>9655</v>
      </c>
    </row>
    <row r="3913" spans="1:5">
      <c r="A3913">
        <v>11745</v>
      </c>
      <c r="B3913" t="s">
        <v>5030</v>
      </c>
      <c r="C3913" t="s">
        <v>477</v>
      </c>
      <c r="D3913" t="s">
        <v>478</v>
      </c>
      <c r="E3913" s="258" t="s">
        <v>9656</v>
      </c>
    </row>
    <row r="3914" spans="1:5">
      <c r="A3914">
        <v>11743</v>
      </c>
      <c r="B3914" t="s">
        <v>5031</v>
      </c>
      <c r="C3914" t="s">
        <v>477</v>
      </c>
      <c r="D3914" t="s">
        <v>478</v>
      </c>
      <c r="E3914" s="258" t="s">
        <v>6797</v>
      </c>
    </row>
    <row r="3915" spans="1:5">
      <c r="A3915">
        <v>40985</v>
      </c>
      <c r="B3915" t="s">
        <v>5032</v>
      </c>
      <c r="C3915" t="s">
        <v>487</v>
      </c>
      <c r="D3915" t="s">
        <v>478</v>
      </c>
      <c r="E3915" s="258" t="s">
        <v>7610</v>
      </c>
    </row>
    <row r="3916" spans="1:5">
      <c r="A3916">
        <v>44502</v>
      </c>
      <c r="B3916" t="s">
        <v>5033</v>
      </c>
      <c r="C3916" t="s">
        <v>481</v>
      </c>
      <c r="D3916" t="s">
        <v>478</v>
      </c>
      <c r="E3916" s="258" t="s">
        <v>7609</v>
      </c>
    </row>
    <row r="3917" spans="1:5">
      <c r="A3917">
        <v>1088</v>
      </c>
      <c r="B3917" t="s">
        <v>5034</v>
      </c>
      <c r="C3917" t="s">
        <v>477</v>
      </c>
      <c r="D3917" t="s">
        <v>480</v>
      </c>
      <c r="E3917" s="258" t="s">
        <v>9657</v>
      </c>
    </row>
    <row r="3918" spans="1:5">
      <c r="A3918">
        <v>1087</v>
      </c>
      <c r="B3918" t="s">
        <v>5035</v>
      </c>
      <c r="C3918" t="s">
        <v>477</v>
      </c>
      <c r="D3918" t="s">
        <v>480</v>
      </c>
      <c r="E3918" s="258" t="s">
        <v>9658</v>
      </c>
    </row>
    <row r="3919" spans="1:5">
      <c r="A3919">
        <v>38777</v>
      </c>
      <c r="B3919" t="s">
        <v>5036</v>
      </c>
      <c r="C3919" t="s">
        <v>477</v>
      </c>
      <c r="D3919" t="s">
        <v>480</v>
      </c>
      <c r="E3919" s="258" t="s">
        <v>9659</v>
      </c>
    </row>
    <row r="3920" spans="1:5">
      <c r="A3920">
        <v>1086</v>
      </c>
      <c r="B3920" t="s">
        <v>5037</v>
      </c>
      <c r="C3920" t="s">
        <v>477</v>
      </c>
      <c r="D3920" t="s">
        <v>480</v>
      </c>
      <c r="E3920" s="258" t="s">
        <v>9660</v>
      </c>
    </row>
    <row r="3921" spans="1:5">
      <c r="A3921">
        <v>1079</v>
      </c>
      <c r="B3921" t="s">
        <v>5038</v>
      </c>
      <c r="C3921" t="s">
        <v>477</v>
      </c>
      <c r="D3921" t="s">
        <v>480</v>
      </c>
      <c r="E3921" s="258" t="s">
        <v>9661</v>
      </c>
    </row>
    <row r="3922" spans="1:5">
      <c r="A3922">
        <v>39374</v>
      </c>
      <c r="B3922" t="s">
        <v>5039</v>
      </c>
      <c r="C3922" t="s">
        <v>477</v>
      </c>
      <c r="D3922" t="s">
        <v>480</v>
      </c>
      <c r="E3922" s="258" t="s">
        <v>6745</v>
      </c>
    </row>
    <row r="3923" spans="1:5">
      <c r="A3923">
        <v>1082</v>
      </c>
      <c r="B3923" t="s">
        <v>5040</v>
      </c>
      <c r="C3923" t="s">
        <v>477</v>
      </c>
      <c r="D3923" t="s">
        <v>480</v>
      </c>
      <c r="E3923" s="258" t="s">
        <v>9662</v>
      </c>
    </row>
    <row r="3924" spans="1:5">
      <c r="A3924">
        <v>12316</v>
      </c>
      <c r="B3924" t="s">
        <v>5041</v>
      </c>
      <c r="C3924" t="s">
        <v>477</v>
      </c>
      <c r="D3924" t="s">
        <v>480</v>
      </c>
      <c r="E3924" s="258" t="s">
        <v>6502</v>
      </c>
    </row>
    <row r="3925" spans="1:5">
      <c r="A3925">
        <v>12317</v>
      </c>
      <c r="B3925" t="s">
        <v>5042</v>
      </c>
      <c r="C3925" t="s">
        <v>477</v>
      </c>
      <c r="D3925" t="s">
        <v>480</v>
      </c>
      <c r="E3925" s="258" t="s">
        <v>9663</v>
      </c>
    </row>
    <row r="3926" spans="1:5">
      <c r="A3926">
        <v>12318</v>
      </c>
      <c r="B3926" t="s">
        <v>5043</v>
      </c>
      <c r="C3926" t="s">
        <v>477</v>
      </c>
      <c r="D3926" t="s">
        <v>480</v>
      </c>
      <c r="E3926" s="258" t="s">
        <v>9664</v>
      </c>
    </row>
    <row r="3927" spans="1:5">
      <c r="A3927">
        <v>5104</v>
      </c>
      <c r="B3927" t="s">
        <v>5044</v>
      </c>
      <c r="C3927" t="s">
        <v>485</v>
      </c>
      <c r="D3927" t="s">
        <v>480</v>
      </c>
      <c r="E3927" s="258" t="s">
        <v>7338</v>
      </c>
    </row>
    <row r="3928" spans="1:5">
      <c r="A3928">
        <v>44530</v>
      </c>
      <c r="B3928" t="s">
        <v>5045</v>
      </c>
      <c r="C3928" t="s">
        <v>477</v>
      </c>
      <c r="D3928" t="s">
        <v>478</v>
      </c>
      <c r="E3928" s="258" t="s">
        <v>9665</v>
      </c>
    </row>
    <row r="3929" spans="1:5">
      <c r="A3929">
        <v>2710</v>
      </c>
      <c r="B3929" t="s">
        <v>5046</v>
      </c>
      <c r="C3929" t="s">
        <v>477</v>
      </c>
      <c r="D3929" t="s">
        <v>478</v>
      </c>
      <c r="E3929" s="258" t="s">
        <v>9666</v>
      </c>
    </row>
    <row r="3930" spans="1:5">
      <c r="A3930">
        <v>14575</v>
      </c>
      <c r="B3930" t="s">
        <v>5047</v>
      </c>
      <c r="C3930" t="s">
        <v>477</v>
      </c>
      <c r="D3930" t="s">
        <v>480</v>
      </c>
      <c r="E3930" s="258" t="s">
        <v>9667</v>
      </c>
    </row>
    <row r="3931" spans="1:5">
      <c r="A3931">
        <v>20034</v>
      </c>
      <c r="B3931" t="s">
        <v>5048</v>
      </c>
      <c r="C3931" t="s">
        <v>477</v>
      </c>
      <c r="D3931" t="s">
        <v>480</v>
      </c>
      <c r="E3931" s="258" t="s">
        <v>9668</v>
      </c>
    </row>
    <row r="3932" spans="1:5">
      <c r="A3932">
        <v>20036</v>
      </c>
      <c r="B3932" t="s">
        <v>5049</v>
      </c>
      <c r="C3932" t="s">
        <v>477</v>
      </c>
      <c r="D3932" t="s">
        <v>480</v>
      </c>
      <c r="E3932" s="258" t="s">
        <v>9669</v>
      </c>
    </row>
    <row r="3933" spans="1:5">
      <c r="A3933">
        <v>20037</v>
      </c>
      <c r="B3933" t="s">
        <v>5050</v>
      </c>
      <c r="C3933" t="s">
        <v>477</v>
      </c>
      <c r="D3933" t="s">
        <v>480</v>
      </c>
      <c r="E3933" s="258" t="s">
        <v>9670</v>
      </c>
    </row>
    <row r="3934" spans="1:5">
      <c r="A3934">
        <v>20043</v>
      </c>
      <c r="B3934" t="s">
        <v>5051</v>
      </c>
      <c r="C3934" t="s">
        <v>477</v>
      </c>
      <c r="D3934" t="s">
        <v>478</v>
      </c>
      <c r="E3934" s="258" t="s">
        <v>6698</v>
      </c>
    </row>
    <row r="3935" spans="1:5">
      <c r="A3935">
        <v>20044</v>
      </c>
      <c r="B3935" t="s">
        <v>5052</v>
      </c>
      <c r="C3935" t="s">
        <v>477</v>
      </c>
      <c r="D3935" t="s">
        <v>478</v>
      </c>
      <c r="E3935" s="258" t="s">
        <v>9671</v>
      </c>
    </row>
    <row r="3936" spans="1:5">
      <c r="A3936">
        <v>20042</v>
      </c>
      <c r="B3936" t="s">
        <v>5053</v>
      </c>
      <c r="C3936" t="s">
        <v>477</v>
      </c>
      <c r="D3936" t="s">
        <v>478</v>
      </c>
      <c r="E3936" s="258" t="s">
        <v>8709</v>
      </c>
    </row>
    <row r="3937" spans="1:5">
      <c r="A3937">
        <v>20046</v>
      </c>
      <c r="B3937" t="s">
        <v>5054</v>
      </c>
      <c r="C3937" t="s">
        <v>477</v>
      </c>
      <c r="D3937" t="s">
        <v>478</v>
      </c>
      <c r="E3937" s="258" t="s">
        <v>8229</v>
      </c>
    </row>
    <row r="3938" spans="1:5">
      <c r="A3938">
        <v>20047</v>
      </c>
      <c r="B3938" t="s">
        <v>5055</v>
      </c>
      <c r="C3938" t="s">
        <v>477</v>
      </c>
      <c r="D3938" t="s">
        <v>478</v>
      </c>
      <c r="E3938" s="258" t="s">
        <v>9672</v>
      </c>
    </row>
    <row r="3939" spans="1:5">
      <c r="A3939">
        <v>20045</v>
      </c>
      <c r="B3939" t="s">
        <v>5056</v>
      </c>
      <c r="C3939" t="s">
        <v>477</v>
      </c>
      <c r="D3939" t="s">
        <v>478</v>
      </c>
      <c r="E3939" s="258" t="s">
        <v>8130</v>
      </c>
    </row>
    <row r="3940" spans="1:5">
      <c r="A3940">
        <v>20972</v>
      </c>
      <c r="B3940" t="s">
        <v>5057</v>
      </c>
      <c r="C3940" t="s">
        <v>477</v>
      </c>
      <c r="D3940" t="s">
        <v>478</v>
      </c>
      <c r="E3940" s="258" t="s">
        <v>9673</v>
      </c>
    </row>
    <row r="3941" spans="1:5">
      <c r="A3941">
        <v>20032</v>
      </c>
      <c r="B3941" t="s">
        <v>5058</v>
      </c>
      <c r="C3941" t="s">
        <v>477</v>
      </c>
      <c r="D3941" t="s">
        <v>480</v>
      </c>
      <c r="E3941" s="258" t="s">
        <v>9674</v>
      </c>
    </row>
    <row r="3942" spans="1:5">
      <c r="A3942">
        <v>11321</v>
      </c>
      <c r="B3942" t="s">
        <v>5059</v>
      </c>
      <c r="C3942" t="s">
        <v>477</v>
      </c>
      <c r="D3942" t="s">
        <v>480</v>
      </c>
      <c r="E3942" s="258" t="s">
        <v>9675</v>
      </c>
    </row>
    <row r="3943" spans="1:5">
      <c r="A3943">
        <v>11323</v>
      </c>
      <c r="B3943" t="s">
        <v>5060</v>
      </c>
      <c r="C3943" t="s">
        <v>477</v>
      </c>
      <c r="D3943" t="s">
        <v>480</v>
      </c>
      <c r="E3943" s="258" t="s">
        <v>9676</v>
      </c>
    </row>
    <row r="3944" spans="1:5">
      <c r="A3944">
        <v>20327</v>
      </c>
      <c r="B3944" t="s">
        <v>5061</v>
      </c>
      <c r="C3944" t="s">
        <v>477</v>
      </c>
      <c r="D3944" t="s">
        <v>480</v>
      </c>
      <c r="E3944" s="258" t="s">
        <v>9677</v>
      </c>
    </row>
    <row r="3945" spans="1:5">
      <c r="A3945">
        <v>13390</v>
      </c>
      <c r="B3945" t="s">
        <v>5062</v>
      </c>
      <c r="C3945" t="s">
        <v>477</v>
      </c>
      <c r="D3945" t="s">
        <v>480</v>
      </c>
      <c r="E3945" s="258" t="s">
        <v>9678</v>
      </c>
    </row>
    <row r="3946" spans="1:5">
      <c r="A3946">
        <v>6034</v>
      </c>
      <c r="B3946" t="s">
        <v>5063</v>
      </c>
      <c r="C3946" t="s">
        <v>477</v>
      </c>
      <c r="D3946" t="s">
        <v>478</v>
      </c>
      <c r="E3946" s="258" t="s">
        <v>7043</v>
      </c>
    </row>
    <row r="3947" spans="1:5">
      <c r="A3947">
        <v>6036</v>
      </c>
      <c r="B3947" t="s">
        <v>5064</v>
      </c>
      <c r="C3947" t="s">
        <v>477</v>
      </c>
      <c r="D3947" t="s">
        <v>478</v>
      </c>
      <c r="E3947" s="258" t="s">
        <v>7888</v>
      </c>
    </row>
    <row r="3948" spans="1:5">
      <c r="A3948">
        <v>6031</v>
      </c>
      <c r="B3948" t="s">
        <v>5066</v>
      </c>
      <c r="C3948" t="s">
        <v>477</v>
      </c>
      <c r="D3948" t="s">
        <v>483</v>
      </c>
      <c r="E3948" s="258" t="s">
        <v>9679</v>
      </c>
    </row>
    <row r="3949" spans="1:5">
      <c r="A3949">
        <v>6029</v>
      </c>
      <c r="B3949" t="s">
        <v>5067</v>
      </c>
      <c r="C3949" t="s">
        <v>477</v>
      </c>
      <c r="D3949" t="s">
        <v>478</v>
      </c>
      <c r="E3949" s="258" t="s">
        <v>6729</v>
      </c>
    </row>
    <row r="3950" spans="1:5">
      <c r="A3950">
        <v>6033</v>
      </c>
      <c r="B3950" t="s">
        <v>5068</v>
      </c>
      <c r="C3950" t="s">
        <v>477</v>
      </c>
      <c r="D3950" t="s">
        <v>478</v>
      </c>
      <c r="E3950" s="258" t="s">
        <v>1679</v>
      </c>
    </row>
    <row r="3951" spans="1:5">
      <c r="A3951">
        <v>11672</v>
      </c>
      <c r="B3951" t="s">
        <v>5069</v>
      </c>
      <c r="C3951" t="s">
        <v>477</v>
      </c>
      <c r="D3951" t="s">
        <v>478</v>
      </c>
      <c r="E3951" s="258" t="s">
        <v>9680</v>
      </c>
    </row>
    <row r="3952" spans="1:5">
      <c r="A3952">
        <v>11669</v>
      </c>
      <c r="B3952" t="s">
        <v>5070</v>
      </c>
      <c r="C3952" t="s">
        <v>477</v>
      </c>
      <c r="D3952" t="s">
        <v>478</v>
      </c>
      <c r="E3952" s="258" t="s">
        <v>9681</v>
      </c>
    </row>
    <row r="3953" spans="1:5">
      <c r="A3953">
        <v>11670</v>
      </c>
      <c r="B3953" t="s">
        <v>5071</v>
      </c>
      <c r="C3953" t="s">
        <v>477</v>
      </c>
      <c r="D3953" t="s">
        <v>478</v>
      </c>
      <c r="E3953" s="258" t="s">
        <v>7301</v>
      </c>
    </row>
    <row r="3954" spans="1:5">
      <c r="A3954">
        <v>20055</v>
      </c>
      <c r="B3954" t="s">
        <v>5072</v>
      </c>
      <c r="C3954" t="s">
        <v>477</v>
      </c>
      <c r="D3954" t="s">
        <v>478</v>
      </c>
      <c r="E3954" s="258" t="s">
        <v>9682</v>
      </c>
    </row>
    <row r="3955" spans="1:5">
      <c r="A3955">
        <v>11671</v>
      </c>
      <c r="B3955" t="s">
        <v>5073</v>
      </c>
      <c r="C3955" t="s">
        <v>477</v>
      </c>
      <c r="D3955" t="s">
        <v>478</v>
      </c>
      <c r="E3955" s="258" t="s">
        <v>9683</v>
      </c>
    </row>
    <row r="3956" spans="1:5">
      <c r="A3956">
        <v>6032</v>
      </c>
      <c r="B3956" t="s">
        <v>5074</v>
      </c>
      <c r="C3956" t="s">
        <v>477</v>
      </c>
      <c r="D3956" t="s">
        <v>478</v>
      </c>
      <c r="E3956" s="258" t="s">
        <v>9684</v>
      </c>
    </row>
    <row r="3957" spans="1:5">
      <c r="A3957">
        <v>11673</v>
      </c>
      <c r="B3957" t="s">
        <v>5075</v>
      </c>
      <c r="C3957" t="s">
        <v>477</v>
      </c>
      <c r="D3957" t="s">
        <v>478</v>
      </c>
      <c r="E3957" s="258" t="s">
        <v>9685</v>
      </c>
    </row>
    <row r="3958" spans="1:5">
      <c r="A3958">
        <v>11674</v>
      </c>
      <c r="B3958" t="s">
        <v>5076</v>
      </c>
      <c r="C3958" t="s">
        <v>477</v>
      </c>
      <c r="D3958" t="s">
        <v>478</v>
      </c>
      <c r="E3958" s="258" t="s">
        <v>9686</v>
      </c>
    </row>
    <row r="3959" spans="1:5">
      <c r="A3959">
        <v>11675</v>
      </c>
      <c r="B3959" t="s">
        <v>5077</v>
      </c>
      <c r="C3959" t="s">
        <v>477</v>
      </c>
      <c r="D3959" t="s">
        <v>478</v>
      </c>
      <c r="E3959" s="258" t="s">
        <v>9687</v>
      </c>
    </row>
    <row r="3960" spans="1:5">
      <c r="A3960">
        <v>11676</v>
      </c>
      <c r="B3960" t="s">
        <v>5078</v>
      </c>
      <c r="C3960" t="s">
        <v>477</v>
      </c>
      <c r="D3960" t="s">
        <v>478</v>
      </c>
      <c r="E3960" s="258" t="s">
        <v>9688</v>
      </c>
    </row>
    <row r="3961" spans="1:5">
      <c r="A3961">
        <v>11677</v>
      </c>
      <c r="B3961" t="s">
        <v>5079</v>
      </c>
      <c r="C3961" t="s">
        <v>477</v>
      </c>
      <c r="D3961" t="s">
        <v>478</v>
      </c>
      <c r="E3961" s="258" t="s">
        <v>9689</v>
      </c>
    </row>
    <row r="3962" spans="1:5">
      <c r="A3962">
        <v>11678</v>
      </c>
      <c r="B3962" t="s">
        <v>5080</v>
      </c>
      <c r="C3962" t="s">
        <v>477</v>
      </c>
      <c r="D3962" t="s">
        <v>478</v>
      </c>
      <c r="E3962" s="258" t="s">
        <v>9690</v>
      </c>
    </row>
    <row r="3963" spans="1:5">
      <c r="A3963">
        <v>6038</v>
      </c>
      <c r="B3963" t="s">
        <v>5081</v>
      </c>
      <c r="C3963" t="s">
        <v>477</v>
      </c>
      <c r="D3963" t="s">
        <v>478</v>
      </c>
      <c r="E3963" s="258" t="s">
        <v>6594</v>
      </c>
    </row>
    <row r="3964" spans="1:5">
      <c r="A3964">
        <v>11718</v>
      </c>
      <c r="B3964" t="s">
        <v>5082</v>
      </c>
      <c r="C3964" t="s">
        <v>477</v>
      </c>
      <c r="D3964" t="s">
        <v>478</v>
      </c>
      <c r="E3964" s="258" t="s">
        <v>7152</v>
      </c>
    </row>
    <row r="3965" spans="1:5">
      <c r="A3965">
        <v>6037</v>
      </c>
      <c r="B3965" t="s">
        <v>5083</v>
      </c>
      <c r="C3965" t="s">
        <v>477</v>
      </c>
      <c r="D3965" t="s">
        <v>478</v>
      </c>
      <c r="E3965" s="258" t="s">
        <v>9691</v>
      </c>
    </row>
    <row r="3966" spans="1:5">
      <c r="A3966">
        <v>11719</v>
      </c>
      <c r="B3966" t="s">
        <v>5084</v>
      </c>
      <c r="C3966" t="s">
        <v>477</v>
      </c>
      <c r="D3966" t="s">
        <v>478</v>
      </c>
      <c r="E3966" s="258" t="s">
        <v>9692</v>
      </c>
    </row>
    <row r="3967" spans="1:5">
      <c r="A3967">
        <v>6019</v>
      </c>
      <c r="B3967" t="s">
        <v>5085</v>
      </c>
      <c r="C3967" t="s">
        <v>477</v>
      </c>
      <c r="D3967" t="s">
        <v>478</v>
      </c>
      <c r="E3967" s="258" t="s">
        <v>9693</v>
      </c>
    </row>
    <row r="3968" spans="1:5">
      <c r="A3968">
        <v>6010</v>
      </c>
      <c r="B3968" t="s">
        <v>5086</v>
      </c>
      <c r="C3968" t="s">
        <v>477</v>
      </c>
      <c r="D3968" t="s">
        <v>478</v>
      </c>
      <c r="E3968" s="258" t="s">
        <v>9694</v>
      </c>
    </row>
    <row r="3969" spans="1:5">
      <c r="A3969">
        <v>6017</v>
      </c>
      <c r="B3969" t="s">
        <v>5087</v>
      </c>
      <c r="C3969" t="s">
        <v>477</v>
      </c>
      <c r="D3969" t="s">
        <v>478</v>
      </c>
      <c r="E3969" s="258" t="s">
        <v>9695</v>
      </c>
    </row>
    <row r="3970" spans="1:5">
      <c r="A3970">
        <v>6020</v>
      </c>
      <c r="B3970" t="s">
        <v>5088</v>
      </c>
      <c r="C3970" t="s">
        <v>477</v>
      </c>
      <c r="D3970" t="s">
        <v>478</v>
      </c>
      <c r="E3970" s="258" t="s">
        <v>9696</v>
      </c>
    </row>
    <row r="3971" spans="1:5">
      <c r="A3971">
        <v>6028</v>
      </c>
      <c r="B3971" t="s">
        <v>5090</v>
      </c>
      <c r="C3971" t="s">
        <v>477</v>
      </c>
      <c r="D3971" t="s">
        <v>478</v>
      </c>
      <c r="E3971" s="258" t="s">
        <v>9697</v>
      </c>
    </row>
    <row r="3972" spans="1:5">
      <c r="A3972">
        <v>6011</v>
      </c>
      <c r="B3972" t="s">
        <v>5091</v>
      </c>
      <c r="C3972" t="s">
        <v>477</v>
      </c>
      <c r="D3972" t="s">
        <v>478</v>
      </c>
      <c r="E3972" s="258" t="s">
        <v>9698</v>
      </c>
    </row>
    <row r="3973" spans="1:5">
      <c r="A3973">
        <v>6012</v>
      </c>
      <c r="B3973" t="s">
        <v>5092</v>
      </c>
      <c r="C3973" t="s">
        <v>477</v>
      </c>
      <c r="D3973" t="s">
        <v>478</v>
      </c>
      <c r="E3973" s="258" t="s">
        <v>9699</v>
      </c>
    </row>
    <row r="3974" spans="1:5">
      <c r="A3974">
        <v>6016</v>
      </c>
      <c r="B3974" t="s">
        <v>5093</v>
      </c>
      <c r="C3974" t="s">
        <v>477</v>
      </c>
      <c r="D3974" t="s">
        <v>478</v>
      </c>
      <c r="E3974" s="258" t="s">
        <v>6537</v>
      </c>
    </row>
    <row r="3975" spans="1:5">
      <c r="A3975">
        <v>6027</v>
      </c>
      <c r="B3975" t="s">
        <v>5094</v>
      </c>
      <c r="C3975" t="s">
        <v>477</v>
      </c>
      <c r="D3975" t="s">
        <v>478</v>
      </c>
      <c r="E3975" s="258" t="s">
        <v>9700</v>
      </c>
    </row>
    <row r="3976" spans="1:5">
      <c r="A3976">
        <v>6013</v>
      </c>
      <c r="B3976" t="s">
        <v>5095</v>
      </c>
      <c r="C3976" t="s">
        <v>477</v>
      </c>
      <c r="D3976" t="s">
        <v>478</v>
      </c>
      <c r="E3976" s="258" t="s">
        <v>9701</v>
      </c>
    </row>
    <row r="3977" spans="1:5">
      <c r="A3977">
        <v>6015</v>
      </c>
      <c r="B3977" t="s">
        <v>5096</v>
      </c>
      <c r="C3977" t="s">
        <v>477</v>
      </c>
      <c r="D3977" t="s">
        <v>478</v>
      </c>
      <c r="E3977" s="258" t="s">
        <v>9702</v>
      </c>
    </row>
    <row r="3978" spans="1:5">
      <c r="A3978">
        <v>6014</v>
      </c>
      <c r="B3978" t="s">
        <v>5097</v>
      </c>
      <c r="C3978" t="s">
        <v>477</v>
      </c>
      <c r="D3978" t="s">
        <v>478</v>
      </c>
      <c r="E3978" s="258" t="s">
        <v>6984</v>
      </c>
    </row>
    <row r="3979" spans="1:5">
      <c r="A3979">
        <v>6006</v>
      </c>
      <c r="B3979" t="s">
        <v>5098</v>
      </c>
      <c r="C3979" t="s">
        <v>477</v>
      </c>
      <c r="D3979" t="s">
        <v>478</v>
      </c>
      <c r="E3979" s="258" t="s">
        <v>9703</v>
      </c>
    </row>
    <row r="3980" spans="1:5">
      <c r="A3980">
        <v>6005</v>
      </c>
      <c r="B3980" t="s">
        <v>5099</v>
      </c>
      <c r="C3980" t="s">
        <v>477</v>
      </c>
      <c r="D3980" t="s">
        <v>483</v>
      </c>
      <c r="E3980" s="258" t="s">
        <v>9704</v>
      </c>
    </row>
    <row r="3981" spans="1:5">
      <c r="A3981">
        <v>11756</v>
      </c>
      <c r="B3981" t="s">
        <v>5100</v>
      </c>
      <c r="C3981" t="s">
        <v>477</v>
      </c>
      <c r="D3981" t="s">
        <v>478</v>
      </c>
      <c r="E3981" s="258" t="s">
        <v>6983</v>
      </c>
    </row>
    <row r="3982" spans="1:5">
      <c r="A3982">
        <v>10904</v>
      </c>
      <c r="B3982" t="s">
        <v>5101</v>
      </c>
      <c r="C3982" t="s">
        <v>477</v>
      </c>
      <c r="D3982" t="s">
        <v>483</v>
      </c>
      <c r="E3982" s="258" t="s">
        <v>9705</v>
      </c>
    </row>
    <row r="3983" spans="1:5">
      <c r="A3983">
        <v>11752</v>
      </c>
      <c r="B3983" t="s">
        <v>5102</v>
      </c>
      <c r="C3983" t="s">
        <v>477</v>
      </c>
      <c r="D3983" t="s">
        <v>478</v>
      </c>
      <c r="E3983" s="258" t="s">
        <v>9706</v>
      </c>
    </row>
    <row r="3984" spans="1:5">
      <c r="A3984">
        <v>11753</v>
      </c>
      <c r="B3984" t="s">
        <v>5103</v>
      </c>
      <c r="C3984" t="s">
        <v>477</v>
      </c>
      <c r="D3984" t="s">
        <v>478</v>
      </c>
      <c r="E3984" s="258" t="s">
        <v>9707</v>
      </c>
    </row>
    <row r="3985" spans="1:5">
      <c r="A3985">
        <v>6021</v>
      </c>
      <c r="B3985" t="s">
        <v>5104</v>
      </c>
      <c r="C3985" t="s">
        <v>477</v>
      </c>
      <c r="D3985" t="s">
        <v>478</v>
      </c>
      <c r="E3985" s="258" t="s">
        <v>6713</v>
      </c>
    </row>
    <row r="3986" spans="1:5">
      <c r="A3986">
        <v>6024</v>
      </c>
      <c r="B3986" t="s">
        <v>5105</v>
      </c>
      <c r="C3986" t="s">
        <v>477</v>
      </c>
      <c r="D3986" t="s">
        <v>478</v>
      </c>
      <c r="E3986" s="258" t="s">
        <v>7198</v>
      </c>
    </row>
    <row r="3987" spans="1:5">
      <c r="A3987">
        <v>38379</v>
      </c>
      <c r="B3987" t="s">
        <v>5106</v>
      </c>
      <c r="C3987" t="s">
        <v>484</v>
      </c>
      <c r="D3987" t="s">
        <v>478</v>
      </c>
      <c r="E3987" s="258" t="s">
        <v>9708</v>
      </c>
    </row>
    <row r="3988" spans="1:5">
      <c r="A3988">
        <v>13897</v>
      </c>
      <c r="B3988" t="s">
        <v>5107</v>
      </c>
      <c r="C3988" t="s">
        <v>477</v>
      </c>
      <c r="D3988" t="s">
        <v>480</v>
      </c>
      <c r="E3988" s="258" t="s">
        <v>9709</v>
      </c>
    </row>
    <row r="3989" spans="1:5">
      <c r="A3989">
        <v>10640</v>
      </c>
      <c r="B3989" t="s">
        <v>5108</v>
      </c>
      <c r="C3989" t="s">
        <v>477</v>
      </c>
      <c r="D3989" t="s">
        <v>480</v>
      </c>
      <c r="E3989" s="258" t="s">
        <v>9710</v>
      </c>
    </row>
    <row r="3990" spans="1:5">
      <c r="A3990">
        <v>34357</v>
      </c>
      <c r="B3990" t="s">
        <v>5109</v>
      </c>
      <c r="C3990" t="s">
        <v>485</v>
      </c>
      <c r="D3990" t="s">
        <v>478</v>
      </c>
      <c r="E3990" s="258" t="s">
        <v>1029</v>
      </c>
    </row>
    <row r="3991" spans="1:5">
      <c r="A3991">
        <v>37329</v>
      </c>
      <c r="B3991" t="s">
        <v>5110</v>
      </c>
      <c r="C3991" t="s">
        <v>485</v>
      </c>
      <c r="D3991" t="s">
        <v>478</v>
      </c>
      <c r="E3991" s="258" t="s">
        <v>9711</v>
      </c>
    </row>
    <row r="3992" spans="1:5">
      <c r="A3992">
        <v>2510</v>
      </c>
      <c r="B3992" t="s">
        <v>5111</v>
      </c>
      <c r="C3992" t="s">
        <v>477</v>
      </c>
      <c r="D3992" t="s">
        <v>480</v>
      </c>
      <c r="E3992" s="258" t="s">
        <v>7699</v>
      </c>
    </row>
    <row r="3993" spans="1:5">
      <c r="A3993">
        <v>12359</v>
      </c>
      <c r="B3993" t="s">
        <v>5112</v>
      </c>
      <c r="C3993" t="s">
        <v>477</v>
      </c>
      <c r="D3993" t="s">
        <v>480</v>
      </c>
      <c r="E3993" s="258" t="s">
        <v>9712</v>
      </c>
    </row>
    <row r="3994" spans="1:5">
      <c r="A3994">
        <v>7353</v>
      </c>
      <c r="B3994" t="s">
        <v>5113</v>
      </c>
      <c r="C3994" t="s">
        <v>486</v>
      </c>
      <c r="D3994" t="s">
        <v>478</v>
      </c>
      <c r="E3994" s="258" t="s">
        <v>9713</v>
      </c>
    </row>
    <row r="3995" spans="1:5">
      <c r="A3995">
        <v>36144</v>
      </c>
      <c r="B3995" t="s">
        <v>5114</v>
      </c>
      <c r="C3995" t="s">
        <v>477</v>
      </c>
      <c r="D3995" t="s">
        <v>478</v>
      </c>
      <c r="E3995" s="258" t="s">
        <v>6723</v>
      </c>
    </row>
    <row r="3996" spans="1:5">
      <c r="A3996">
        <v>10518</v>
      </c>
      <c r="B3996" t="s">
        <v>5115</v>
      </c>
      <c r="C3996" t="s">
        <v>477</v>
      </c>
      <c r="D3996" t="s">
        <v>480</v>
      </c>
      <c r="E3996" s="258" t="s">
        <v>9714</v>
      </c>
    </row>
    <row r="3997" spans="1:5">
      <c r="A3997">
        <v>36530</v>
      </c>
      <c r="B3997" t="s">
        <v>5116</v>
      </c>
      <c r="C3997" t="s">
        <v>477</v>
      </c>
      <c r="D3997" t="s">
        <v>480</v>
      </c>
      <c r="E3997" s="258" t="s">
        <v>7235</v>
      </c>
    </row>
    <row r="3998" spans="1:5">
      <c r="A3998">
        <v>6046</v>
      </c>
      <c r="B3998" t="s">
        <v>5117</v>
      </c>
      <c r="C3998" t="s">
        <v>477</v>
      </c>
      <c r="D3998" t="s">
        <v>480</v>
      </c>
      <c r="E3998" s="258" t="s">
        <v>7236</v>
      </c>
    </row>
    <row r="3999" spans="1:5">
      <c r="A3999">
        <v>36531</v>
      </c>
      <c r="B3999" t="s">
        <v>5118</v>
      </c>
      <c r="C3999" t="s">
        <v>477</v>
      </c>
      <c r="D3999" t="s">
        <v>480</v>
      </c>
      <c r="E3999" s="258" t="s">
        <v>7237</v>
      </c>
    </row>
    <row r="4000" spans="1:5">
      <c r="A4000">
        <v>34684</v>
      </c>
      <c r="B4000" t="s">
        <v>5119</v>
      </c>
      <c r="C4000" t="s">
        <v>479</v>
      </c>
      <c r="D4000" t="s">
        <v>480</v>
      </c>
      <c r="E4000" s="258" t="s">
        <v>9715</v>
      </c>
    </row>
    <row r="4001" spans="1:5">
      <c r="A4001">
        <v>34683</v>
      </c>
      <c r="B4001" t="s">
        <v>5120</v>
      </c>
      <c r="C4001" t="s">
        <v>479</v>
      </c>
      <c r="D4001" t="s">
        <v>480</v>
      </c>
      <c r="E4001" s="258" t="s">
        <v>9716</v>
      </c>
    </row>
    <row r="4002" spans="1:5">
      <c r="A4002">
        <v>533</v>
      </c>
      <c r="B4002" t="s">
        <v>5121</v>
      </c>
      <c r="C4002" t="s">
        <v>479</v>
      </c>
      <c r="D4002" t="s">
        <v>478</v>
      </c>
      <c r="E4002" s="258" t="s">
        <v>7152</v>
      </c>
    </row>
    <row r="4003" spans="1:5">
      <c r="A4003">
        <v>10515</v>
      </c>
      <c r="B4003" t="s">
        <v>5122</v>
      </c>
      <c r="C4003" t="s">
        <v>479</v>
      </c>
      <c r="D4003" t="s">
        <v>478</v>
      </c>
      <c r="E4003" s="258" t="s">
        <v>9717</v>
      </c>
    </row>
    <row r="4004" spans="1:5">
      <c r="A4004">
        <v>536</v>
      </c>
      <c r="B4004" t="s">
        <v>5123</v>
      </c>
      <c r="C4004" t="s">
        <v>479</v>
      </c>
      <c r="D4004" t="s">
        <v>483</v>
      </c>
      <c r="E4004" s="258" t="s">
        <v>9718</v>
      </c>
    </row>
    <row r="4005" spans="1:5">
      <c r="A4005">
        <v>153</v>
      </c>
      <c r="B4005" t="s">
        <v>5124</v>
      </c>
      <c r="C4005" t="s">
        <v>486</v>
      </c>
      <c r="D4005" t="s">
        <v>478</v>
      </c>
      <c r="E4005" s="258" t="s">
        <v>9719</v>
      </c>
    </row>
    <row r="4006" spans="1:5">
      <c r="A4006">
        <v>34682</v>
      </c>
      <c r="B4006" t="s">
        <v>5125</v>
      </c>
      <c r="C4006" t="s">
        <v>479</v>
      </c>
      <c r="D4006" t="s">
        <v>480</v>
      </c>
      <c r="E4006" s="258" t="s">
        <v>9720</v>
      </c>
    </row>
    <row r="4007" spans="1:5">
      <c r="A4007">
        <v>20205</v>
      </c>
      <c r="B4007" t="s">
        <v>5126</v>
      </c>
      <c r="C4007" t="s">
        <v>484</v>
      </c>
      <c r="D4007" t="s">
        <v>478</v>
      </c>
      <c r="E4007" s="258" t="s">
        <v>855</v>
      </c>
    </row>
    <row r="4008" spans="1:5">
      <c r="A4008">
        <v>4412</v>
      </c>
      <c r="B4008" t="s">
        <v>5127</v>
      </c>
      <c r="C4008" t="s">
        <v>484</v>
      </c>
      <c r="D4008" t="s">
        <v>478</v>
      </c>
      <c r="E4008" s="258" t="s">
        <v>909</v>
      </c>
    </row>
    <row r="4009" spans="1:5">
      <c r="A4009">
        <v>4408</v>
      </c>
      <c r="B4009" t="s">
        <v>5128</v>
      </c>
      <c r="C4009" t="s">
        <v>484</v>
      </c>
      <c r="D4009" t="s">
        <v>478</v>
      </c>
      <c r="E4009" s="258" t="s">
        <v>976</v>
      </c>
    </row>
    <row r="4010" spans="1:5">
      <c r="A4010">
        <v>36250</v>
      </c>
      <c r="B4010" t="s">
        <v>5129</v>
      </c>
      <c r="C4010" t="s">
        <v>484</v>
      </c>
      <c r="D4010" t="s">
        <v>478</v>
      </c>
      <c r="E4010" s="258" t="s">
        <v>6718</v>
      </c>
    </row>
    <row r="4011" spans="1:5">
      <c r="A4011">
        <v>10857</v>
      </c>
      <c r="B4011" t="s">
        <v>5130</v>
      </c>
      <c r="C4011" t="s">
        <v>484</v>
      </c>
      <c r="D4011" t="s">
        <v>478</v>
      </c>
      <c r="E4011" s="258" t="s">
        <v>9721</v>
      </c>
    </row>
    <row r="4012" spans="1:5">
      <c r="A4012">
        <v>4803</v>
      </c>
      <c r="B4012" t="s">
        <v>5131</v>
      </c>
      <c r="C4012" t="s">
        <v>484</v>
      </c>
      <c r="D4012" t="s">
        <v>478</v>
      </c>
      <c r="E4012" s="258" t="s">
        <v>9722</v>
      </c>
    </row>
    <row r="4013" spans="1:5">
      <c r="A4013">
        <v>6186</v>
      </c>
      <c r="B4013" t="s">
        <v>5132</v>
      </c>
      <c r="C4013" t="s">
        <v>484</v>
      </c>
      <c r="D4013" t="s">
        <v>478</v>
      </c>
      <c r="E4013" s="258" t="s">
        <v>7056</v>
      </c>
    </row>
    <row r="4014" spans="1:5">
      <c r="A4014">
        <v>4829</v>
      </c>
      <c r="B4014" t="s">
        <v>5133</v>
      </c>
      <c r="C4014" t="s">
        <v>484</v>
      </c>
      <c r="D4014" t="s">
        <v>478</v>
      </c>
      <c r="E4014" s="258" t="s">
        <v>6658</v>
      </c>
    </row>
    <row r="4015" spans="1:5">
      <c r="A4015">
        <v>39829</v>
      </c>
      <c r="B4015" t="s">
        <v>5134</v>
      </c>
      <c r="C4015" t="s">
        <v>484</v>
      </c>
      <c r="D4015" t="s">
        <v>483</v>
      </c>
      <c r="E4015" s="258" t="s">
        <v>9723</v>
      </c>
    </row>
    <row r="4016" spans="1:5">
      <c r="A4016">
        <v>20231</v>
      </c>
      <c r="B4016" t="s">
        <v>5135</v>
      </c>
      <c r="C4016" t="s">
        <v>484</v>
      </c>
      <c r="D4016" t="s">
        <v>478</v>
      </c>
      <c r="E4016" s="258" t="s">
        <v>9724</v>
      </c>
    </row>
    <row r="4017" spans="1:5">
      <c r="A4017">
        <v>4804</v>
      </c>
      <c r="B4017" t="s">
        <v>5136</v>
      </c>
      <c r="C4017" t="s">
        <v>484</v>
      </c>
      <c r="D4017" t="s">
        <v>478</v>
      </c>
      <c r="E4017" s="258" t="s">
        <v>9725</v>
      </c>
    </row>
    <row r="4018" spans="1:5">
      <c r="A4018">
        <v>34680</v>
      </c>
      <c r="B4018" t="s">
        <v>5137</v>
      </c>
      <c r="C4018" t="s">
        <v>484</v>
      </c>
      <c r="D4018" t="s">
        <v>480</v>
      </c>
      <c r="E4018" s="258" t="s">
        <v>9726</v>
      </c>
    </row>
    <row r="4019" spans="1:5">
      <c r="A4019">
        <v>11573</v>
      </c>
      <c r="B4019" t="s">
        <v>5139</v>
      </c>
      <c r="C4019" t="s">
        <v>477</v>
      </c>
      <c r="D4019" t="s">
        <v>478</v>
      </c>
      <c r="E4019" s="258" t="s">
        <v>8569</v>
      </c>
    </row>
    <row r="4020" spans="1:5">
      <c r="A4020">
        <v>38401</v>
      </c>
      <c r="B4020" t="s">
        <v>5140</v>
      </c>
      <c r="C4020" t="s">
        <v>477</v>
      </c>
      <c r="D4020" t="s">
        <v>478</v>
      </c>
      <c r="E4020" s="258" t="s">
        <v>7080</v>
      </c>
    </row>
    <row r="4021" spans="1:5">
      <c r="A4021">
        <v>11575</v>
      </c>
      <c r="B4021" t="s">
        <v>5141</v>
      </c>
      <c r="C4021" t="s">
        <v>477</v>
      </c>
      <c r="D4021" t="s">
        <v>478</v>
      </c>
      <c r="E4021" s="258" t="s">
        <v>7878</v>
      </c>
    </row>
    <row r="4022" spans="1:5">
      <c r="A4022">
        <v>38179</v>
      </c>
      <c r="B4022" t="s">
        <v>5142</v>
      </c>
      <c r="C4022" t="s">
        <v>477</v>
      </c>
      <c r="D4022" t="s">
        <v>478</v>
      </c>
      <c r="E4022" s="258" t="s">
        <v>8669</v>
      </c>
    </row>
    <row r="4023" spans="1:5">
      <c r="A4023">
        <v>20256</v>
      </c>
      <c r="B4023" t="s">
        <v>5143</v>
      </c>
      <c r="C4023" t="s">
        <v>477</v>
      </c>
      <c r="D4023" t="s">
        <v>478</v>
      </c>
      <c r="E4023" s="258" t="s">
        <v>945</v>
      </c>
    </row>
    <row r="4024" spans="1:5">
      <c r="A4024">
        <v>14511</v>
      </c>
      <c r="B4024" t="s">
        <v>5144</v>
      </c>
      <c r="C4024" t="s">
        <v>477</v>
      </c>
      <c r="D4024" t="s">
        <v>480</v>
      </c>
      <c r="E4024" s="258" t="s">
        <v>9727</v>
      </c>
    </row>
    <row r="4025" spans="1:5">
      <c r="A4025">
        <v>10642</v>
      </c>
      <c r="B4025" t="s">
        <v>5145</v>
      </c>
      <c r="C4025" t="s">
        <v>477</v>
      </c>
      <c r="D4025" t="s">
        <v>480</v>
      </c>
      <c r="E4025" s="258" t="s">
        <v>9728</v>
      </c>
    </row>
    <row r="4026" spans="1:5">
      <c r="A4026">
        <v>14489</v>
      </c>
      <c r="B4026" t="s">
        <v>5146</v>
      </c>
      <c r="C4026" t="s">
        <v>477</v>
      </c>
      <c r="D4026" t="s">
        <v>480</v>
      </c>
      <c r="E4026" s="258" t="s">
        <v>9729</v>
      </c>
    </row>
    <row r="4027" spans="1:5">
      <c r="A4027">
        <v>14513</v>
      </c>
      <c r="B4027" t="s">
        <v>5147</v>
      </c>
      <c r="C4027" t="s">
        <v>477</v>
      </c>
      <c r="D4027" t="s">
        <v>480</v>
      </c>
      <c r="E4027" s="258" t="s">
        <v>9730</v>
      </c>
    </row>
    <row r="4028" spans="1:5">
      <c r="A4028">
        <v>13600</v>
      </c>
      <c r="B4028" t="s">
        <v>5148</v>
      </c>
      <c r="C4028" t="s">
        <v>477</v>
      </c>
      <c r="D4028" t="s">
        <v>480</v>
      </c>
      <c r="E4028" s="258" t="s">
        <v>9731</v>
      </c>
    </row>
    <row r="4029" spans="1:5">
      <c r="A4029">
        <v>10646</v>
      </c>
      <c r="B4029" t="s">
        <v>5149</v>
      </c>
      <c r="C4029" t="s">
        <v>477</v>
      </c>
      <c r="D4029" t="s">
        <v>480</v>
      </c>
      <c r="E4029" s="258" t="s">
        <v>9732</v>
      </c>
    </row>
    <row r="4030" spans="1:5">
      <c r="A4030">
        <v>6070</v>
      </c>
      <c r="B4030" t="s">
        <v>5150</v>
      </c>
      <c r="C4030" t="s">
        <v>477</v>
      </c>
      <c r="D4030" t="s">
        <v>480</v>
      </c>
      <c r="E4030" s="258" t="s">
        <v>9733</v>
      </c>
    </row>
    <row r="4031" spans="1:5">
      <c r="A4031">
        <v>6069</v>
      </c>
      <c r="B4031" t="s">
        <v>5151</v>
      </c>
      <c r="C4031" t="s">
        <v>477</v>
      </c>
      <c r="D4031" t="s">
        <v>480</v>
      </c>
      <c r="E4031" s="258" t="s">
        <v>9734</v>
      </c>
    </row>
    <row r="4032" spans="1:5">
      <c r="A4032">
        <v>14626</v>
      </c>
      <c r="B4032" t="s">
        <v>5152</v>
      </c>
      <c r="C4032" t="s">
        <v>477</v>
      </c>
      <c r="D4032" t="s">
        <v>480</v>
      </c>
      <c r="E4032" s="258" t="s">
        <v>9735</v>
      </c>
    </row>
    <row r="4033" spans="1:5">
      <c r="A4033">
        <v>6067</v>
      </c>
      <c r="B4033" t="s">
        <v>5153</v>
      </c>
      <c r="C4033" t="s">
        <v>477</v>
      </c>
      <c r="D4033" t="s">
        <v>480</v>
      </c>
      <c r="E4033" s="258" t="s">
        <v>9736</v>
      </c>
    </row>
    <row r="4034" spans="1:5">
      <c r="A4034">
        <v>38393</v>
      </c>
      <c r="B4034" t="s">
        <v>5154</v>
      </c>
      <c r="C4034" t="s">
        <v>477</v>
      </c>
      <c r="D4034" t="s">
        <v>483</v>
      </c>
      <c r="E4034" s="258" t="s">
        <v>8548</v>
      </c>
    </row>
    <row r="4035" spans="1:5">
      <c r="A4035">
        <v>38390</v>
      </c>
      <c r="B4035" t="s">
        <v>5155</v>
      </c>
      <c r="C4035" t="s">
        <v>477</v>
      </c>
      <c r="D4035" t="s">
        <v>478</v>
      </c>
      <c r="E4035" s="258" t="s">
        <v>8017</v>
      </c>
    </row>
    <row r="4036" spans="1:5">
      <c r="A4036">
        <v>36532</v>
      </c>
      <c r="B4036" t="s">
        <v>5156</v>
      </c>
      <c r="C4036" t="s">
        <v>477</v>
      </c>
      <c r="D4036" t="s">
        <v>478</v>
      </c>
      <c r="E4036" s="258" t="s">
        <v>9737</v>
      </c>
    </row>
    <row r="4037" spans="1:5">
      <c r="A4037">
        <v>11578</v>
      </c>
      <c r="B4037" t="s">
        <v>5157</v>
      </c>
      <c r="C4037" t="s">
        <v>477</v>
      </c>
      <c r="D4037" t="s">
        <v>478</v>
      </c>
      <c r="E4037" s="258" t="s">
        <v>6997</v>
      </c>
    </row>
    <row r="4038" spans="1:5">
      <c r="A4038">
        <v>11577</v>
      </c>
      <c r="B4038" t="s">
        <v>5158</v>
      </c>
      <c r="C4038" t="s">
        <v>477</v>
      </c>
      <c r="D4038" t="s">
        <v>478</v>
      </c>
      <c r="E4038" s="258" t="s">
        <v>8847</v>
      </c>
    </row>
    <row r="4039" spans="1:5">
      <c r="A4039">
        <v>42432</v>
      </c>
      <c r="B4039" t="s">
        <v>5159</v>
      </c>
      <c r="C4039" t="s">
        <v>477</v>
      </c>
      <c r="D4039" t="s">
        <v>480</v>
      </c>
      <c r="E4039" s="258" t="s">
        <v>9738</v>
      </c>
    </row>
    <row r="4040" spans="1:5">
      <c r="A4040">
        <v>42437</v>
      </c>
      <c r="B4040" t="s">
        <v>5160</v>
      </c>
      <c r="C4040" t="s">
        <v>477</v>
      </c>
      <c r="D4040" t="s">
        <v>480</v>
      </c>
      <c r="E4040" s="258" t="s">
        <v>9739</v>
      </c>
    </row>
    <row r="4041" spans="1:5">
      <c r="A4041">
        <v>1116</v>
      </c>
      <c r="B4041" t="s">
        <v>5161</v>
      </c>
      <c r="C4041" t="s">
        <v>484</v>
      </c>
      <c r="D4041" t="s">
        <v>478</v>
      </c>
      <c r="E4041" s="258" t="s">
        <v>9740</v>
      </c>
    </row>
    <row r="4042" spans="1:5">
      <c r="A4042">
        <v>1115</v>
      </c>
      <c r="B4042" t="s">
        <v>5162</v>
      </c>
      <c r="C4042" t="s">
        <v>484</v>
      </c>
      <c r="D4042" t="s">
        <v>478</v>
      </c>
      <c r="E4042" s="258" t="s">
        <v>9741</v>
      </c>
    </row>
    <row r="4043" spans="1:5">
      <c r="A4043">
        <v>1113</v>
      </c>
      <c r="B4043" t="s">
        <v>5163</v>
      </c>
      <c r="C4043" t="s">
        <v>484</v>
      </c>
      <c r="D4043" t="s">
        <v>478</v>
      </c>
      <c r="E4043" s="258" t="s">
        <v>7983</v>
      </c>
    </row>
    <row r="4044" spans="1:5">
      <c r="A4044">
        <v>1114</v>
      </c>
      <c r="B4044" t="s">
        <v>5164</v>
      </c>
      <c r="C4044" t="s">
        <v>484</v>
      </c>
      <c r="D4044" t="s">
        <v>478</v>
      </c>
      <c r="E4044" s="258" t="s">
        <v>7985</v>
      </c>
    </row>
    <row r="4045" spans="1:5">
      <c r="A4045">
        <v>40873</v>
      </c>
      <c r="B4045" t="s">
        <v>5165</v>
      </c>
      <c r="C4045" t="s">
        <v>484</v>
      </c>
      <c r="D4045" t="s">
        <v>478</v>
      </c>
      <c r="E4045" s="258" t="s">
        <v>9742</v>
      </c>
    </row>
    <row r="4046" spans="1:5">
      <c r="A4046">
        <v>20214</v>
      </c>
      <c r="B4046" t="s">
        <v>5166</v>
      </c>
      <c r="C4046" t="s">
        <v>477</v>
      </c>
      <c r="D4046" t="s">
        <v>478</v>
      </c>
      <c r="E4046" s="258" t="s">
        <v>6609</v>
      </c>
    </row>
    <row r="4047" spans="1:5">
      <c r="A4047">
        <v>7237</v>
      </c>
      <c r="B4047" t="s">
        <v>5168</v>
      </c>
      <c r="C4047" t="s">
        <v>477</v>
      </c>
      <c r="D4047" t="s">
        <v>478</v>
      </c>
      <c r="E4047" s="258" t="s">
        <v>9743</v>
      </c>
    </row>
    <row r="4048" spans="1:5">
      <c r="A4048">
        <v>11757</v>
      </c>
      <c r="B4048" t="s">
        <v>5169</v>
      </c>
      <c r="C4048" t="s">
        <v>477</v>
      </c>
      <c r="D4048" t="s">
        <v>483</v>
      </c>
      <c r="E4048" s="258" t="s">
        <v>6420</v>
      </c>
    </row>
    <row r="4049" spans="1:5">
      <c r="A4049">
        <v>11758</v>
      </c>
      <c r="B4049" t="s">
        <v>5170</v>
      </c>
      <c r="C4049" t="s">
        <v>477</v>
      </c>
      <c r="D4049" t="s">
        <v>483</v>
      </c>
      <c r="E4049" s="258" t="s">
        <v>9744</v>
      </c>
    </row>
    <row r="4050" spans="1:5">
      <c r="A4050">
        <v>37526</v>
      </c>
      <c r="B4050" t="s">
        <v>5171</v>
      </c>
      <c r="C4050" t="s">
        <v>477</v>
      </c>
      <c r="D4050" t="s">
        <v>478</v>
      </c>
      <c r="E4050" s="258" t="s">
        <v>922</v>
      </c>
    </row>
    <row r="4051" spans="1:5">
      <c r="A4051">
        <v>6076</v>
      </c>
      <c r="B4051" t="s">
        <v>5172</v>
      </c>
      <c r="C4051" t="s">
        <v>482</v>
      </c>
      <c r="D4051" t="s">
        <v>483</v>
      </c>
      <c r="E4051" s="258" t="s">
        <v>9745</v>
      </c>
    </row>
    <row r="4052" spans="1:5">
      <c r="A4052">
        <v>13109</v>
      </c>
      <c r="B4052" t="s">
        <v>5173</v>
      </c>
      <c r="C4052" t="s">
        <v>477</v>
      </c>
      <c r="D4052" t="s">
        <v>480</v>
      </c>
      <c r="E4052" s="258" t="s">
        <v>9746</v>
      </c>
    </row>
    <row r="4053" spans="1:5">
      <c r="A4053">
        <v>13110</v>
      </c>
      <c r="B4053" t="s">
        <v>5174</v>
      </c>
      <c r="C4053" t="s">
        <v>477</v>
      </c>
      <c r="D4053" t="s">
        <v>480</v>
      </c>
      <c r="E4053" s="258" t="s">
        <v>9747</v>
      </c>
    </row>
    <row r="4054" spans="1:5">
      <c r="A4054">
        <v>7581</v>
      </c>
      <c r="B4054" t="s">
        <v>5175</v>
      </c>
      <c r="C4054" t="s">
        <v>477</v>
      </c>
      <c r="D4054" t="s">
        <v>480</v>
      </c>
      <c r="E4054" s="258" t="s">
        <v>7171</v>
      </c>
    </row>
    <row r="4055" spans="1:5">
      <c r="A4055">
        <v>4509</v>
      </c>
      <c r="B4055" t="s">
        <v>5176</v>
      </c>
      <c r="C4055" t="s">
        <v>484</v>
      </c>
      <c r="D4055" t="s">
        <v>478</v>
      </c>
      <c r="E4055" s="258" t="s">
        <v>9417</v>
      </c>
    </row>
    <row r="4056" spans="1:5">
      <c r="A4056">
        <v>4512</v>
      </c>
      <c r="B4056" t="s">
        <v>5177</v>
      </c>
      <c r="C4056" t="s">
        <v>484</v>
      </c>
      <c r="D4056" t="s">
        <v>478</v>
      </c>
      <c r="E4056" s="258" t="s">
        <v>3037</v>
      </c>
    </row>
    <row r="4057" spans="1:5">
      <c r="A4057">
        <v>4517</v>
      </c>
      <c r="B4057" t="s">
        <v>5178</v>
      </c>
      <c r="C4057" t="s">
        <v>484</v>
      </c>
      <c r="D4057" t="s">
        <v>478</v>
      </c>
      <c r="E4057" s="258" t="s">
        <v>6416</v>
      </c>
    </row>
    <row r="4058" spans="1:5">
      <c r="A4058">
        <v>20206</v>
      </c>
      <c r="B4058" t="s">
        <v>5179</v>
      </c>
      <c r="C4058" t="s">
        <v>484</v>
      </c>
      <c r="D4058" t="s">
        <v>478</v>
      </c>
      <c r="E4058" s="258" t="s">
        <v>970</v>
      </c>
    </row>
    <row r="4059" spans="1:5">
      <c r="A4059">
        <v>4460</v>
      </c>
      <c r="B4059" t="s">
        <v>5180</v>
      </c>
      <c r="C4059" t="s">
        <v>484</v>
      </c>
      <c r="D4059" t="s">
        <v>478</v>
      </c>
      <c r="E4059" s="258" t="s">
        <v>4777</v>
      </c>
    </row>
    <row r="4060" spans="1:5">
      <c r="A4060">
        <v>4417</v>
      </c>
      <c r="B4060" t="s">
        <v>5181</v>
      </c>
      <c r="C4060" t="s">
        <v>484</v>
      </c>
      <c r="D4060" t="s">
        <v>478</v>
      </c>
      <c r="E4060" s="258" t="s">
        <v>7242</v>
      </c>
    </row>
    <row r="4061" spans="1:5">
      <c r="A4061">
        <v>4415</v>
      </c>
      <c r="B4061" t="s">
        <v>5182</v>
      </c>
      <c r="C4061" t="s">
        <v>484</v>
      </c>
      <c r="D4061" t="s">
        <v>478</v>
      </c>
      <c r="E4061" s="258" t="s">
        <v>6905</v>
      </c>
    </row>
    <row r="4062" spans="1:5">
      <c r="A4062">
        <v>37373</v>
      </c>
      <c r="B4062" t="s">
        <v>5183</v>
      </c>
      <c r="C4062" t="s">
        <v>481</v>
      </c>
      <c r="D4062" t="s">
        <v>483</v>
      </c>
      <c r="E4062" s="258" t="s">
        <v>858</v>
      </c>
    </row>
    <row r="4063" spans="1:5">
      <c r="A4063">
        <v>40864</v>
      </c>
      <c r="B4063" t="s">
        <v>5184</v>
      </c>
      <c r="C4063" t="s">
        <v>487</v>
      </c>
      <c r="D4063" t="s">
        <v>483</v>
      </c>
      <c r="E4063" s="258" t="s">
        <v>1042</v>
      </c>
    </row>
    <row r="4064" spans="1:5">
      <c r="A4064">
        <v>4734</v>
      </c>
      <c r="B4064" t="s">
        <v>5185</v>
      </c>
      <c r="C4064" t="s">
        <v>482</v>
      </c>
      <c r="D4064" t="s">
        <v>478</v>
      </c>
      <c r="E4064" s="258" t="s">
        <v>7243</v>
      </c>
    </row>
    <row r="4065" spans="1:5">
      <c r="A4065">
        <v>6085</v>
      </c>
      <c r="B4065" t="s">
        <v>5186</v>
      </c>
      <c r="C4065" t="s">
        <v>486</v>
      </c>
      <c r="D4065" t="s">
        <v>483</v>
      </c>
      <c r="E4065" s="258" t="s">
        <v>6864</v>
      </c>
    </row>
    <row r="4066" spans="1:5">
      <c r="A4066">
        <v>38396</v>
      </c>
      <c r="B4066" t="s">
        <v>5187</v>
      </c>
      <c r="C4066" t="s">
        <v>477</v>
      </c>
      <c r="D4066" t="s">
        <v>478</v>
      </c>
      <c r="E4066" s="258" t="s">
        <v>7244</v>
      </c>
    </row>
    <row r="4067" spans="1:5">
      <c r="A4067">
        <v>11622</v>
      </c>
      <c r="B4067" t="s">
        <v>5188</v>
      </c>
      <c r="C4067" t="s">
        <v>485</v>
      </c>
      <c r="D4067" t="s">
        <v>478</v>
      </c>
      <c r="E4067" s="258" t="s">
        <v>9748</v>
      </c>
    </row>
    <row r="4068" spans="1:5">
      <c r="A4068">
        <v>43143</v>
      </c>
      <c r="B4068" t="s">
        <v>5189</v>
      </c>
      <c r="C4068" t="s">
        <v>486</v>
      </c>
      <c r="D4068" t="s">
        <v>478</v>
      </c>
      <c r="E4068" s="258" t="s">
        <v>9168</v>
      </c>
    </row>
    <row r="4069" spans="1:5">
      <c r="A4069">
        <v>7317</v>
      </c>
      <c r="B4069" t="s">
        <v>5190</v>
      </c>
      <c r="C4069" t="s">
        <v>485</v>
      </c>
      <c r="D4069" t="s">
        <v>480</v>
      </c>
      <c r="E4069" s="258" t="s">
        <v>7181</v>
      </c>
    </row>
    <row r="4070" spans="1:5">
      <c r="A4070">
        <v>142</v>
      </c>
      <c r="B4070" t="s">
        <v>5191</v>
      </c>
      <c r="C4070" t="s">
        <v>496</v>
      </c>
      <c r="D4070" t="s">
        <v>478</v>
      </c>
      <c r="E4070" s="258" t="s">
        <v>9749</v>
      </c>
    </row>
    <row r="4071" spans="1:5">
      <c r="A4071">
        <v>43142</v>
      </c>
      <c r="B4071" t="s">
        <v>5192</v>
      </c>
      <c r="C4071" t="s">
        <v>486</v>
      </c>
      <c r="D4071" t="s">
        <v>478</v>
      </c>
      <c r="E4071" s="258" t="s">
        <v>9750</v>
      </c>
    </row>
    <row r="4072" spans="1:5">
      <c r="A4072">
        <v>38123</v>
      </c>
      <c r="B4072" t="s">
        <v>5193</v>
      </c>
      <c r="C4072" t="s">
        <v>485</v>
      </c>
      <c r="D4072" t="s">
        <v>478</v>
      </c>
      <c r="E4072" s="258" t="s">
        <v>9751</v>
      </c>
    </row>
    <row r="4073" spans="1:5">
      <c r="A4073">
        <v>42701</v>
      </c>
      <c r="B4073" t="s">
        <v>5194</v>
      </c>
      <c r="C4073" t="s">
        <v>477</v>
      </c>
      <c r="D4073" t="s">
        <v>480</v>
      </c>
      <c r="E4073" s="258" t="s">
        <v>9752</v>
      </c>
    </row>
    <row r="4074" spans="1:5">
      <c r="A4074">
        <v>42702</v>
      </c>
      <c r="B4074" t="s">
        <v>5195</v>
      </c>
      <c r="C4074" t="s">
        <v>477</v>
      </c>
      <c r="D4074" t="s">
        <v>480</v>
      </c>
      <c r="E4074" s="258" t="s">
        <v>9753</v>
      </c>
    </row>
    <row r="4075" spans="1:5">
      <c r="A4075">
        <v>37955</v>
      </c>
      <c r="B4075" t="s">
        <v>5196</v>
      </c>
      <c r="C4075" t="s">
        <v>477</v>
      </c>
      <c r="D4075" t="s">
        <v>480</v>
      </c>
      <c r="E4075" s="258" t="s">
        <v>9754</v>
      </c>
    </row>
    <row r="4076" spans="1:5">
      <c r="A4076">
        <v>42699</v>
      </c>
      <c r="B4076" t="s">
        <v>5197</v>
      </c>
      <c r="C4076" t="s">
        <v>477</v>
      </c>
      <c r="D4076" t="s">
        <v>480</v>
      </c>
      <c r="E4076" s="258" t="s">
        <v>9755</v>
      </c>
    </row>
    <row r="4077" spans="1:5">
      <c r="A4077">
        <v>42700</v>
      </c>
      <c r="B4077" t="s">
        <v>5198</v>
      </c>
      <c r="C4077" t="s">
        <v>477</v>
      </c>
      <c r="D4077" t="s">
        <v>480</v>
      </c>
      <c r="E4077" s="258" t="s">
        <v>9756</v>
      </c>
    </row>
    <row r="4078" spans="1:5">
      <c r="A4078">
        <v>37743</v>
      </c>
      <c r="B4078" t="s">
        <v>5199</v>
      </c>
      <c r="C4078" t="s">
        <v>477</v>
      </c>
      <c r="D4078" t="s">
        <v>480</v>
      </c>
      <c r="E4078" s="258" t="s">
        <v>6752</v>
      </c>
    </row>
    <row r="4079" spans="1:5">
      <c r="A4079">
        <v>37744</v>
      </c>
      <c r="B4079" t="s">
        <v>5200</v>
      </c>
      <c r="C4079" t="s">
        <v>477</v>
      </c>
      <c r="D4079" t="s">
        <v>480</v>
      </c>
      <c r="E4079" s="258" t="s">
        <v>6753</v>
      </c>
    </row>
    <row r="4080" spans="1:5">
      <c r="A4080">
        <v>37741</v>
      </c>
      <c r="B4080" t="s">
        <v>5201</v>
      </c>
      <c r="C4080" t="s">
        <v>477</v>
      </c>
      <c r="D4080" t="s">
        <v>480</v>
      </c>
      <c r="E4080" s="258" t="s">
        <v>6754</v>
      </c>
    </row>
    <row r="4081" spans="1:5">
      <c r="A4081">
        <v>39396</v>
      </c>
      <c r="B4081" t="s">
        <v>5202</v>
      </c>
      <c r="C4081" t="s">
        <v>477</v>
      </c>
      <c r="D4081" t="s">
        <v>480</v>
      </c>
      <c r="E4081" s="258" t="s">
        <v>9757</v>
      </c>
    </row>
    <row r="4082" spans="1:5">
      <c r="A4082">
        <v>39392</v>
      </c>
      <c r="B4082" t="s">
        <v>5203</v>
      </c>
      <c r="C4082" t="s">
        <v>477</v>
      </c>
      <c r="D4082" t="s">
        <v>480</v>
      </c>
      <c r="E4082" s="258" t="s">
        <v>9439</v>
      </c>
    </row>
    <row r="4083" spans="1:5">
      <c r="A4083">
        <v>39393</v>
      </c>
      <c r="B4083" t="s">
        <v>5204</v>
      </c>
      <c r="C4083" t="s">
        <v>477</v>
      </c>
      <c r="D4083" t="s">
        <v>480</v>
      </c>
      <c r="E4083" s="258" t="s">
        <v>6784</v>
      </c>
    </row>
    <row r="4084" spans="1:5">
      <c r="A4084">
        <v>39394</v>
      </c>
      <c r="B4084" t="s">
        <v>5205</v>
      </c>
      <c r="C4084" t="s">
        <v>477</v>
      </c>
      <c r="D4084" t="s">
        <v>480</v>
      </c>
      <c r="E4084" s="258" t="s">
        <v>9758</v>
      </c>
    </row>
    <row r="4085" spans="1:5">
      <c r="A4085">
        <v>39395</v>
      </c>
      <c r="B4085" t="s">
        <v>5206</v>
      </c>
      <c r="C4085" t="s">
        <v>477</v>
      </c>
      <c r="D4085" t="s">
        <v>480</v>
      </c>
      <c r="E4085" s="258" t="s">
        <v>9222</v>
      </c>
    </row>
    <row r="4086" spans="1:5">
      <c r="A4086">
        <v>14618</v>
      </c>
      <c r="B4086" t="s">
        <v>5207</v>
      </c>
      <c r="C4086" t="s">
        <v>477</v>
      </c>
      <c r="D4086" t="s">
        <v>478</v>
      </c>
      <c r="E4086" s="258" t="s">
        <v>9759</v>
      </c>
    </row>
    <row r="4087" spans="1:5">
      <c r="A4087">
        <v>40269</v>
      </c>
      <c r="B4087" t="s">
        <v>5208</v>
      </c>
      <c r="C4087" t="s">
        <v>477</v>
      </c>
      <c r="D4087" t="s">
        <v>478</v>
      </c>
      <c r="E4087" s="258" t="s">
        <v>9760</v>
      </c>
    </row>
    <row r="4088" spans="1:5">
      <c r="A4088">
        <v>6110</v>
      </c>
      <c r="B4088" t="s">
        <v>5209</v>
      </c>
      <c r="C4088" t="s">
        <v>481</v>
      </c>
      <c r="D4088" t="s">
        <v>478</v>
      </c>
      <c r="E4088" s="258" t="s">
        <v>7466</v>
      </c>
    </row>
    <row r="4089" spans="1:5">
      <c r="A4089">
        <v>40910</v>
      </c>
      <c r="B4089" t="s">
        <v>5210</v>
      </c>
      <c r="C4089" t="s">
        <v>487</v>
      </c>
      <c r="D4089" t="s">
        <v>478</v>
      </c>
      <c r="E4089" s="258" t="s">
        <v>7467</v>
      </c>
    </row>
    <row r="4090" spans="1:5">
      <c r="A4090">
        <v>6111</v>
      </c>
      <c r="B4090" t="s">
        <v>5211</v>
      </c>
      <c r="C4090" t="s">
        <v>481</v>
      </c>
      <c r="D4090" t="s">
        <v>483</v>
      </c>
      <c r="E4090" s="258" t="s">
        <v>7391</v>
      </c>
    </row>
    <row r="4091" spans="1:5">
      <c r="A4091">
        <v>41084</v>
      </c>
      <c r="B4091" t="s">
        <v>5212</v>
      </c>
      <c r="C4091" t="s">
        <v>487</v>
      </c>
      <c r="D4091" t="s">
        <v>478</v>
      </c>
      <c r="E4091" s="258" t="s">
        <v>7611</v>
      </c>
    </row>
    <row r="4092" spans="1:5">
      <c r="A4092">
        <v>44535</v>
      </c>
      <c r="B4092" t="s">
        <v>5213</v>
      </c>
      <c r="C4092" t="s">
        <v>482</v>
      </c>
      <c r="D4092" t="s">
        <v>478</v>
      </c>
      <c r="E4092" s="258" t="s">
        <v>6831</v>
      </c>
    </row>
    <row r="4093" spans="1:5">
      <c r="A4093">
        <v>38637</v>
      </c>
      <c r="B4093" t="s">
        <v>5214</v>
      </c>
      <c r="C4093" t="s">
        <v>477</v>
      </c>
      <c r="D4093" t="s">
        <v>478</v>
      </c>
      <c r="E4093" s="258" t="s">
        <v>5215</v>
      </c>
    </row>
    <row r="4094" spans="1:5">
      <c r="A4094">
        <v>6150</v>
      </c>
      <c r="B4094" t="s">
        <v>5216</v>
      </c>
      <c r="C4094" t="s">
        <v>477</v>
      </c>
      <c r="D4094" t="s">
        <v>478</v>
      </c>
      <c r="E4094" s="258" t="s">
        <v>861</v>
      </c>
    </row>
    <row r="4095" spans="1:5">
      <c r="A4095">
        <v>6136</v>
      </c>
      <c r="B4095" t="s">
        <v>5217</v>
      </c>
      <c r="C4095" t="s">
        <v>477</v>
      </c>
      <c r="D4095" t="s">
        <v>483</v>
      </c>
      <c r="E4095" s="258" t="s">
        <v>5218</v>
      </c>
    </row>
    <row r="4096" spans="1:5">
      <c r="A4096">
        <v>38638</v>
      </c>
      <c r="B4096" t="s">
        <v>5219</v>
      </c>
      <c r="C4096" t="s">
        <v>477</v>
      </c>
      <c r="D4096" t="s">
        <v>478</v>
      </c>
      <c r="E4096" s="258" t="s">
        <v>5220</v>
      </c>
    </row>
    <row r="4097" spans="1:5">
      <c r="A4097">
        <v>20262</v>
      </c>
      <c r="B4097" t="s">
        <v>5221</v>
      </c>
      <c r="C4097" t="s">
        <v>477</v>
      </c>
      <c r="D4097" t="s">
        <v>478</v>
      </c>
      <c r="E4097" s="258" t="s">
        <v>9761</v>
      </c>
    </row>
    <row r="4098" spans="1:5">
      <c r="A4098">
        <v>6148</v>
      </c>
      <c r="B4098" t="s">
        <v>5222</v>
      </c>
      <c r="C4098" t="s">
        <v>477</v>
      </c>
      <c r="D4098" t="s">
        <v>483</v>
      </c>
      <c r="E4098" s="258" t="s">
        <v>7396</v>
      </c>
    </row>
    <row r="4099" spans="1:5">
      <c r="A4099">
        <v>6145</v>
      </c>
      <c r="B4099" t="s">
        <v>5223</v>
      </c>
      <c r="C4099" t="s">
        <v>477</v>
      </c>
      <c r="D4099" t="s">
        <v>478</v>
      </c>
      <c r="E4099" s="258" t="s">
        <v>6592</v>
      </c>
    </row>
    <row r="4100" spans="1:5">
      <c r="A4100">
        <v>6149</v>
      </c>
      <c r="B4100" t="s">
        <v>5224</v>
      </c>
      <c r="C4100" t="s">
        <v>477</v>
      </c>
      <c r="D4100" t="s">
        <v>478</v>
      </c>
      <c r="E4100" s="258" t="s">
        <v>6615</v>
      </c>
    </row>
    <row r="4101" spans="1:5">
      <c r="A4101">
        <v>6146</v>
      </c>
      <c r="B4101" t="s">
        <v>5225</v>
      </c>
      <c r="C4101" t="s">
        <v>477</v>
      </c>
      <c r="D4101" t="s">
        <v>478</v>
      </c>
      <c r="E4101" s="258" t="s">
        <v>7336</v>
      </c>
    </row>
    <row r="4102" spans="1:5">
      <c r="A4102">
        <v>44536</v>
      </c>
      <c r="B4102" t="s">
        <v>5226</v>
      </c>
      <c r="C4102" t="s">
        <v>485</v>
      </c>
      <c r="D4102" t="s">
        <v>478</v>
      </c>
      <c r="E4102" s="258" t="s">
        <v>8248</v>
      </c>
    </row>
    <row r="4103" spans="1:5">
      <c r="A4103">
        <v>39961</v>
      </c>
      <c r="B4103" t="s">
        <v>5227</v>
      </c>
      <c r="C4103" t="s">
        <v>477</v>
      </c>
      <c r="D4103" t="s">
        <v>478</v>
      </c>
      <c r="E4103" s="258" t="s">
        <v>9762</v>
      </c>
    </row>
    <row r="4104" spans="1:5">
      <c r="A4104">
        <v>42433</v>
      </c>
      <c r="B4104" t="s">
        <v>5228</v>
      </c>
      <c r="C4104" t="s">
        <v>477</v>
      </c>
      <c r="D4104" t="s">
        <v>480</v>
      </c>
      <c r="E4104" s="258" t="s">
        <v>9763</v>
      </c>
    </row>
    <row r="4105" spans="1:5">
      <c r="A4105">
        <v>42434</v>
      </c>
      <c r="B4105" t="s">
        <v>5229</v>
      </c>
      <c r="C4105" t="s">
        <v>477</v>
      </c>
      <c r="D4105" t="s">
        <v>480</v>
      </c>
      <c r="E4105" s="258" t="s">
        <v>9764</v>
      </c>
    </row>
    <row r="4106" spans="1:5">
      <c r="A4106">
        <v>42435</v>
      </c>
      <c r="B4106" t="s">
        <v>5230</v>
      </c>
      <c r="C4106" t="s">
        <v>477</v>
      </c>
      <c r="D4106" t="s">
        <v>480</v>
      </c>
      <c r="E4106" s="258" t="s">
        <v>9765</v>
      </c>
    </row>
    <row r="4107" spans="1:5">
      <c r="A4107">
        <v>38061</v>
      </c>
      <c r="B4107" t="s">
        <v>5231</v>
      </c>
      <c r="C4107" t="s">
        <v>477</v>
      </c>
      <c r="D4107" t="s">
        <v>480</v>
      </c>
      <c r="E4107" s="258" t="s">
        <v>9766</v>
      </c>
    </row>
    <row r="4108" spans="1:5">
      <c r="A4108">
        <v>20250</v>
      </c>
      <c r="B4108" t="s">
        <v>5232</v>
      </c>
      <c r="C4108" t="s">
        <v>485</v>
      </c>
      <c r="D4108" t="s">
        <v>483</v>
      </c>
      <c r="E4108" s="258" t="s">
        <v>6547</v>
      </c>
    </row>
    <row r="4109" spans="1:5">
      <c r="A4109">
        <v>13388</v>
      </c>
      <c r="B4109" t="s">
        <v>5233</v>
      </c>
      <c r="C4109" t="s">
        <v>485</v>
      </c>
      <c r="D4109" t="s">
        <v>478</v>
      </c>
      <c r="E4109" s="258" t="s">
        <v>9767</v>
      </c>
    </row>
    <row r="4110" spans="1:5">
      <c r="A4110">
        <v>39914</v>
      </c>
      <c r="B4110" t="s">
        <v>5234</v>
      </c>
      <c r="C4110" t="s">
        <v>485</v>
      </c>
      <c r="D4110" t="s">
        <v>480</v>
      </c>
      <c r="E4110" s="258" t="s">
        <v>9768</v>
      </c>
    </row>
    <row r="4111" spans="1:5">
      <c r="A4111">
        <v>12732</v>
      </c>
      <c r="B4111" t="s">
        <v>5235</v>
      </c>
      <c r="C4111" t="s">
        <v>477</v>
      </c>
      <c r="D4111" t="s">
        <v>480</v>
      </c>
      <c r="E4111" s="258" t="s">
        <v>9769</v>
      </c>
    </row>
    <row r="4112" spans="1:5">
      <c r="A4112">
        <v>6160</v>
      </c>
      <c r="B4112" t="s">
        <v>7248</v>
      </c>
      <c r="C4112" t="s">
        <v>481</v>
      </c>
      <c r="D4112" t="s">
        <v>483</v>
      </c>
      <c r="E4112" s="258" t="s">
        <v>7466</v>
      </c>
    </row>
    <row r="4113" spans="1:5">
      <c r="A4113">
        <v>41087</v>
      </c>
      <c r="B4113" t="s">
        <v>5236</v>
      </c>
      <c r="C4113" t="s">
        <v>487</v>
      </c>
      <c r="D4113" t="s">
        <v>478</v>
      </c>
      <c r="E4113" s="258" t="s">
        <v>7467</v>
      </c>
    </row>
    <row r="4114" spans="1:5">
      <c r="A4114">
        <v>6166</v>
      </c>
      <c r="B4114" t="s">
        <v>7249</v>
      </c>
      <c r="C4114" t="s">
        <v>481</v>
      </c>
      <c r="D4114" t="s">
        <v>478</v>
      </c>
      <c r="E4114" s="258" t="s">
        <v>9770</v>
      </c>
    </row>
    <row r="4115" spans="1:5">
      <c r="A4115">
        <v>41088</v>
      </c>
      <c r="B4115" t="s">
        <v>5237</v>
      </c>
      <c r="C4115" t="s">
        <v>487</v>
      </c>
      <c r="D4115" t="s">
        <v>478</v>
      </c>
      <c r="E4115" s="258" t="s">
        <v>9771</v>
      </c>
    </row>
    <row r="4116" spans="1:5">
      <c r="A4116">
        <v>20232</v>
      </c>
      <c r="B4116" t="s">
        <v>5238</v>
      </c>
      <c r="C4116" t="s">
        <v>484</v>
      </c>
      <c r="D4116" t="s">
        <v>478</v>
      </c>
      <c r="E4116" s="258" t="s">
        <v>9772</v>
      </c>
    </row>
    <row r="4117" spans="1:5">
      <c r="A4117">
        <v>10856</v>
      </c>
      <c r="B4117" t="s">
        <v>5239</v>
      </c>
      <c r="C4117" t="s">
        <v>484</v>
      </c>
      <c r="D4117" t="s">
        <v>480</v>
      </c>
      <c r="E4117" s="258" t="s">
        <v>9773</v>
      </c>
    </row>
    <row r="4118" spans="1:5">
      <c r="A4118">
        <v>4828</v>
      </c>
      <c r="B4118" t="s">
        <v>5240</v>
      </c>
      <c r="C4118" t="s">
        <v>484</v>
      </c>
      <c r="D4118" t="s">
        <v>478</v>
      </c>
      <c r="E4118" s="258" t="s">
        <v>9774</v>
      </c>
    </row>
    <row r="4119" spans="1:5">
      <c r="A4119">
        <v>20249</v>
      </c>
      <c r="B4119" t="s">
        <v>5241</v>
      </c>
      <c r="C4119" t="s">
        <v>484</v>
      </c>
      <c r="D4119" t="s">
        <v>478</v>
      </c>
      <c r="E4119" s="258" t="s">
        <v>9775</v>
      </c>
    </row>
    <row r="4120" spans="1:5">
      <c r="A4120">
        <v>11609</v>
      </c>
      <c r="B4120" t="s">
        <v>5242</v>
      </c>
      <c r="C4120" t="s">
        <v>486</v>
      </c>
      <c r="D4120" t="s">
        <v>478</v>
      </c>
      <c r="E4120" s="258" t="s">
        <v>9776</v>
      </c>
    </row>
    <row r="4121" spans="1:5">
      <c r="A4121">
        <v>20083</v>
      </c>
      <c r="B4121" t="s">
        <v>5243</v>
      </c>
      <c r="C4121" t="s">
        <v>477</v>
      </c>
      <c r="D4121" t="s">
        <v>478</v>
      </c>
      <c r="E4121" s="258" t="s">
        <v>9777</v>
      </c>
    </row>
    <row r="4122" spans="1:5">
      <c r="A4122">
        <v>10691</v>
      </c>
      <c r="B4122" t="s">
        <v>5244</v>
      </c>
      <c r="C4122" t="s">
        <v>486</v>
      </c>
      <c r="D4122" t="s">
        <v>478</v>
      </c>
      <c r="E4122" s="258" t="s">
        <v>9778</v>
      </c>
    </row>
    <row r="4123" spans="1:5">
      <c r="A4123">
        <v>12295</v>
      </c>
      <c r="B4123" t="s">
        <v>5245</v>
      </c>
      <c r="C4123" t="s">
        <v>477</v>
      </c>
      <c r="D4123" t="s">
        <v>478</v>
      </c>
      <c r="E4123" s="258" t="s">
        <v>6684</v>
      </c>
    </row>
    <row r="4124" spans="1:5">
      <c r="A4124">
        <v>12296</v>
      </c>
      <c r="B4124" t="s">
        <v>5246</v>
      </c>
      <c r="C4124" t="s">
        <v>477</v>
      </c>
      <c r="D4124" t="s">
        <v>478</v>
      </c>
      <c r="E4124" s="258" t="s">
        <v>9779</v>
      </c>
    </row>
    <row r="4125" spans="1:5">
      <c r="A4125">
        <v>12294</v>
      </c>
      <c r="B4125" t="s">
        <v>5247</v>
      </c>
      <c r="C4125" t="s">
        <v>477</v>
      </c>
      <c r="D4125" t="s">
        <v>478</v>
      </c>
      <c r="E4125" s="258" t="s">
        <v>8915</v>
      </c>
    </row>
    <row r="4126" spans="1:5">
      <c r="A4126">
        <v>14543</v>
      </c>
      <c r="B4126" t="s">
        <v>5248</v>
      </c>
      <c r="C4126" t="s">
        <v>477</v>
      </c>
      <c r="D4126" t="s">
        <v>478</v>
      </c>
      <c r="E4126" s="258" t="s">
        <v>5889</v>
      </c>
    </row>
    <row r="4127" spans="1:5">
      <c r="A4127">
        <v>13329</v>
      </c>
      <c r="B4127" t="s">
        <v>5249</v>
      </c>
      <c r="C4127" t="s">
        <v>477</v>
      </c>
      <c r="D4127" t="s">
        <v>483</v>
      </c>
      <c r="E4127" s="258" t="s">
        <v>987</v>
      </c>
    </row>
    <row r="4128" spans="1:5">
      <c r="A4128">
        <v>21044</v>
      </c>
      <c r="B4128" t="s">
        <v>5250</v>
      </c>
      <c r="C4128" t="s">
        <v>477</v>
      </c>
      <c r="D4128" t="s">
        <v>478</v>
      </c>
      <c r="E4128" s="258" t="s">
        <v>9780</v>
      </c>
    </row>
    <row r="4129" spans="1:5">
      <c r="A4129">
        <v>21045</v>
      </c>
      <c r="B4129" t="s">
        <v>5251</v>
      </c>
      <c r="C4129" t="s">
        <v>477</v>
      </c>
      <c r="D4129" t="s">
        <v>478</v>
      </c>
      <c r="E4129" s="258" t="s">
        <v>9781</v>
      </c>
    </row>
    <row r="4130" spans="1:5">
      <c r="A4130">
        <v>21040</v>
      </c>
      <c r="B4130" t="s">
        <v>5252</v>
      </c>
      <c r="C4130" t="s">
        <v>477</v>
      </c>
      <c r="D4130" t="s">
        <v>483</v>
      </c>
      <c r="E4130" s="258" t="s">
        <v>9782</v>
      </c>
    </row>
    <row r="4131" spans="1:5">
      <c r="A4131">
        <v>21041</v>
      </c>
      <c r="B4131" t="s">
        <v>5253</v>
      </c>
      <c r="C4131" t="s">
        <v>477</v>
      </c>
      <c r="D4131" t="s">
        <v>478</v>
      </c>
      <c r="E4131" s="258" t="s">
        <v>9783</v>
      </c>
    </row>
    <row r="4132" spans="1:5">
      <c r="A4132">
        <v>21047</v>
      </c>
      <c r="B4132" t="s">
        <v>5254</v>
      </c>
      <c r="C4132" t="s">
        <v>477</v>
      </c>
      <c r="D4132" t="s">
        <v>478</v>
      </c>
      <c r="E4132" s="258" t="s">
        <v>9784</v>
      </c>
    </row>
    <row r="4133" spans="1:5">
      <c r="A4133">
        <v>21043</v>
      </c>
      <c r="B4133" t="s">
        <v>5255</v>
      </c>
      <c r="C4133" t="s">
        <v>477</v>
      </c>
      <c r="D4133" t="s">
        <v>478</v>
      </c>
      <c r="E4133" s="258" t="s">
        <v>9785</v>
      </c>
    </row>
    <row r="4134" spans="1:5">
      <c r="A4134">
        <v>21042</v>
      </c>
      <c r="B4134" t="s">
        <v>5256</v>
      </c>
      <c r="C4134" t="s">
        <v>477</v>
      </c>
      <c r="D4134" t="s">
        <v>478</v>
      </c>
      <c r="E4134" s="258" t="s">
        <v>7051</v>
      </c>
    </row>
    <row r="4135" spans="1:5">
      <c r="A4135">
        <v>14149</v>
      </c>
      <c r="B4135" t="s">
        <v>5257</v>
      </c>
      <c r="C4135" t="s">
        <v>494</v>
      </c>
      <c r="D4135" t="s">
        <v>480</v>
      </c>
      <c r="E4135" s="258" t="s">
        <v>7251</v>
      </c>
    </row>
    <row r="4136" spans="1:5">
      <c r="A4136">
        <v>38099</v>
      </c>
      <c r="B4136" t="s">
        <v>5258</v>
      </c>
      <c r="C4136" t="s">
        <v>477</v>
      </c>
      <c r="D4136" t="s">
        <v>478</v>
      </c>
      <c r="E4136" s="258" t="s">
        <v>920</v>
      </c>
    </row>
    <row r="4137" spans="1:5">
      <c r="A4137">
        <v>38100</v>
      </c>
      <c r="B4137" t="s">
        <v>5259</v>
      </c>
      <c r="C4137" t="s">
        <v>477</v>
      </c>
      <c r="D4137" t="s">
        <v>478</v>
      </c>
      <c r="E4137" s="258" t="s">
        <v>6883</v>
      </c>
    </row>
    <row r="4138" spans="1:5">
      <c r="A4138">
        <v>20061</v>
      </c>
      <c r="B4138" t="s">
        <v>5260</v>
      </c>
      <c r="C4138" t="s">
        <v>477</v>
      </c>
      <c r="D4138" t="s">
        <v>480</v>
      </c>
      <c r="E4138" s="258" t="s">
        <v>987</v>
      </c>
    </row>
    <row r="4139" spans="1:5">
      <c r="A4139">
        <v>7576</v>
      </c>
      <c r="B4139" t="s">
        <v>5261</v>
      </c>
      <c r="C4139" t="s">
        <v>477</v>
      </c>
      <c r="D4139" t="s">
        <v>480</v>
      </c>
      <c r="E4139" s="258" t="s">
        <v>9786</v>
      </c>
    </row>
    <row r="4140" spans="1:5">
      <c r="A4140">
        <v>3384</v>
      </c>
      <c r="B4140" t="s">
        <v>5262</v>
      </c>
      <c r="C4140" t="s">
        <v>477</v>
      </c>
      <c r="D4140" t="s">
        <v>480</v>
      </c>
      <c r="E4140" s="258" t="s">
        <v>9155</v>
      </c>
    </row>
    <row r="4141" spans="1:5">
      <c r="A4141">
        <v>7572</v>
      </c>
      <c r="B4141" t="s">
        <v>5263</v>
      </c>
      <c r="C4141" t="s">
        <v>477</v>
      </c>
      <c r="D4141" t="s">
        <v>480</v>
      </c>
      <c r="E4141" s="258" t="s">
        <v>8395</v>
      </c>
    </row>
    <row r="4142" spans="1:5">
      <c r="A4142">
        <v>3396</v>
      </c>
      <c r="B4142" t="s">
        <v>5264</v>
      </c>
      <c r="C4142" t="s">
        <v>477</v>
      </c>
      <c r="D4142" t="s">
        <v>480</v>
      </c>
      <c r="E4142" s="258" t="s">
        <v>6680</v>
      </c>
    </row>
    <row r="4143" spans="1:5">
      <c r="A4143">
        <v>37590</v>
      </c>
      <c r="B4143" t="s">
        <v>5265</v>
      </c>
      <c r="C4143" t="s">
        <v>477</v>
      </c>
      <c r="D4143" t="s">
        <v>480</v>
      </c>
      <c r="E4143" s="258" t="s">
        <v>6912</v>
      </c>
    </row>
    <row r="4144" spans="1:5">
      <c r="A4144">
        <v>37591</v>
      </c>
      <c r="B4144" t="s">
        <v>5266</v>
      </c>
      <c r="C4144" t="s">
        <v>477</v>
      </c>
      <c r="D4144" t="s">
        <v>480</v>
      </c>
      <c r="E4144" s="258" t="s">
        <v>9787</v>
      </c>
    </row>
    <row r="4145" spans="1:5">
      <c r="A4145">
        <v>12626</v>
      </c>
      <c r="B4145" t="s">
        <v>5267</v>
      </c>
      <c r="C4145" t="s">
        <v>477</v>
      </c>
      <c r="D4145" t="s">
        <v>480</v>
      </c>
      <c r="E4145" s="258" t="s">
        <v>9788</v>
      </c>
    </row>
    <row r="4146" spans="1:5">
      <c r="A4146">
        <v>11033</v>
      </c>
      <c r="B4146" t="s">
        <v>5268</v>
      </c>
      <c r="C4146" t="s">
        <v>477</v>
      </c>
      <c r="D4146" t="s">
        <v>478</v>
      </c>
      <c r="E4146" s="258" t="s">
        <v>9789</v>
      </c>
    </row>
    <row r="4147" spans="1:5">
      <c r="A4147">
        <v>390</v>
      </c>
      <c r="B4147" t="s">
        <v>5269</v>
      </c>
      <c r="C4147" t="s">
        <v>477</v>
      </c>
      <c r="D4147" t="s">
        <v>480</v>
      </c>
      <c r="E4147" s="258" t="s">
        <v>8187</v>
      </c>
    </row>
    <row r="4148" spans="1:5">
      <c r="A4148">
        <v>42436</v>
      </c>
      <c r="B4148" t="s">
        <v>5270</v>
      </c>
      <c r="C4148" t="s">
        <v>477</v>
      </c>
      <c r="D4148" t="s">
        <v>480</v>
      </c>
      <c r="E4148" s="258" t="s">
        <v>9790</v>
      </c>
    </row>
    <row r="4149" spans="1:5">
      <c r="A4149">
        <v>6193</v>
      </c>
      <c r="B4149" t="s">
        <v>5271</v>
      </c>
      <c r="C4149" t="s">
        <v>484</v>
      </c>
      <c r="D4149" t="s">
        <v>478</v>
      </c>
      <c r="E4149" s="258" t="s">
        <v>7253</v>
      </c>
    </row>
    <row r="4150" spans="1:5">
      <c r="A4150">
        <v>6194</v>
      </c>
      <c r="B4150" t="s">
        <v>5272</v>
      </c>
      <c r="C4150" t="s">
        <v>484</v>
      </c>
      <c r="D4150" t="s">
        <v>478</v>
      </c>
      <c r="E4150" s="258" t="s">
        <v>7295</v>
      </c>
    </row>
    <row r="4151" spans="1:5">
      <c r="A4151">
        <v>10567</v>
      </c>
      <c r="B4151" t="s">
        <v>5273</v>
      </c>
      <c r="C4151" t="s">
        <v>484</v>
      </c>
      <c r="D4151" t="s">
        <v>478</v>
      </c>
      <c r="E4151" s="258" t="s">
        <v>9025</v>
      </c>
    </row>
    <row r="4152" spans="1:5">
      <c r="A4152">
        <v>6212</v>
      </c>
      <c r="B4152" t="s">
        <v>5274</v>
      </c>
      <c r="C4152" t="s">
        <v>484</v>
      </c>
      <c r="D4152" t="s">
        <v>483</v>
      </c>
      <c r="E4152" s="258" t="s">
        <v>8916</v>
      </c>
    </row>
    <row r="4153" spans="1:5">
      <c r="A4153">
        <v>3993</v>
      </c>
      <c r="B4153" t="s">
        <v>5275</v>
      </c>
      <c r="C4153" t="s">
        <v>479</v>
      </c>
      <c r="D4153" t="s">
        <v>478</v>
      </c>
      <c r="E4153" s="258" t="s">
        <v>7255</v>
      </c>
    </row>
    <row r="4154" spans="1:5">
      <c r="A4154">
        <v>3990</v>
      </c>
      <c r="B4154" t="s">
        <v>5276</v>
      </c>
      <c r="C4154" t="s">
        <v>484</v>
      </c>
      <c r="D4154" t="s">
        <v>478</v>
      </c>
      <c r="E4154" s="258" t="s">
        <v>6492</v>
      </c>
    </row>
    <row r="4155" spans="1:5">
      <c r="A4155">
        <v>3992</v>
      </c>
      <c r="B4155" t="s">
        <v>5277</v>
      </c>
      <c r="C4155" t="s">
        <v>484</v>
      </c>
      <c r="D4155" t="s">
        <v>478</v>
      </c>
      <c r="E4155" s="258" t="s">
        <v>6973</v>
      </c>
    </row>
    <row r="4156" spans="1:5">
      <c r="A4156">
        <v>6178</v>
      </c>
      <c r="B4156" t="s">
        <v>5278</v>
      </c>
      <c r="C4156" t="s">
        <v>479</v>
      </c>
      <c r="D4156" t="s">
        <v>478</v>
      </c>
      <c r="E4156" s="258" t="s">
        <v>7256</v>
      </c>
    </row>
    <row r="4157" spans="1:5">
      <c r="A4157">
        <v>6180</v>
      </c>
      <c r="B4157" t="s">
        <v>5279</v>
      </c>
      <c r="C4157" t="s">
        <v>479</v>
      </c>
      <c r="D4157" t="s">
        <v>483</v>
      </c>
      <c r="E4157" s="258" t="s">
        <v>7257</v>
      </c>
    </row>
    <row r="4158" spans="1:5">
      <c r="A4158">
        <v>6182</v>
      </c>
      <c r="B4158" t="s">
        <v>5280</v>
      </c>
      <c r="C4158" t="s">
        <v>479</v>
      </c>
      <c r="D4158" t="s">
        <v>478</v>
      </c>
      <c r="E4158" s="258" t="s">
        <v>7258</v>
      </c>
    </row>
    <row r="4159" spans="1:5">
      <c r="A4159">
        <v>43614</v>
      </c>
      <c r="B4159" t="s">
        <v>5281</v>
      </c>
      <c r="C4159" t="s">
        <v>484</v>
      </c>
      <c r="D4159" t="s">
        <v>478</v>
      </c>
      <c r="E4159" s="258" t="s">
        <v>7259</v>
      </c>
    </row>
    <row r="4160" spans="1:5">
      <c r="A4160">
        <v>6189</v>
      </c>
      <c r="B4160" t="s">
        <v>5282</v>
      </c>
      <c r="C4160" t="s">
        <v>484</v>
      </c>
      <c r="D4160" t="s">
        <v>478</v>
      </c>
      <c r="E4160" s="258" t="s">
        <v>7260</v>
      </c>
    </row>
    <row r="4161" spans="1:5">
      <c r="A4161">
        <v>6214</v>
      </c>
      <c r="B4161" t="s">
        <v>5283</v>
      </c>
      <c r="C4161" t="s">
        <v>479</v>
      </c>
      <c r="D4161" t="s">
        <v>478</v>
      </c>
      <c r="E4161" s="258" t="s">
        <v>7261</v>
      </c>
    </row>
    <row r="4162" spans="1:5">
      <c r="A4162">
        <v>36153</v>
      </c>
      <c r="B4162" t="s">
        <v>5284</v>
      </c>
      <c r="C4162" t="s">
        <v>477</v>
      </c>
      <c r="D4162" t="s">
        <v>478</v>
      </c>
      <c r="E4162" s="258" t="s">
        <v>9791</v>
      </c>
    </row>
    <row r="4163" spans="1:5">
      <c r="A4163">
        <v>10740</v>
      </c>
      <c r="B4163" t="s">
        <v>5285</v>
      </c>
      <c r="C4163" t="s">
        <v>477</v>
      </c>
      <c r="D4163" t="s">
        <v>480</v>
      </c>
      <c r="E4163" s="258" t="s">
        <v>9792</v>
      </c>
    </row>
    <row r="4164" spans="1:5">
      <c r="A4164">
        <v>13914</v>
      </c>
      <c r="B4164" t="s">
        <v>5286</v>
      </c>
      <c r="C4164" t="s">
        <v>477</v>
      </c>
      <c r="D4164" t="s">
        <v>480</v>
      </c>
      <c r="E4164" s="258" t="s">
        <v>9793</v>
      </c>
    </row>
    <row r="4165" spans="1:5">
      <c r="A4165">
        <v>10742</v>
      </c>
      <c r="B4165" t="s">
        <v>5287</v>
      </c>
      <c r="C4165" t="s">
        <v>477</v>
      </c>
      <c r="D4165" t="s">
        <v>480</v>
      </c>
      <c r="E4165" s="258" t="s">
        <v>9794</v>
      </c>
    </row>
    <row r="4166" spans="1:5">
      <c r="A4166">
        <v>38465</v>
      </c>
      <c r="B4166" t="s">
        <v>5288</v>
      </c>
      <c r="C4166" t="s">
        <v>477</v>
      </c>
      <c r="D4166" t="s">
        <v>478</v>
      </c>
      <c r="E4166" s="258" t="s">
        <v>7262</v>
      </c>
    </row>
    <row r="4167" spans="1:5">
      <c r="A4167">
        <v>7543</v>
      </c>
      <c r="B4167" t="s">
        <v>5289</v>
      </c>
      <c r="C4167" t="s">
        <v>477</v>
      </c>
      <c r="D4167" t="s">
        <v>478</v>
      </c>
      <c r="E4167" s="258" t="s">
        <v>7767</v>
      </c>
    </row>
    <row r="4168" spans="1:5">
      <c r="A4168">
        <v>43427</v>
      </c>
      <c r="B4168" t="s">
        <v>5290</v>
      </c>
      <c r="C4168" t="s">
        <v>477</v>
      </c>
      <c r="D4168" t="s">
        <v>478</v>
      </c>
      <c r="E4168" s="258" t="s">
        <v>9795</v>
      </c>
    </row>
    <row r="4169" spans="1:5">
      <c r="A4169">
        <v>41613</v>
      </c>
      <c r="B4169" t="s">
        <v>5291</v>
      </c>
      <c r="C4169" t="s">
        <v>477</v>
      </c>
      <c r="D4169" t="s">
        <v>478</v>
      </c>
      <c r="E4169" s="258" t="s">
        <v>9796</v>
      </c>
    </row>
    <row r="4170" spans="1:5">
      <c r="A4170">
        <v>41614</v>
      </c>
      <c r="B4170" t="s">
        <v>5292</v>
      </c>
      <c r="C4170" t="s">
        <v>477</v>
      </c>
      <c r="D4170" t="s">
        <v>478</v>
      </c>
      <c r="E4170" s="258" t="s">
        <v>9797</v>
      </c>
    </row>
    <row r="4171" spans="1:5">
      <c r="A4171">
        <v>41615</v>
      </c>
      <c r="B4171" t="s">
        <v>5293</v>
      </c>
      <c r="C4171" t="s">
        <v>477</v>
      </c>
      <c r="D4171" t="s">
        <v>478</v>
      </c>
      <c r="E4171" s="258" t="s">
        <v>9798</v>
      </c>
    </row>
    <row r="4172" spans="1:5">
      <c r="A4172">
        <v>41616</v>
      </c>
      <c r="B4172" t="s">
        <v>5294</v>
      </c>
      <c r="C4172" t="s">
        <v>477</v>
      </c>
      <c r="D4172" t="s">
        <v>478</v>
      </c>
      <c r="E4172" s="258" t="s">
        <v>9799</v>
      </c>
    </row>
    <row r="4173" spans="1:5">
      <c r="A4173">
        <v>41617</v>
      </c>
      <c r="B4173" t="s">
        <v>5295</v>
      </c>
      <c r="C4173" t="s">
        <v>477</v>
      </c>
      <c r="D4173" t="s">
        <v>478</v>
      </c>
      <c r="E4173" s="258" t="s">
        <v>9800</v>
      </c>
    </row>
    <row r="4174" spans="1:5">
      <c r="A4174">
        <v>41618</v>
      </c>
      <c r="B4174" t="s">
        <v>5296</v>
      </c>
      <c r="C4174" t="s">
        <v>477</v>
      </c>
      <c r="D4174" t="s">
        <v>478</v>
      </c>
      <c r="E4174" s="258" t="s">
        <v>9801</v>
      </c>
    </row>
    <row r="4175" spans="1:5">
      <c r="A4175">
        <v>43428</v>
      </c>
      <c r="B4175" t="s">
        <v>5297</v>
      </c>
      <c r="C4175" t="s">
        <v>477</v>
      </c>
      <c r="D4175" t="s">
        <v>478</v>
      </c>
      <c r="E4175" s="258" t="s">
        <v>9802</v>
      </c>
    </row>
    <row r="4176" spans="1:5">
      <c r="A4176">
        <v>41619</v>
      </c>
      <c r="B4176" t="s">
        <v>5298</v>
      </c>
      <c r="C4176" t="s">
        <v>477</v>
      </c>
      <c r="D4176" t="s">
        <v>478</v>
      </c>
      <c r="E4176" s="258" t="s">
        <v>7486</v>
      </c>
    </row>
    <row r="4177" spans="1:5">
      <c r="A4177">
        <v>41620</v>
      </c>
      <c r="B4177" t="s">
        <v>5299</v>
      </c>
      <c r="C4177" t="s">
        <v>477</v>
      </c>
      <c r="D4177" t="s">
        <v>478</v>
      </c>
      <c r="E4177" s="258" t="s">
        <v>9803</v>
      </c>
    </row>
    <row r="4178" spans="1:5">
      <c r="A4178">
        <v>41622</v>
      </c>
      <c r="B4178" t="s">
        <v>5300</v>
      </c>
      <c r="C4178" t="s">
        <v>477</v>
      </c>
      <c r="D4178" t="s">
        <v>478</v>
      </c>
      <c r="E4178" s="258" t="s">
        <v>9804</v>
      </c>
    </row>
    <row r="4179" spans="1:5">
      <c r="A4179">
        <v>41623</v>
      </c>
      <c r="B4179" t="s">
        <v>5301</v>
      </c>
      <c r="C4179" t="s">
        <v>477</v>
      </c>
      <c r="D4179" t="s">
        <v>478</v>
      </c>
      <c r="E4179" s="258" t="s">
        <v>9805</v>
      </c>
    </row>
    <row r="4180" spans="1:5">
      <c r="A4180">
        <v>41624</v>
      </c>
      <c r="B4180" t="s">
        <v>5302</v>
      </c>
      <c r="C4180" t="s">
        <v>477</v>
      </c>
      <c r="D4180" t="s">
        <v>478</v>
      </c>
      <c r="E4180" s="258" t="s">
        <v>9806</v>
      </c>
    </row>
    <row r="4181" spans="1:5">
      <c r="A4181">
        <v>41625</v>
      </c>
      <c r="B4181" t="s">
        <v>5303</v>
      </c>
      <c r="C4181" t="s">
        <v>477</v>
      </c>
      <c r="D4181" t="s">
        <v>478</v>
      </c>
      <c r="E4181" s="258" t="s">
        <v>9807</v>
      </c>
    </row>
    <row r="4182" spans="1:5">
      <c r="A4182">
        <v>39352</v>
      </c>
      <c r="B4182" t="s">
        <v>5304</v>
      </c>
      <c r="C4182" t="s">
        <v>477</v>
      </c>
      <c r="D4182" t="s">
        <v>478</v>
      </c>
      <c r="E4182" s="258" t="s">
        <v>8011</v>
      </c>
    </row>
    <row r="4183" spans="1:5">
      <c r="A4183">
        <v>39346</v>
      </c>
      <c r="B4183" t="s">
        <v>5305</v>
      </c>
      <c r="C4183" t="s">
        <v>477</v>
      </c>
      <c r="D4183" t="s">
        <v>478</v>
      </c>
      <c r="E4183" s="258" t="s">
        <v>8011</v>
      </c>
    </row>
    <row r="4184" spans="1:5">
      <c r="A4184">
        <v>39350</v>
      </c>
      <c r="B4184" t="s">
        <v>5306</v>
      </c>
      <c r="C4184" t="s">
        <v>477</v>
      </c>
      <c r="D4184" t="s">
        <v>478</v>
      </c>
      <c r="E4184" s="258" t="s">
        <v>7670</v>
      </c>
    </row>
    <row r="4185" spans="1:5">
      <c r="A4185">
        <v>39351</v>
      </c>
      <c r="B4185" t="s">
        <v>5307</v>
      </c>
      <c r="C4185" t="s">
        <v>477</v>
      </c>
      <c r="D4185" t="s">
        <v>478</v>
      </c>
      <c r="E4185" s="258" t="s">
        <v>6922</v>
      </c>
    </row>
    <row r="4186" spans="1:5">
      <c r="A4186">
        <v>38952</v>
      </c>
      <c r="B4186" t="s">
        <v>5308</v>
      </c>
      <c r="C4186" t="s">
        <v>477</v>
      </c>
      <c r="D4186" t="s">
        <v>480</v>
      </c>
      <c r="E4186" s="258" t="s">
        <v>8898</v>
      </c>
    </row>
    <row r="4187" spans="1:5">
      <c r="A4187">
        <v>38953</v>
      </c>
      <c r="B4187" t="s">
        <v>5309</v>
      </c>
      <c r="C4187" t="s">
        <v>477</v>
      </c>
      <c r="D4187" t="s">
        <v>480</v>
      </c>
      <c r="E4187" s="258" t="s">
        <v>9808</v>
      </c>
    </row>
    <row r="4188" spans="1:5">
      <c r="A4188">
        <v>38835</v>
      </c>
      <c r="B4188" t="s">
        <v>5310</v>
      </c>
      <c r="C4188" t="s">
        <v>477</v>
      </c>
      <c r="D4188" t="s">
        <v>480</v>
      </c>
      <c r="E4188" s="258" t="s">
        <v>9216</v>
      </c>
    </row>
    <row r="4189" spans="1:5">
      <c r="A4189">
        <v>38837</v>
      </c>
      <c r="B4189" t="s">
        <v>5311</v>
      </c>
      <c r="C4189" t="s">
        <v>477</v>
      </c>
      <c r="D4189" t="s">
        <v>480</v>
      </c>
      <c r="E4189" s="258" t="s">
        <v>6470</v>
      </c>
    </row>
    <row r="4190" spans="1:5">
      <c r="A4190">
        <v>38836</v>
      </c>
      <c r="B4190" t="s">
        <v>5312</v>
      </c>
      <c r="C4190" t="s">
        <v>477</v>
      </c>
      <c r="D4190" t="s">
        <v>480</v>
      </c>
      <c r="E4190" s="258" t="s">
        <v>6712</v>
      </c>
    </row>
    <row r="4191" spans="1:5">
      <c r="A4191">
        <v>2666</v>
      </c>
      <c r="B4191" t="s">
        <v>5313</v>
      </c>
      <c r="C4191" t="s">
        <v>477</v>
      </c>
      <c r="D4191" t="s">
        <v>478</v>
      </c>
      <c r="E4191" s="258" t="s">
        <v>9809</v>
      </c>
    </row>
    <row r="4192" spans="1:5">
      <c r="A4192">
        <v>2668</v>
      </c>
      <c r="B4192" t="s">
        <v>5314</v>
      </c>
      <c r="C4192" t="s">
        <v>477</v>
      </c>
      <c r="D4192" t="s">
        <v>478</v>
      </c>
      <c r="E4192" s="258" t="s">
        <v>9810</v>
      </c>
    </row>
    <row r="4193" spans="1:5">
      <c r="A4193">
        <v>2664</v>
      </c>
      <c r="B4193" t="s">
        <v>5315</v>
      </c>
      <c r="C4193" t="s">
        <v>477</v>
      </c>
      <c r="D4193" t="s">
        <v>478</v>
      </c>
      <c r="E4193" s="258" t="s">
        <v>7395</v>
      </c>
    </row>
    <row r="4194" spans="1:5">
      <c r="A4194">
        <v>2662</v>
      </c>
      <c r="B4194" t="s">
        <v>5316</v>
      </c>
      <c r="C4194" t="s">
        <v>477</v>
      </c>
      <c r="D4194" t="s">
        <v>478</v>
      </c>
      <c r="E4194" s="258" t="s">
        <v>7048</v>
      </c>
    </row>
    <row r="4195" spans="1:5">
      <c r="A4195">
        <v>20964</v>
      </c>
      <c r="B4195" t="s">
        <v>5317</v>
      </c>
      <c r="C4195" t="s">
        <v>477</v>
      </c>
      <c r="D4195" t="s">
        <v>478</v>
      </c>
      <c r="E4195" s="258" t="s">
        <v>9811</v>
      </c>
    </row>
    <row r="4196" spans="1:5">
      <c r="A4196">
        <v>10905</v>
      </c>
      <c r="B4196" t="s">
        <v>5318</v>
      </c>
      <c r="C4196" t="s">
        <v>477</v>
      </c>
      <c r="D4196" t="s">
        <v>478</v>
      </c>
      <c r="E4196" s="258" t="s">
        <v>9812</v>
      </c>
    </row>
    <row r="4197" spans="1:5">
      <c r="A4197">
        <v>42703</v>
      </c>
      <c r="B4197" t="s">
        <v>5319</v>
      </c>
      <c r="C4197" t="s">
        <v>477</v>
      </c>
      <c r="D4197" t="s">
        <v>480</v>
      </c>
      <c r="E4197" s="258" t="s">
        <v>9813</v>
      </c>
    </row>
    <row r="4198" spans="1:5">
      <c r="A4198">
        <v>42704</v>
      </c>
      <c r="B4198" t="s">
        <v>5320</v>
      </c>
      <c r="C4198" t="s">
        <v>477</v>
      </c>
      <c r="D4198" t="s">
        <v>480</v>
      </c>
      <c r="E4198" s="258" t="s">
        <v>9814</v>
      </c>
    </row>
    <row r="4199" spans="1:5">
      <c r="A4199">
        <v>42705</v>
      </c>
      <c r="B4199" t="s">
        <v>5321</v>
      </c>
      <c r="C4199" t="s">
        <v>477</v>
      </c>
      <c r="D4199" t="s">
        <v>480</v>
      </c>
      <c r="E4199" s="258" t="s">
        <v>9815</v>
      </c>
    </row>
    <row r="4200" spans="1:5">
      <c r="A4200">
        <v>42706</v>
      </c>
      <c r="B4200" t="s">
        <v>5322</v>
      </c>
      <c r="C4200" t="s">
        <v>477</v>
      </c>
      <c r="D4200" t="s">
        <v>480</v>
      </c>
      <c r="E4200" s="258" t="s">
        <v>9816</v>
      </c>
    </row>
    <row r="4201" spans="1:5">
      <c r="A4201">
        <v>11289</v>
      </c>
      <c r="B4201" t="s">
        <v>5323</v>
      </c>
      <c r="C4201" t="s">
        <v>477</v>
      </c>
      <c r="D4201" t="s">
        <v>480</v>
      </c>
      <c r="E4201" s="258" t="s">
        <v>6569</v>
      </c>
    </row>
    <row r="4202" spans="1:5">
      <c r="A4202">
        <v>11241</v>
      </c>
      <c r="B4202" t="s">
        <v>5324</v>
      </c>
      <c r="C4202" t="s">
        <v>477</v>
      </c>
      <c r="D4202" t="s">
        <v>480</v>
      </c>
      <c r="E4202" s="258" t="s">
        <v>6763</v>
      </c>
    </row>
    <row r="4203" spans="1:5">
      <c r="A4203">
        <v>11301</v>
      </c>
      <c r="B4203" t="s">
        <v>6549</v>
      </c>
      <c r="C4203" t="s">
        <v>477</v>
      </c>
      <c r="D4203" t="s">
        <v>480</v>
      </c>
      <c r="E4203" s="258" t="s">
        <v>6764</v>
      </c>
    </row>
    <row r="4204" spans="1:5">
      <c r="A4204">
        <v>21090</v>
      </c>
      <c r="B4204" t="s">
        <v>6550</v>
      </c>
      <c r="C4204" t="s">
        <v>477</v>
      </c>
      <c r="D4204" t="s">
        <v>480</v>
      </c>
      <c r="E4204" s="258" t="s">
        <v>6765</v>
      </c>
    </row>
    <row r="4205" spans="1:5">
      <c r="A4205">
        <v>11315</v>
      </c>
      <c r="B4205" t="s">
        <v>6551</v>
      </c>
      <c r="C4205" t="s">
        <v>477</v>
      </c>
      <c r="D4205" t="s">
        <v>480</v>
      </c>
      <c r="E4205" s="258" t="s">
        <v>6645</v>
      </c>
    </row>
    <row r="4206" spans="1:5">
      <c r="A4206">
        <v>21071</v>
      </c>
      <c r="B4206" t="s">
        <v>6552</v>
      </c>
      <c r="C4206" t="s">
        <v>477</v>
      </c>
      <c r="D4206" t="s">
        <v>480</v>
      </c>
      <c r="E4206" s="258" t="s">
        <v>6766</v>
      </c>
    </row>
    <row r="4207" spans="1:5">
      <c r="A4207">
        <v>14112</v>
      </c>
      <c r="B4207" t="s">
        <v>6553</v>
      </c>
      <c r="C4207" t="s">
        <v>477</v>
      </c>
      <c r="D4207" t="s">
        <v>480</v>
      </c>
      <c r="E4207" s="258" t="s">
        <v>6767</v>
      </c>
    </row>
    <row r="4208" spans="1:5">
      <c r="A4208">
        <v>11316</v>
      </c>
      <c r="B4208" t="s">
        <v>6554</v>
      </c>
      <c r="C4208" t="s">
        <v>477</v>
      </c>
      <c r="D4208" t="s">
        <v>480</v>
      </c>
      <c r="E4208" s="258" t="s">
        <v>6768</v>
      </c>
    </row>
    <row r="4209" spans="1:5">
      <c r="A4209">
        <v>6243</v>
      </c>
      <c r="B4209" t="s">
        <v>6555</v>
      </c>
      <c r="C4209" t="s">
        <v>477</v>
      </c>
      <c r="D4209" t="s">
        <v>480</v>
      </c>
      <c r="E4209" s="258" t="s">
        <v>6769</v>
      </c>
    </row>
    <row r="4210" spans="1:5">
      <c r="A4210">
        <v>6240</v>
      </c>
      <c r="B4210" t="s">
        <v>6556</v>
      </c>
      <c r="C4210" t="s">
        <v>477</v>
      </c>
      <c r="D4210" t="s">
        <v>480</v>
      </c>
      <c r="E4210" s="258" t="s">
        <v>6770</v>
      </c>
    </row>
    <row r="4211" spans="1:5">
      <c r="A4211">
        <v>11296</v>
      </c>
      <c r="B4211" t="s">
        <v>6557</v>
      </c>
      <c r="C4211" t="s">
        <v>477</v>
      </c>
      <c r="D4211" t="s">
        <v>480</v>
      </c>
      <c r="E4211" s="258" t="s">
        <v>6771</v>
      </c>
    </row>
    <row r="4212" spans="1:5">
      <c r="A4212">
        <v>11299</v>
      </c>
      <c r="B4212" t="s">
        <v>6558</v>
      </c>
      <c r="C4212" t="s">
        <v>477</v>
      </c>
      <c r="D4212" t="s">
        <v>480</v>
      </c>
      <c r="E4212" s="258" t="s">
        <v>6772</v>
      </c>
    </row>
    <row r="4213" spans="1:5">
      <c r="A4213">
        <v>11688</v>
      </c>
      <c r="B4213" t="s">
        <v>5325</v>
      </c>
      <c r="C4213" t="s">
        <v>477</v>
      </c>
      <c r="D4213" t="s">
        <v>478</v>
      </c>
      <c r="E4213" s="258" t="s">
        <v>9817</v>
      </c>
    </row>
    <row r="4214" spans="1:5">
      <c r="A4214">
        <v>37736</v>
      </c>
      <c r="B4214" t="s">
        <v>5326</v>
      </c>
      <c r="C4214" t="s">
        <v>477</v>
      </c>
      <c r="D4214" t="s">
        <v>480</v>
      </c>
      <c r="E4214" s="258" t="s">
        <v>9818</v>
      </c>
    </row>
    <row r="4215" spans="1:5">
      <c r="A4215">
        <v>37739</v>
      </c>
      <c r="B4215" t="s">
        <v>5327</v>
      </c>
      <c r="C4215" t="s">
        <v>477</v>
      </c>
      <c r="D4215" t="s">
        <v>480</v>
      </c>
      <c r="E4215" s="258" t="s">
        <v>9819</v>
      </c>
    </row>
    <row r="4216" spans="1:5">
      <c r="A4216">
        <v>37740</v>
      </c>
      <c r="B4216" t="s">
        <v>5328</v>
      </c>
      <c r="C4216" t="s">
        <v>477</v>
      </c>
      <c r="D4216" t="s">
        <v>480</v>
      </c>
      <c r="E4216" s="258" t="s">
        <v>9820</v>
      </c>
    </row>
    <row r="4217" spans="1:5">
      <c r="A4217">
        <v>37738</v>
      </c>
      <c r="B4217" t="s">
        <v>5329</v>
      </c>
      <c r="C4217" t="s">
        <v>477</v>
      </c>
      <c r="D4217" t="s">
        <v>480</v>
      </c>
      <c r="E4217" s="258" t="s">
        <v>9821</v>
      </c>
    </row>
    <row r="4218" spans="1:5">
      <c r="A4218">
        <v>37737</v>
      </c>
      <c r="B4218" t="s">
        <v>5330</v>
      </c>
      <c r="C4218" t="s">
        <v>477</v>
      </c>
      <c r="D4218" t="s">
        <v>480</v>
      </c>
      <c r="E4218" s="258" t="s">
        <v>9822</v>
      </c>
    </row>
    <row r="4219" spans="1:5">
      <c r="A4219">
        <v>25014</v>
      </c>
      <c r="B4219" t="s">
        <v>5331</v>
      </c>
      <c r="C4219" t="s">
        <v>477</v>
      </c>
      <c r="D4219" t="s">
        <v>480</v>
      </c>
      <c r="E4219" s="258" t="s">
        <v>9823</v>
      </c>
    </row>
    <row r="4220" spans="1:5">
      <c r="A4220">
        <v>25013</v>
      </c>
      <c r="B4220" t="s">
        <v>5332</v>
      </c>
      <c r="C4220" t="s">
        <v>477</v>
      </c>
      <c r="D4220" t="s">
        <v>480</v>
      </c>
      <c r="E4220" s="258" t="s">
        <v>9824</v>
      </c>
    </row>
    <row r="4221" spans="1:5">
      <c r="A4221">
        <v>14405</v>
      </c>
      <c r="B4221" t="s">
        <v>5333</v>
      </c>
      <c r="C4221" t="s">
        <v>477</v>
      </c>
      <c r="D4221" t="s">
        <v>480</v>
      </c>
      <c r="E4221" s="258" t="s">
        <v>9825</v>
      </c>
    </row>
    <row r="4222" spans="1:5">
      <c r="A4222">
        <v>20271</v>
      </c>
      <c r="B4222" t="s">
        <v>5334</v>
      </c>
      <c r="C4222" t="s">
        <v>477</v>
      </c>
      <c r="D4222" t="s">
        <v>478</v>
      </c>
      <c r="E4222" s="258" t="s">
        <v>9826</v>
      </c>
    </row>
    <row r="4223" spans="1:5">
      <c r="A4223">
        <v>10423</v>
      </c>
      <c r="B4223" t="s">
        <v>5335</v>
      </c>
      <c r="C4223" t="s">
        <v>477</v>
      </c>
      <c r="D4223" t="s">
        <v>478</v>
      </c>
      <c r="E4223" s="258" t="s">
        <v>9827</v>
      </c>
    </row>
    <row r="4224" spans="1:5">
      <c r="A4224">
        <v>36790</v>
      </c>
      <c r="B4224" t="s">
        <v>5336</v>
      </c>
      <c r="C4224" t="s">
        <v>477</v>
      </c>
      <c r="D4224" t="s">
        <v>478</v>
      </c>
      <c r="E4224" s="258" t="s">
        <v>9828</v>
      </c>
    </row>
    <row r="4225" spans="1:5">
      <c r="A4225">
        <v>37589</v>
      </c>
      <c r="B4225" t="s">
        <v>5337</v>
      </c>
      <c r="C4225" t="s">
        <v>477</v>
      </c>
      <c r="D4225" t="s">
        <v>478</v>
      </c>
      <c r="E4225" s="258" t="s">
        <v>9829</v>
      </c>
    </row>
    <row r="4226" spans="1:5">
      <c r="A4226">
        <v>11690</v>
      </c>
      <c r="B4226" t="s">
        <v>5338</v>
      </c>
      <c r="C4226" t="s">
        <v>477</v>
      </c>
      <c r="D4226" t="s">
        <v>478</v>
      </c>
      <c r="E4226" s="258" t="s">
        <v>6799</v>
      </c>
    </row>
    <row r="4227" spans="1:5">
      <c r="A4227">
        <v>20234</v>
      </c>
      <c r="B4227" t="s">
        <v>5339</v>
      </c>
      <c r="C4227" t="s">
        <v>477</v>
      </c>
      <c r="D4227" t="s">
        <v>478</v>
      </c>
      <c r="E4227" s="258" t="s">
        <v>9830</v>
      </c>
    </row>
    <row r="4228" spans="1:5">
      <c r="A4228">
        <v>4763</v>
      </c>
      <c r="B4228" t="s">
        <v>6559</v>
      </c>
      <c r="C4228" t="s">
        <v>481</v>
      </c>
      <c r="D4228" t="s">
        <v>478</v>
      </c>
      <c r="E4228" s="258" t="s">
        <v>7466</v>
      </c>
    </row>
    <row r="4229" spans="1:5">
      <c r="A4229">
        <v>41070</v>
      </c>
      <c r="B4229" t="s">
        <v>5340</v>
      </c>
      <c r="C4229" t="s">
        <v>487</v>
      </c>
      <c r="D4229" t="s">
        <v>478</v>
      </c>
      <c r="E4229" s="258" t="s">
        <v>7467</v>
      </c>
    </row>
    <row r="4230" spans="1:5">
      <c r="A4230">
        <v>44480</v>
      </c>
      <c r="B4230" t="s">
        <v>5341</v>
      </c>
      <c r="C4230" t="s">
        <v>482</v>
      </c>
      <c r="D4230" t="s">
        <v>478</v>
      </c>
      <c r="E4230" s="258" t="s">
        <v>1046</v>
      </c>
    </row>
    <row r="4231" spans="1:5">
      <c r="A4231">
        <v>11457</v>
      </c>
      <c r="B4231" t="s">
        <v>5342</v>
      </c>
      <c r="C4231" t="s">
        <v>477</v>
      </c>
      <c r="D4231" t="s">
        <v>478</v>
      </c>
      <c r="E4231" s="258" t="s">
        <v>9831</v>
      </c>
    </row>
    <row r="4232" spans="1:5">
      <c r="A4232">
        <v>44073</v>
      </c>
      <c r="B4232" t="s">
        <v>5343</v>
      </c>
      <c r="C4232" t="s">
        <v>484</v>
      </c>
      <c r="D4232" t="s">
        <v>478</v>
      </c>
      <c r="E4232" s="258" t="s">
        <v>985</v>
      </c>
    </row>
    <row r="4233" spans="1:5">
      <c r="A4233">
        <v>21121</v>
      </c>
      <c r="B4233" t="s">
        <v>5344</v>
      </c>
      <c r="C4233" t="s">
        <v>477</v>
      </c>
      <c r="D4233" t="s">
        <v>480</v>
      </c>
      <c r="E4233" s="258" t="s">
        <v>6472</v>
      </c>
    </row>
    <row r="4234" spans="1:5">
      <c r="A4234">
        <v>38010</v>
      </c>
      <c r="B4234" t="s">
        <v>5345</v>
      </c>
      <c r="C4234" t="s">
        <v>477</v>
      </c>
      <c r="D4234" t="s">
        <v>480</v>
      </c>
      <c r="E4234" s="258" t="s">
        <v>865</v>
      </c>
    </row>
    <row r="4235" spans="1:5">
      <c r="A4235">
        <v>38011</v>
      </c>
      <c r="B4235" t="s">
        <v>5346</v>
      </c>
      <c r="C4235" t="s">
        <v>477</v>
      </c>
      <c r="D4235" t="s">
        <v>480</v>
      </c>
      <c r="E4235" s="258" t="s">
        <v>1030</v>
      </c>
    </row>
    <row r="4236" spans="1:5">
      <c r="A4236">
        <v>38012</v>
      </c>
      <c r="B4236" t="s">
        <v>5347</v>
      </c>
      <c r="C4236" t="s">
        <v>477</v>
      </c>
      <c r="D4236" t="s">
        <v>480</v>
      </c>
      <c r="E4236" s="258" t="s">
        <v>6521</v>
      </c>
    </row>
    <row r="4237" spans="1:5">
      <c r="A4237">
        <v>38013</v>
      </c>
      <c r="B4237" t="s">
        <v>5348</v>
      </c>
      <c r="C4237" t="s">
        <v>477</v>
      </c>
      <c r="D4237" t="s">
        <v>480</v>
      </c>
      <c r="E4237" s="258" t="s">
        <v>6560</v>
      </c>
    </row>
    <row r="4238" spans="1:5">
      <c r="A4238">
        <v>38014</v>
      </c>
      <c r="B4238" t="s">
        <v>5349</v>
      </c>
      <c r="C4238" t="s">
        <v>477</v>
      </c>
      <c r="D4238" t="s">
        <v>480</v>
      </c>
      <c r="E4238" s="258" t="s">
        <v>6485</v>
      </c>
    </row>
    <row r="4239" spans="1:5">
      <c r="A4239">
        <v>38015</v>
      </c>
      <c r="B4239" t="s">
        <v>5350</v>
      </c>
      <c r="C4239" t="s">
        <v>477</v>
      </c>
      <c r="D4239" t="s">
        <v>480</v>
      </c>
      <c r="E4239" s="258" t="s">
        <v>6561</v>
      </c>
    </row>
    <row r="4240" spans="1:5">
      <c r="A4240">
        <v>38016</v>
      </c>
      <c r="B4240" t="s">
        <v>5351</v>
      </c>
      <c r="C4240" t="s">
        <v>477</v>
      </c>
      <c r="D4240" t="s">
        <v>480</v>
      </c>
      <c r="E4240" s="258" t="s">
        <v>6562</v>
      </c>
    </row>
    <row r="4241" spans="1:5">
      <c r="A4241">
        <v>12741</v>
      </c>
      <c r="B4241" t="s">
        <v>5352</v>
      </c>
      <c r="C4241" t="s">
        <v>477</v>
      </c>
      <c r="D4241" t="s">
        <v>480</v>
      </c>
      <c r="E4241" s="258" t="s">
        <v>9832</v>
      </c>
    </row>
    <row r="4242" spans="1:5">
      <c r="A4242">
        <v>12733</v>
      </c>
      <c r="B4242" t="s">
        <v>5353</v>
      </c>
      <c r="C4242" t="s">
        <v>477</v>
      </c>
      <c r="D4242" t="s">
        <v>480</v>
      </c>
      <c r="E4242" s="258" t="s">
        <v>7100</v>
      </c>
    </row>
    <row r="4243" spans="1:5">
      <c r="A4243">
        <v>12734</v>
      </c>
      <c r="B4243" t="s">
        <v>5354</v>
      </c>
      <c r="C4243" t="s">
        <v>477</v>
      </c>
      <c r="D4243" t="s">
        <v>480</v>
      </c>
      <c r="E4243" s="258" t="s">
        <v>9833</v>
      </c>
    </row>
    <row r="4244" spans="1:5">
      <c r="A4244">
        <v>12735</v>
      </c>
      <c r="B4244" t="s">
        <v>5355</v>
      </c>
      <c r="C4244" t="s">
        <v>477</v>
      </c>
      <c r="D4244" t="s">
        <v>480</v>
      </c>
      <c r="E4244" s="258" t="s">
        <v>4235</v>
      </c>
    </row>
    <row r="4245" spans="1:5">
      <c r="A4245">
        <v>12736</v>
      </c>
      <c r="B4245" t="s">
        <v>5356</v>
      </c>
      <c r="C4245" t="s">
        <v>477</v>
      </c>
      <c r="D4245" t="s">
        <v>480</v>
      </c>
      <c r="E4245" s="258" t="s">
        <v>9834</v>
      </c>
    </row>
    <row r="4246" spans="1:5">
      <c r="A4246">
        <v>12737</v>
      </c>
      <c r="B4246" t="s">
        <v>5357</v>
      </c>
      <c r="C4246" t="s">
        <v>477</v>
      </c>
      <c r="D4246" t="s">
        <v>480</v>
      </c>
      <c r="E4246" s="258" t="s">
        <v>9835</v>
      </c>
    </row>
    <row r="4247" spans="1:5">
      <c r="A4247">
        <v>12738</v>
      </c>
      <c r="B4247" t="s">
        <v>5358</v>
      </c>
      <c r="C4247" t="s">
        <v>477</v>
      </c>
      <c r="D4247" t="s">
        <v>480</v>
      </c>
      <c r="E4247" s="258" t="s">
        <v>9836</v>
      </c>
    </row>
    <row r="4248" spans="1:5">
      <c r="A4248">
        <v>12739</v>
      </c>
      <c r="B4248" t="s">
        <v>5359</v>
      </c>
      <c r="C4248" t="s">
        <v>477</v>
      </c>
      <c r="D4248" t="s">
        <v>480</v>
      </c>
      <c r="E4248" s="258" t="s">
        <v>9837</v>
      </c>
    </row>
    <row r="4249" spans="1:5">
      <c r="A4249">
        <v>12740</v>
      </c>
      <c r="B4249" t="s">
        <v>5360</v>
      </c>
      <c r="C4249" t="s">
        <v>477</v>
      </c>
      <c r="D4249" t="s">
        <v>480</v>
      </c>
      <c r="E4249" s="258" t="s">
        <v>9838</v>
      </c>
    </row>
    <row r="4250" spans="1:5">
      <c r="A4250">
        <v>6297</v>
      </c>
      <c r="B4250" t="s">
        <v>5361</v>
      </c>
      <c r="C4250" t="s">
        <v>477</v>
      </c>
      <c r="D4250" t="s">
        <v>480</v>
      </c>
      <c r="E4250" s="258" t="s">
        <v>9839</v>
      </c>
    </row>
    <row r="4251" spans="1:5">
      <c r="A4251">
        <v>6296</v>
      </c>
      <c r="B4251" t="s">
        <v>5362</v>
      </c>
      <c r="C4251" t="s">
        <v>477</v>
      </c>
      <c r="D4251" t="s">
        <v>480</v>
      </c>
      <c r="E4251" s="258" t="s">
        <v>9840</v>
      </c>
    </row>
    <row r="4252" spans="1:5">
      <c r="A4252">
        <v>6294</v>
      </c>
      <c r="B4252" t="s">
        <v>5363</v>
      </c>
      <c r="C4252" t="s">
        <v>477</v>
      </c>
      <c r="D4252" t="s">
        <v>480</v>
      </c>
      <c r="E4252" s="258" t="s">
        <v>8216</v>
      </c>
    </row>
    <row r="4253" spans="1:5">
      <c r="A4253">
        <v>6323</v>
      </c>
      <c r="B4253" t="s">
        <v>5364</v>
      </c>
      <c r="C4253" t="s">
        <v>477</v>
      </c>
      <c r="D4253" t="s">
        <v>480</v>
      </c>
      <c r="E4253" s="258" t="s">
        <v>6783</v>
      </c>
    </row>
    <row r="4254" spans="1:5">
      <c r="A4254">
        <v>6299</v>
      </c>
      <c r="B4254" t="s">
        <v>5365</v>
      </c>
      <c r="C4254" t="s">
        <v>477</v>
      </c>
      <c r="D4254" t="s">
        <v>480</v>
      </c>
      <c r="E4254" s="258" t="s">
        <v>9841</v>
      </c>
    </row>
    <row r="4255" spans="1:5">
      <c r="A4255">
        <v>6298</v>
      </c>
      <c r="B4255" t="s">
        <v>5366</v>
      </c>
      <c r="C4255" t="s">
        <v>477</v>
      </c>
      <c r="D4255" t="s">
        <v>480</v>
      </c>
      <c r="E4255" s="258" t="s">
        <v>9842</v>
      </c>
    </row>
    <row r="4256" spans="1:5">
      <c r="A4256">
        <v>6295</v>
      </c>
      <c r="B4256" t="s">
        <v>5367</v>
      </c>
      <c r="C4256" t="s">
        <v>477</v>
      </c>
      <c r="D4256" t="s">
        <v>480</v>
      </c>
      <c r="E4256" s="258" t="s">
        <v>6900</v>
      </c>
    </row>
    <row r="4257" spans="1:5">
      <c r="A4257">
        <v>6322</v>
      </c>
      <c r="B4257" t="s">
        <v>5368</v>
      </c>
      <c r="C4257" t="s">
        <v>477</v>
      </c>
      <c r="D4257" t="s">
        <v>480</v>
      </c>
      <c r="E4257" s="258" t="s">
        <v>9843</v>
      </c>
    </row>
    <row r="4258" spans="1:5">
      <c r="A4258">
        <v>6300</v>
      </c>
      <c r="B4258" t="s">
        <v>5369</v>
      </c>
      <c r="C4258" t="s">
        <v>477</v>
      </c>
      <c r="D4258" t="s">
        <v>480</v>
      </c>
      <c r="E4258" s="258" t="s">
        <v>9844</v>
      </c>
    </row>
    <row r="4259" spans="1:5">
      <c r="A4259">
        <v>6321</v>
      </c>
      <c r="B4259" t="s">
        <v>5370</v>
      </c>
      <c r="C4259" t="s">
        <v>477</v>
      </c>
      <c r="D4259" t="s">
        <v>480</v>
      </c>
      <c r="E4259" s="258" t="s">
        <v>9845</v>
      </c>
    </row>
    <row r="4260" spans="1:5">
      <c r="A4260">
        <v>6301</v>
      </c>
      <c r="B4260" t="s">
        <v>5371</v>
      </c>
      <c r="C4260" t="s">
        <v>477</v>
      </c>
      <c r="D4260" t="s">
        <v>480</v>
      </c>
      <c r="E4260" s="258" t="s">
        <v>9846</v>
      </c>
    </row>
    <row r="4261" spans="1:5">
      <c r="A4261">
        <v>7105</v>
      </c>
      <c r="B4261" t="s">
        <v>5372</v>
      </c>
      <c r="C4261" t="s">
        <v>477</v>
      </c>
      <c r="D4261" t="s">
        <v>478</v>
      </c>
      <c r="E4261" s="258" t="s">
        <v>9847</v>
      </c>
    </row>
    <row r="4262" spans="1:5">
      <c r="A4262">
        <v>20183</v>
      </c>
      <c r="B4262" t="s">
        <v>5373</v>
      </c>
      <c r="C4262" t="s">
        <v>477</v>
      </c>
      <c r="D4262" t="s">
        <v>478</v>
      </c>
      <c r="E4262" s="258" t="s">
        <v>9848</v>
      </c>
    </row>
    <row r="4263" spans="1:5">
      <c r="A4263">
        <v>38448</v>
      </c>
      <c r="B4263" t="s">
        <v>5374</v>
      </c>
      <c r="C4263" t="s">
        <v>477</v>
      </c>
      <c r="D4263" t="s">
        <v>478</v>
      </c>
      <c r="E4263" s="258" t="s">
        <v>9849</v>
      </c>
    </row>
    <row r="4264" spans="1:5">
      <c r="A4264">
        <v>20182</v>
      </c>
      <c r="B4264" t="s">
        <v>5375</v>
      </c>
      <c r="C4264" t="s">
        <v>477</v>
      </c>
      <c r="D4264" t="s">
        <v>478</v>
      </c>
      <c r="E4264" s="258" t="s">
        <v>7040</v>
      </c>
    </row>
    <row r="4265" spans="1:5">
      <c r="A4265">
        <v>7119</v>
      </c>
      <c r="B4265" t="s">
        <v>5376</v>
      </c>
      <c r="C4265" t="s">
        <v>477</v>
      </c>
      <c r="D4265" t="s">
        <v>478</v>
      </c>
      <c r="E4265" s="258" t="s">
        <v>7393</v>
      </c>
    </row>
    <row r="4266" spans="1:5">
      <c r="A4266">
        <v>7120</v>
      </c>
      <c r="B4266" t="s">
        <v>5377</v>
      </c>
      <c r="C4266" t="s">
        <v>477</v>
      </c>
      <c r="D4266" t="s">
        <v>478</v>
      </c>
      <c r="E4266" s="258" t="s">
        <v>6777</v>
      </c>
    </row>
    <row r="4267" spans="1:5">
      <c r="A4267">
        <v>6319</v>
      </c>
      <c r="B4267" t="s">
        <v>5378</v>
      </c>
      <c r="C4267" t="s">
        <v>477</v>
      </c>
      <c r="D4267" t="s">
        <v>480</v>
      </c>
      <c r="E4267" s="258" t="s">
        <v>9850</v>
      </c>
    </row>
    <row r="4268" spans="1:5">
      <c r="A4268">
        <v>6304</v>
      </c>
      <c r="B4268" t="s">
        <v>5379</v>
      </c>
      <c r="C4268" t="s">
        <v>477</v>
      </c>
      <c r="D4268" t="s">
        <v>480</v>
      </c>
      <c r="E4268" s="258" t="s">
        <v>9850</v>
      </c>
    </row>
    <row r="4269" spans="1:5">
      <c r="A4269">
        <v>21116</v>
      </c>
      <c r="B4269" t="s">
        <v>5380</v>
      </c>
      <c r="C4269" t="s">
        <v>477</v>
      </c>
      <c r="D4269" t="s">
        <v>480</v>
      </c>
      <c r="E4269" s="258" t="s">
        <v>9851</v>
      </c>
    </row>
    <row r="4270" spans="1:5">
      <c r="A4270">
        <v>6320</v>
      </c>
      <c r="B4270" t="s">
        <v>5381</v>
      </c>
      <c r="C4270" t="s">
        <v>477</v>
      </c>
      <c r="D4270" t="s">
        <v>480</v>
      </c>
      <c r="E4270" s="258" t="s">
        <v>9852</v>
      </c>
    </row>
    <row r="4271" spans="1:5">
      <c r="A4271">
        <v>6303</v>
      </c>
      <c r="B4271" t="s">
        <v>5382</v>
      </c>
      <c r="C4271" t="s">
        <v>477</v>
      </c>
      <c r="D4271" t="s">
        <v>480</v>
      </c>
      <c r="E4271" s="258" t="s">
        <v>9852</v>
      </c>
    </row>
    <row r="4272" spans="1:5">
      <c r="A4272">
        <v>6308</v>
      </c>
      <c r="B4272" t="s">
        <v>5383</v>
      </c>
      <c r="C4272" t="s">
        <v>477</v>
      </c>
      <c r="D4272" t="s">
        <v>480</v>
      </c>
      <c r="E4272" s="258" t="s">
        <v>9853</v>
      </c>
    </row>
    <row r="4273" spans="1:5">
      <c r="A4273">
        <v>6317</v>
      </c>
      <c r="B4273" t="s">
        <v>5384</v>
      </c>
      <c r="C4273" t="s">
        <v>477</v>
      </c>
      <c r="D4273" t="s">
        <v>480</v>
      </c>
      <c r="E4273" s="258" t="s">
        <v>9853</v>
      </c>
    </row>
    <row r="4274" spans="1:5">
      <c r="A4274">
        <v>6307</v>
      </c>
      <c r="B4274" t="s">
        <v>5385</v>
      </c>
      <c r="C4274" t="s">
        <v>477</v>
      </c>
      <c r="D4274" t="s">
        <v>480</v>
      </c>
      <c r="E4274" s="258" t="s">
        <v>9853</v>
      </c>
    </row>
    <row r="4275" spans="1:5">
      <c r="A4275">
        <v>6309</v>
      </c>
      <c r="B4275" t="s">
        <v>5386</v>
      </c>
      <c r="C4275" t="s">
        <v>477</v>
      </c>
      <c r="D4275" t="s">
        <v>480</v>
      </c>
      <c r="E4275" s="258" t="s">
        <v>9854</v>
      </c>
    </row>
    <row r="4276" spans="1:5">
      <c r="A4276">
        <v>6318</v>
      </c>
      <c r="B4276" t="s">
        <v>5387</v>
      </c>
      <c r="C4276" t="s">
        <v>477</v>
      </c>
      <c r="D4276" t="s">
        <v>480</v>
      </c>
      <c r="E4276" s="258" t="s">
        <v>9855</v>
      </c>
    </row>
    <row r="4277" spans="1:5">
      <c r="A4277">
        <v>6306</v>
      </c>
      <c r="B4277" t="s">
        <v>5388</v>
      </c>
      <c r="C4277" t="s">
        <v>477</v>
      </c>
      <c r="D4277" t="s">
        <v>480</v>
      </c>
      <c r="E4277" s="258" t="s">
        <v>9855</v>
      </c>
    </row>
    <row r="4278" spans="1:5">
      <c r="A4278">
        <v>6305</v>
      </c>
      <c r="B4278" t="s">
        <v>5389</v>
      </c>
      <c r="C4278" t="s">
        <v>477</v>
      </c>
      <c r="D4278" t="s">
        <v>480</v>
      </c>
      <c r="E4278" s="258" t="s">
        <v>9855</v>
      </c>
    </row>
    <row r="4279" spans="1:5">
      <c r="A4279">
        <v>6302</v>
      </c>
      <c r="B4279" t="s">
        <v>5390</v>
      </c>
      <c r="C4279" t="s">
        <v>477</v>
      </c>
      <c r="D4279" t="s">
        <v>480</v>
      </c>
      <c r="E4279" s="258" t="s">
        <v>8320</v>
      </c>
    </row>
    <row r="4280" spans="1:5">
      <c r="A4280">
        <v>6312</v>
      </c>
      <c r="B4280" t="s">
        <v>5391</v>
      </c>
      <c r="C4280" t="s">
        <v>477</v>
      </c>
      <c r="D4280" t="s">
        <v>480</v>
      </c>
      <c r="E4280" s="258" t="s">
        <v>9856</v>
      </c>
    </row>
    <row r="4281" spans="1:5">
      <c r="A4281">
        <v>6311</v>
      </c>
      <c r="B4281" t="s">
        <v>5392</v>
      </c>
      <c r="C4281" t="s">
        <v>477</v>
      </c>
      <c r="D4281" t="s">
        <v>480</v>
      </c>
      <c r="E4281" s="258" t="s">
        <v>9856</v>
      </c>
    </row>
    <row r="4282" spans="1:5">
      <c r="A4282">
        <v>6310</v>
      </c>
      <c r="B4282" t="s">
        <v>5393</v>
      </c>
      <c r="C4282" t="s">
        <v>477</v>
      </c>
      <c r="D4282" t="s">
        <v>480</v>
      </c>
      <c r="E4282" s="258" t="s">
        <v>9856</v>
      </c>
    </row>
    <row r="4283" spans="1:5">
      <c r="A4283">
        <v>6314</v>
      </c>
      <c r="B4283" t="s">
        <v>5394</v>
      </c>
      <c r="C4283" t="s">
        <v>477</v>
      </c>
      <c r="D4283" t="s">
        <v>480</v>
      </c>
      <c r="E4283" s="258" t="s">
        <v>9856</v>
      </c>
    </row>
    <row r="4284" spans="1:5">
      <c r="A4284">
        <v>6313</v>
      </c>
      <c r="B4284" t="s">
        <v>5395</v>
      </c>
      <c r="C4284" t="s">
        <v>477</v>
      </c>
      <c r="D4284" t="s">
        <v>480</v>
      </c>
      <c r="E4284" s="258" t="s">
        <v>9856</v>
      </c>
    </row>
    <row r="4285" spans="1:5">
      <c r="A4285">
        <v>6315</v>
      </c>
      <c r="B4285" t="s">
        <v>5396</v>
      </c>
      <c r="C4285" t="s">
        <v>477</v>
      </c>
      <c r="D4285" t="s">
        <v>480</v>
      </c>
      <c r="E4285" s="258" t="s">
        <v>9857</v>
      </c>
    </row>
    <row r="4286" spans="1:5">
      <c r="A4286">
        <v>6316</v>
      </c>
      <c r="B4286" t="s">
        <v>5397</v>
      </c>
      <c r="C4286" t="s">
        <v>477</v>
      </c>
      <c r="D4286" t="s">
        <v>480</v>
      </c>
      <c r="E4286" s="258" t="s">
        <v>9857</v>
      </c>
    </row>
    <row r="4287" spans="1:5">
      <c r="A4287">
        <v>38878</v>
      </c>
      <c r="B4287" t="s">
        <v>5398</v>
      </c>
      <c r="C4287" t="s">
        <v>477</v>
      </c>
      <c r="D4287" t="s">
        <v>480</v>
      </c>
      <c r="E4287" s="258" t="s">
        <v>6724</v>
      </c>
    </row>
    <row r="4288" spans="1:5">
      <c r="A4288">
        <v>38879</v>
      </c>
      <c r="B4288" t="s">
        <v>5399</v>
      </c>
      <c r="C4288" t="s">
        <v>477</v>
      </c>
      <c r="D4288" t="s">
        <v>480</v>
      </c>
      <c r="E4288" s="258" t="s">
        <v>9858</v>
      </c>
    </row>
    <row r="4289" spans="1:5">
      <c r="A4289">
        <v>38881</v>
      </c>
      <c r="B4289" t="s">
        <v>5400</v>
      </c>
      <c r="C4289" t="s">
        <v>477</v>
      </c>
      <c r="D4289" t="s">
        <v>480</v>
      </c>
      <c r="E4289" s="258" t="s">
        <v>7239</v>
      </c>
    </row>
    <row r="4290" spans="1:5">
      <c r="A4290">
        <v>38880</v>
      </c>
      <c r="B4290" t="s">
        <v>5401</v>
      </c>
      <c r="C4290" t="s">
        <v>477</v>
      </c>
      <c r="D4290" t="s">
        <v>480</v>
      </c>
      <c r="E4290" s="258" t="s">
        <v>8925</v>
      </c>
    </row>
    <row r="4291" spans="1:5">
      <c r="A4291">
        <v>38882</v>
      </c>
      <c r="B4291" t="s">
        <v>5402</v>
      </c>
      <c r="C4291" t="s">
        <v>477</v>
      </c>
      <c r="D4291" t="s">
        <v>480</v>
      </c>
      <c r="E4291" s="258" t="s">
        <v>9327</v>
      </c>
    </row>
    <row r="4292" spans="1:5">
      <c r="A4292">
        <v>38883</v>
      </c>
      <c r="B4292" t="s">
        <v>5403</v>
      </c>
      <c r="C4292" t="s">
        <v>477</v>
      </c>
      <c r="D4292" t="s">
        <v>480</v>
      </c>
      <c r="E4292" s="258" t="s">
        <v>7182</v>
      </c>
    </row>
    <row r="4293" spans="1:5">
      <c r="A4293">
        <v>38884</v>
      </c>
      <c r="B4293" t="s">
        <v>5404</v>
      </c>
      <c r="C4293" t="s">
        <v>477</v>
      </c>
      <c r="D4293" t="s">
        <v>480</v>
      </c>
      <c r="E4293" s="258" t="s">
        <v>9859</v>
      </c>
    </row>
    <row r="4294" spans="1:5">
      <c r="A4294">
        <v>38885</v>
      </c>
      <c r="B4294" t="s">
        <v>5405</v>
      </c>
      <c r="C4294" t="s">
        <v>477</v>
      </c>
      <c r="D4294" t="s">
        <v>480</v>
      </c>
      <c r="E4294" s="258" t="s">
        <v>9352</v>
      </c>
    </row>
    <row r="4295" spans="1:5">
      <c r="A4295">
        <v>38886</v>
      </c>
      <c r="B4295" t="s">
        <v>5406</v>
      </c>
      <c r="C4295" t="s">
        <v>477</v>
      </c>
      <c r="D4295" t="s">
        <v>480</v>
      </c>
      <c r="E4295" s="258" t="s">
        <v>7027</v>
      </c>
    </row>
    <row r="4296" spans="1:5">
      <c r="A4296">
        <v>38887</v>
      </c>
      <c r="B4296" t="s">
        <v>5407</v>
      </c>
      <c r="C4296" t="s">
        <v>477</v>
      </c>
      <c r="D4296" t="s">
        <v>480</v>
      </c>
      <c r="E4296" s="258" t="s">
        <v>914</v>
      </c>
    </row>
    <row r="4297" spans="1:5">
      <c r="A4297">
        <v>38888</v>
      </c>
      <c r="B4297" t="s">
        <v>5408</v>
      </c>
      <c r="C4297" t="s">
        <v>477</v>
      </c>
      <c r="D4297" t="s">
        <v>480</v>
      </c>
      <c r="E4297" s="258" t="s">
        <v>9860</v>
      </c>
    </row>
    <row r="4298" spans="1:5">
      <c r="A4298">
        <v>38890</v>
      </c>
      <c r="B4298" t="s">
        <v>5409</v>
      </c>
      <c r="C4298" t="s">
        <v>477</v>
      </c>
      <c r="D4298" t="s">
        <v>480</v>
      </c>
      <c r="E4298" s="258" t="s">
        <v>9861</v>
      </c>
    </row>
    <row r="4299" spans="1:5">
      <c r="A4299">
        <v>38893</v>
      </c>
      <c r="B4299" t="s">
        <v>5410</v>
      </c>
      <c r="C4299" t="s">
        <v>477</v>
      </c>
      <c r="D4299" t="s">
        <v>480</v>
      </c>
      <c r="E4299" s="258" t="s">
        <v>9862</v>
      </c>
    </row>
    <row r="4300" spans="1:5">
      <c r="A4300">
        <v>38894</v>
      </c>
      <c r="B4300" t="s">
        <v>5411</v>
      </c>
      <c r="C4300" t="s">
        <v>477</v>
      </c>
      <c r="D4300" t="s">
        <v>480</v>
      </c>
      <c r="E4300" s="258" t="s">
        <v>9863</v>
      </c>
    </row>
    <row r="4301" spans="1:5">
      <c r="A4301">
        <v>38896</v>
      </c>
      <c r="B4301" t="s">
        <v>5412</v>
      </c>
      <c r="C4301" t="s">
        <v>477</v>
      </c>
      <c r="D4301" t="s">
        <v>480</v>
      </c>
      <c r="E4301" s="258" t="s">
        <v>9864</v>
      </c>
    </row>
    <row r="4302" spans="1:5">
      <c r="A4302">
        <v>39324</v>
      </c>
      <c r="B4302" t="s">
        <v>5413</v>
      </c>
      <c r="C4302" t="s">
        <v>477</v>
      </c>
      <c r="D4302" t="s">
        <v>480</v>
      </c>
      <c r="E4302" s="258" t="s">
        <v>1031</v>
      </c>
    </row>
    <row r="4303" spans="1:5">
      <c r="A4303">
        <v>39325</v>
      </c>
      <c r="B4303" t="s">
        <v>5414</v>
      </c>
      <c r="C4303" t="s">
        <v>477</v>
      </c>
      <c r="D4303" t="s">
        <v>480</v>
      </c>
      <c r="E4303" s="258" t="s">
        <v>6565</v>
      </c>
    </row>
    <row r="4304" spans="1:5">
      <c r="A4304">
        <v>39326</v>
      </c>
      <c r="B4304" t="s">
        <v>5415</v>
      </c>
      <c r="C4304" t="s">
        <v>477</v>
      </c>
      <c r="D4304" t="s">
        <v>480</v>
      </c>
      <c r="E4304" s="258" t="s">
        <v>6566</v>
      </c>
    </row>
    <row r="4305" spans="1:5">
      <c r="A4305">
        <v>39327</v>
      </c>
      <c r="B4305" t="s">
        <v>5416</v>
      </c>
      <c r="C4305" t="s">
        <v>477</v>
      </c>
      <c r="D4305" t="s">
        <v>480</v>
      </c>
      <c r="E4305" s="258" t="s">
        <v>6567</v>
      </c>
    </row>
    <row r="4306" spans="1:5">
      <c r="A4306">
        <v>20176</v>
      </c>
      <c r="B4306" t="s">
        <v>5417</v>
      </c>
      <c r="C4306" t="s">
        <v>477</v>
      </c>
      <c r="D4306" t="s">
        <v>478</v>
      </c>
      <c r="E4306" s="258" t="s">
        <v>6910</v>
      </c>
    </row>
    <row r="4307" spans="1:5">
      <c r="A4307">
        <v>11378</v>
      </c>
      <c r="B4307" t="s">
        <v>5418</v>
      </c>
      <c r="C4307" t="s">
        <v>477</v>
      </c>
      <c r="D4307" t="s">
        <v>480</v>
      </c>
      <c r="E4307" s="258" t="s">
        <v>9865</v>
      </c>
    </row>
    <row r="4308" spans="1:5">
      <c r="A4308">
        <v>11379</v>
      </c>
      <c r="B4308" t="s">
        <v>5419</v>
      </c>
      <c r="C4308" t="s">
        <v>477</v>
      </c>
      <c r="D4308" t="s">
        <v>480</v>
      </c>
      <c r="E4308" s="258" t="s">
        <v>9866</v>
      </c>
    </row>
    <row r="4309" spans="1:5">
      <c r="A4309">
        <v>11493</v>
      </c>
      <c r="B4309" t="s">
        <v>5420</v>
      </c>
      <c r="C4309" t="s">
        <v>477</v>
      </c>
      <c r="D4309" t="s">
        <v>480</v>
      </c>
      <c r="E4309" s="258" t="s">
        <v>7478</v>
      </c>
    </row>
    <row r="4310" spans="1:5">
      <c r="A4310">
        <v>42717</v>
      </c>
      <c r="B4310" t="s">
        <v>5421</v>
      </c>
      <c r="C4310" t="s">
        <v>477</v>
      </c>
      <c r="D4310" t="s">
        <v>480</v>
      </c>
      <c r="E4310" s="258" t="s">
        <v>9867</v>
      </c>
    </row>
    <row r="4311" spans="1:5">
      <c r="A4311">
        <v>42718</v>
      </c>
      <c r="B4311" t="s">
        <v>5422</v>
      </c>
      <c r="C4311" t="s">
        <v>477</v>
      </c>
      <c r="D4311" t="s">
        <v>480</v>
      </c>
      <c r="E4311" s="258" t="s">
        <v>9868</v>
      </c>
    </row>
    <row r="4312" spans="1:5">
      <c r="A4312">
        <v>7106</v>
      </c>
      <c r="B4312" t="s">
        <v>5423</v>
      </c>
      <c r="C4312" t="s">
        <v>477</v>
      </c>
      <c r="D4312" t="s">
        <v>478</v>
      </c>
      <c r="E4312" s="258" t="s">
        <v>9869</v>
      </c>
    </row>
    <row r="4313" spans="1:5">
      <c r="A4313">
        <v>7104</v>
      </c>
      <c r="B4313" t="s">
        <v>5424</v>
      </c>
      <c r="C4313" t="s">
        <v>477</v>
      </c>
      <c r="D4313" t="s">
        <v>478</v>
      </c>
      <c r="E4313" s="258" t="s">
        <v>6431</v>
      </c>
    </row>
    <row r="4314" spans="1:5">
      <c r="A4314">
        <v>7136</v>
      </c>
      <c r="B4314" t="s">
        <v>5425</v>
      </c>
      <c r="C4314" t="s">
        <v>477</v>
      </c>
      <c r="D4314" t="s">
        <v>478</v>
      </c>
      <c r="E4314" s="258" t="s">
        <v>3536</v>
      </c>
    </row>
    <row r="4315" spans="1:5">
      <c r="A4315">
        <v>7128</v>
      </c>
      <c r="B4315" t="s">
        <v>5426</v>
      </c>
      <c r="C4315" t="s">
        <v>477</v>
      </c>
      <c r="D4315" t="s">
        <v>478</v>
      </c>
      <c r="E4315" s="258" t="s">
        <v>9283</v>
      </c>
    </row>
    <row r="4316" spans="1:5">
      <c r="A4316">
        <v>7108</v>
      </c>
      <c r="B4316" t="s">
        <v>5427</v>
      </c>
      <c r="C4316" t="s">
        <v>477</v>
      </c>
      <c r="D4316" t="s">
        <v>478</v>
      </c>
      <c r="E4316" s="258" t="s">
        <v>6642</v>
      </c>
    </row>
    <row r="4317" spans="1:5">
      <c r="A4317">
        <v>7129</v>
      </c>
      <c r="B4317" t="s">
        <v>5428</v>
      </c>
      <c r="C4317" t="s">
        <v>477</v>
      </c>
      <c r="D4317" t="s">
        <v>478</v>
      </c>
      <c r="E4317" s="258" t="s">
        <v>6742</v>
      </c>
    </row>
    <row r="4318" spans="1:5">
      <c r="A4318">
        <v>7130</v>
      </c>
      <c r="B4318" t="s">
        <v>5429</v>
      </c>
      <c r="C4318" t="s">
        <v>477</v>
      </c>
      <c r="D4318" t="s">
        <v>478</v>
      </c>
      <c r="E4318" s="258" t="s">
        <v>9870</v>
      </c>
    </row>
    <row r="4319" spans="1:5">
      <c r="A4319">
        <v>7131</v>
      </c>
      <c r="B4319" t="s">
        <v>5430</v>
      </c>
      <c r="C4319" t="s">
        <v>477</v>
      </c>
      <c r="D4319" t="s">
        <v>478</v>
      </c>
      <c r="E4319" s="258" t="s">
        <v>9871</v>
      </c>
    </row>
    <row r="4320" spans="1:5">
      <c r="A4320">
        <v>7132</v>
      </c>
      <c r="B4320" t="s">
        <v>5431</v>
      </c>
      <c r="C4320" t="s">
        <v>477</v>
      </c>
      <c r="D4320" t="s">
        <v>478</v>
      </c>
      <c r="E4320" s="258" t="s">
        <v>9872</v>
      </c>
    </row>
    <row r="4321" spans="1:5">
      <c r="A4321">
        <v>7133</v>
      </c>
      <c r="B4321" t="s">
        <v>5432</v>
      </c>
      <c r="C4321" t="s">
        <v>477</v>
      </c>
      <c r="D4321" t="s">
        <v>478</v>
      </c>
      <c r="E4321" s="258" t="s">
        <v>9873</v>
      </c>
    </row>
    <row r="4322" spans="1:5">
      <c r="A4322">
        <v>37420</v>
      </c>
      <c r="B4322" t="s">
        <v>5433</v>
      </c>
      <c r="C4322" t="s">
        <v>477</v>
      </c>
      <c r="D4322" t="s">
        <v>480</v>
      </c>
      <c r="E4322" s="258" t="s">
        <v>9874</v>
      </c>
    </row>
    <row r="4323" spans="1:5">
      <c r="A4323">
        <v>37421</v>
      </c>
      <c r="B4323" t="s">
        <v>5434</v>
      </c>
      <c r="C4323" t="s">
        <v>477</v>
      </c>
      <c r="D4323" t="s">
        <v>480</v>
      </c>
      <c r="E4323" s="258" t="s">
        <v>6687</v>
      </c>
    </row>
    <row r="4324" spans="1:5">
      <c r="A4324">
        <v>37422</v>
      </c>
      <c r="B4324" t="s">
        <v>5435</v>
      </c>
      <c r="C4324" t="s">
        <v>477</v>
      </c>
      <c r="D4324" t="s">
        <v>480</v>
      </c>
      <c r="E4324" s="258" t="s">
        <v>9875</v>
      </c>
    </row>
    <row r="4325" spans="1:5">
      <c r="A4325">
        <v>37443</v>
      </c>
      <c r="B4325" t="s">
        <v>5436</v>
      </c>
      <c r="C4325" t="s">
        <v>477</v>
      </c>
      <c r="D4325" t="s">
        <v>480</v>
      </c>
      <c r="E4325" s="258" t="s">
        <v>5437</v>
      </c>
    </row>
    <row r="4326" spans="1:5">
      <c r="A4326">
        <v>37444</v>
      </c>
      <c r="B4326" t="s">
        <v>5438</v>
      </c>
      <c r="C4326" t="s">
        <v>477</v>
      </c>
      <c r="D4326" t="s">
        <v>480</v>
      </c>
      <c r="E4326" s="258" t="s">
        <v>5439</v>
      </c>
    </row>
    <row r="4327" spans="1:5">
      <c r="A4327">
        <v>37445</v>
      </c>
      <c r="B4327" t="s">
        <v>5440</v>
      </c>
      <c r="C4327" t="s">
        <v>477</v>
      </c>
      <c r="D4327" t="s">
        <v>480</v>
      </c>
      <c r="E4327" s="258" t="s">
        <v>5441</v>
      </c>
    </row>
    <row r="4328" spans="1:5">
      <c r="A4328">
        <v>37446</v>
      </c>
      <c r="B4328" t="s">
        <v>5442</v>
      </c>
      <c r="C4328" t="s">
        <v>477</v>
      </c>
      <c r="D4328" t="s">
        <v>480</v>
      </c>
      <c r="E4328" s="258" t="s">
        <v>5443</v>
      </c>
    </row>
    <row r="4329" spans="1:5">
      <c r="A4329">
        <v>37447</v>
      </c>
      <c r="B4329" t="s">
        <v>5444</v>
      </c>
      <c r="C4329" t="s">
        <v>477</v>
      </c>
      <c r="D4329" t="s">
        <v>480</v>
      </c>
      <c r="E4329" s="258" t="s">
        <v>5445</v>
      </c>
    </row>
    <row r="4330" spans="1:5">
      <c r="A4330">
        <v>37448</v>
      </c>
      <c r="B4330" t="s">
        <v>5446</v>
      </c>
      <c r="C4330" t="s">
        <v>477</v>
      </c>
      <c r="D4330" t="s">
        <v>480</v>
      </c>
      <c r="E4330" s="258" t="s">
        <v>5447</v>
      </c>
    </row>
    <row r="4331" spans="1:5">
      <c r="A4331">
        <v>37440</v>
      </c>
      <c r="B4331" t="s">
        <v>5448</v>
      </c>
      <c r="C4331" t="s">
        <v>477</v>
      </c>
      <c r="D4331" t="s">
        <v>480</v>
      </c>
      <c r="E4331" s="258" t="s">
        <v>5449</v>
      </c>
    </row>
    <row r="4332" spans="1:5">
      <c r="A4332">
        <v>37441</v>
      </c>
      <c r="B4332" t="s">
        <v>5450</v>
      </c>
      <c r="C4332" t="s">
        <v>477</v>
      </c>
      <c r="D4332" t="s">
        <v>480</v>
      </c>
      <c r="E4332" s="258" t="s">
        <v>5449</v>
      </c>
    </row>
    <row r="4333" spans="1:5">
      <c r="A4333">
        <v>37442</v>
      </c>
      <c r="B4333" t="s">
        <v>5451</v>
      </c>
      <c r="C4333" t="s">
        <v>477</v>
      </c>
      <c r="D4333" t="s">
        <v>480</v>
      </c>
      <c r="E4333" s="258" t="s">
        <v>5452</v>
      </c>
    </row>
    <row r="4334" spans="1:5">
      <c r="A4334">
        <v>38017</v>
      </c>
      <c r="B4334" t="s">
        <v>5453</v>
      </c>
      <c r="C4334" t="s">
        <v>477</v>
      </c>
      <c r="D4334" t="s">
        <v>480</v>
      </c>
      <c r="E4334" s="258" t="s">
        <v>6443</v>
      </c>
    </row>
    <row r="4335" spans="1:5">
      <c r="A4335">
        <v>38018</v>
      </c>
      <c r="B4335" t="s">
        <v>5454</v>
      </c>
      <c r="C4335" t="s">
        <v>477</v>
      </c>
      <c r="D4335" t="s">
        <v>480</v>
      </c>
      <c r="E4335" s="258" t="s">
        <v>6452</v>
      </c>
    </row>
    <row r="4336" spans="1:5">
      <c r="A4336">
        <v>39895</v>
      </c>
      <c r="B4336" t="s">
        <v>5455</v>
      </c>
      <c r="C4336" t="s">
        <v>477</v>
      </c>
      <c r="D4336" t="s">
        <v>480</v>
      </c>
      <c r="E4336" s="258" t="s">
        <v>9876</v>
      </c>
    </row>
    <row r="4337" spans="1:5">
      <c r="A4337">
        <v>39896</v>
      </c>
      <c r="B4337" t="s">
        <v>5456</v>
      </c>
      <c r="C4337" t="s">
        <v>477</v>
      </c>
      <c r="D4337" t="s">
        <v>480</v>
      </c>
      <c r="E4337" s="258" t="s">
        <v>9877</v>
      </c>
    </row>
    <row r="4338" spans="1:5">
      <c r="A4338">
        <v>38873</v>
      </c>
      <c r="B4338" t="s">
        <v>5457</v>
      </c>
      <c r="C4338" t="s">
        <v>477</v>
      </c>
      <c r="D4338" t="s">
        <v>480</v>
      </c>
      <c r="E4338" s="258" t="s">
        <v>9878</v>
      </c>
    </row>
    <row r="4339" spans="1:5">
      <c r="A4339">
        <v>38874</v>
      </c>
      <c r="B4339" t="s">
        <v>5458</v>
      </c>
      <c r="C4339" t="s">
        <v>477</v>
      </c>
      <c r="D4339" t="s">
        <v>480</v>
      </c>
      <c r="E4339" s="258" t="s">
        <v>9879</v>
      </c>
    </row>
    <row r="4340" spans="1:5">
      <c r="A4340">
        <v>38875</v>
      </c>
      <c r="B4340" t="s">
        <v>5459</v>
      </c>
      <c r="C4340" t="s">
        <v>477</v>
      </c>
      <c r="D4340" t="s">
        <v>480</v>
      </c>
      <c r="E4340" s="258" t="s">
        <v>6927</v>
      </c>
    </row>
    <row r="4341" spans="1:5">
      <c r="A4341">
        <v>38876</v>
      </c>
      <c r="B4341" t="s">
        <v>5460</v>
      </c>
      <c r="C4341" t="s">
        <v>477</v>
      </c>
      <c r="D4341" t="s">
        <v>480</v>
      </c>
      <c r="E4341" s="258" t="s">
        <v>9880</v>
      </c>
    </row>
    <row r="4342" spans="1:5">
      <c r="A4342">
        <v>39000</v>
      </c>
      <c r="B4342" t="s">
        <v>5461</v>
      </c>
      <c r="C4342" t="s">
        <v>477</v>
      </c>
      <c r="D4342" t="s">
        <v>478</v>
      </c>
      <c r="E4342" s="258" t="s">
        <v>9881</v>
      </c>
    </row>
    <row r="4343" spans="1:5">
      <c r="A4343">
        <v>38674</v>
      </c>
      <c r="B4343" t="s">
        <v>5462</v>
      </c>
      <c r="C4343" t="s">
        <v>477</v>
      </c>
      <c r="D4343" t="s">
        <v>480</v>
      </c>
      <c r="E4343" s="258" t="s">
        <v>1053</v>
      </c>
    </row>
    <row r="4344" spans="1:5">
      <c r="A4344">
        <v>38911</v>
      </c>
      <c r="B4344" t="s">
        <v>5463</v>
      </c>
      <c r="C4344" t="s">
        <v>477</v>
      </c>
      <c r="D4344" t="s">
        <v>480</v>
      </c>
      <c r="E4344" s="258" t="s">
        <v>7808</v>
      </c>
    </row>
    <row r="4345" spans="1:5">
      <c r="A4345">
        <v>38912</v>
      </c>
      <c r="B4345" t="s">
        <v>5464</v>
      </c>
      <c r="C4345" t="s">
        <v>477</v>
      </c>
      <c r="D4345" t="s">
        <v>480</v>
      </c>
      <c r="E4345" s="258" t="s">
        <v>9882</v>
      </c>
    </row>
    <row r="4346" spans="1:5">
      <c r="A4346">
        <v>38019</v>
      </c>
      <c r="B4346" t="s">
        <v>5465</v>
      </c>
      <c r="C4346" t="s">
        <v>477</v>
      </c>
      <c r="D4346" t="s">
        <v>480</v>
      </c>
      <c r="E4346" s="258" t="s">
        <v>877</v>
      </c>
    </row>
    <row r="4347" spans="1:5">
      <c r="A4347">
        <v>38020</v>
      </c>
      <c r="B4347" t="s">
        <v>5466</v>
      </c>
      <c r="C4347" t="s">
        <v>477</v>
      </c>
      <c r="D4347" t="s">
        <v>480</v>
      </c>
      <c r="E4347" s="258" t="s">
        <v>6452</v>
      </c>
    </row>
    <row r="4348" spans="1:5">
      <c r="A4348">
        <v>38454</v>
      </c>
      <c r="B4348" t="s">
        <v>5467</v>
      </c>
      <c r="C4348" t="s">
        <v>477</v>
      </c>
      <c r="D4348" t="s">
        <v>478</v>
      </c>
      <c r="E4348" s="258" t="s">
        <v>6409</v>
      </c>
    </row>
    <row r="4349" spans="1:5">
      <c r="A4349">
        <v>38455</v>
      </c>
      <c r="B4349" t="s">
        <v>5468</v>
      </c>
      <c r="C4349" t="s">
        <v>477</v>
      </c>
      <c r="D4349" t="s">
        <v>478</v>
      </c>
      <c r="E4349" s="258" t="s">
        <v>8216</v>
      </c>
    </row>
    <row r="4350" spans="1:5">
      <c r="A4350">
        <v>38462</v>
      </c>
      <c r="B4350" t="s">
        <v>5469</v>
      </c>
      <c r="C4350" t="s">
        <v>477</v>
      </c>
      <c r="D4350" t="s">
        <v>478</v>
      </c>
      <c r="E4350" s="258" t="s">
        <v>9883</v>
      </c>
    </row>
    <row r="4351" spans="1:5">
      <c r="A4351">
        <v>36362</v>
      </c>
      <c r="B4351" t="s">
        <v>5470</v>
      </c>
      <c r="C4351" t="s">
        <v>477</v>
      </c>
      <c r="D4351" t="s">
        <v>478</v>
      </c>
      <c r="E4351" s="258" t="s">
        <v>804</v>
      </c>
    </row>
    <row r="4352" spans="1:5">
      <c r="A4352">
        <v>36298</v>
      </c>
      <c r="B4352" t="s">
        <v>5471</v>
      </c>
      <c r="C4352" t="s">
        <v>477</v>
      </c>
      <c r="D4352" t="s">
        <v>478</v>
      </c>
      <c r="E4352" s="258" t="s">
        <v>7171</v>
      </c>
    </row>
    <row r="4353" spans="1:5">
      <c r="A4353">
        <v>38456</v>
      </c>
      <c r="B4353" t="s">
        <v>5472</v>
      </c>
      <c r="C4353" t="s">
        <v>477</v>
      </c>
      <c r="D4353" t="s">
        <v>478</v>
      </c>
      <c r="E4353" s="258" t="s">
        <v>9884</v>
      </c>
    </row>
    <row r="4354" spans="1:5">
      <c r="A4354">
        <v>38457</v>
      </c>
      <c r="B4354" t="s">
        <v>5473</v>
      </c>
      <c r="C4354" t="s">
        <v>477</v>
      </c>
      <c r="D4354" t="s">
        <v>478</v>
      </c>
      <c r="E4354" s="258" t="s">
        <v>9885</v>
      </c>
    </row>
    <row r="4355" spans="1:5">
      <c r="A4355">
        <v>38458</v>
      </c>
      <c r="B4355" t="s">
        <v>5474</v>
      </c>
      <c r="C4355" t="s">
        <v>477</v>
      </c>
      <c r="D4355" t="s">
        <v>478</v>
      </c>
      <c r="E4355" s="258" t="s">
        <v>6896</v>
      </c>
    </row>
    <row r="4356" spans="1:5">
      <c r="A4356">
        <v>38459</v>
      </c>
      <c r="B4356" t="s">
        <v>5475</v>
      </c>
      <c r="C4356" t="s">
        <v>477</v>
      </c>
      <c r="D4356" t="s">
        <v>478</v>
      </c>
      <c r="E4356" s="258" t="s">
        <v>9886</v>
      </c>
    </row>
    <row r="4357" spans="1:5">
      <c r="A4357">
        <v>38460</v>
      </c>
      <c r="B4357" t="s">
        <v>5476</v>
      </c>
      <c r="C4357" t="s">
        <v>477</v>
      </c>
      <c r="D4357" t="s">
        <v>478</v>
      </c>
      <c r="E4357" s="258" t="s">
        <v>9887</v>
      </c>
    </row>
    <row r="4358" spans="1:5">
      <c r="A4358">
        <v>38461</v>
      </c>
      <c r="B4358" t="s">
        <v>5477</v>
      </c>
      <c r="C4358" t="s">
        <v>477</v>
      </c>
      <c r="D4358" t="s">
        <v>478</v>
      </c>
      <c r="E4358" s="258" t="s">
        <v>9888</v>
      </c>
    </row>
    <row r="4359" spans="1:5">
      <c r="A4359">
        <v>7094</v>
      </c>
      <c r="B4359" t="s">
        <v>5478</v>
      </c>
      <c r="C4359" t="s">
        <v>477</v>
      </c>
      <c r="D4359" t="s">
        <v>478</v>
      </c>
      <c r="E4359" s="258" t="s">
        <v>9889</v>
      </c>
    </row>
    <row r="4360" spans="1:5">
      <c r="A4360">
        <v>7116</v>
      </c>
      <c r="B4360" t="s">
        <v>5479</v>
      </c>
      <c r="C4360" t="s">
        <v>477</v>
      </c>
      <c r="D4360" t="s">
        <v>478</v>
      </c>
      <c r="E4360" s="258" t="s">
        <v>9890</v>
      </c>
    </row>
    <row r="4361" spans="1:5">
      <c r="A4361">
        <v>7118</v>
      </c>
      <c r="B4361" t="s">
        <v>5480</v>
      </c>
      <c r="C4361" t="s">
        <v>477</v>
      </c>
      <c r="D4361" t="s">
        <v>478</v>
      </c>
      <c r="E4361" s="258" t="s">
        <v>9891</v>
      </c>
    </row>
    <row r="4362" spans="1:5">
      <c r="A4362">
        <v>7117</v>
      </c>
      <c r="B4362" t="s">
        <v>5481</v>
      </c>
      <c r="C4362" t="s">
        <v>477</v>
      </c>
      <c r="D4362" t="s">
        <v>478</v>
      </c>
      <c r="E4362" s="258" t="s">
        <v>9892</v>
      </c>
    </row>
    <row r="4363" spans="1:5">
      <c r="A4363">
        <v>7098</v>
      </c>
      <c r="B4363" t="s">
        <v>5482</v>
      </c>
      <c r="C4363" t="s">
        <v>477</v>
      </c>
      <c r="D4363" t="s">
        <v>478</v>
      </c>
      <c r="E4363" s="258" t="s">
        <v>8902</v>
      </c>
    </row>
    <row r="4364" spans="1:5">
      <c r="A4364">
        <v>7110</v>
      </c>
      <c r="B4364" t="s">
        <v>5483</v>
      </c>
      <c r="C4364" t="s">
        <v>477</v>
      </c>
      <c r="D4364" t="s">
        <v>478</v>
      </c>
      <c r="E4364" s="258" t="s">
        <v>9893</v>
      </c>
    </row>
    <row r="4365" spans="1:5">
      <c r="A4365">
        <v>7123</v>
      </c>
      <c r="B4365" t="s">
        <v>5484</v>
      </c>
      <c r="C4365" t="s">
        <v>477</v>
      </c>
      <c r="D4365" t="s">
        <v>478</v>
      </c>
      <c r="E4365" s="258" t="s">
        <v>6475</v>
      </c>
    </row>
    <row r="4366" spans="1:5">
      <c r="A4366">
        <v>7121</v>
      </c>
      <c r="B4366" t="s">
        <v>5485</v>
      </c>
      <c r="C4366" t="s">
        <v>477</v>
      </c>
      <c r="D4366" t="s">
        <v>478</v>
      </c>
      <c r="E4366" s="258" t="s">
        <v>8779</v>
      </c>
    </row>
    <row r="4367" spans="1:5">
      <c r="A4367">
        <v>7137</v>
      </c>
      <c r="B4367" t="s">
        <v>5486</v>
      </c>
      <c r="C4367" t="s">
        <v>477</v>
      </c>
      <c r="D4367" t="s">
        <v>478</v>
      </c>
      <c r="E4367" s="258" t="s">
        <v>2277</v>
      </c>
    </row>
    <row r="4368" spans="1:5">
      <c r="A4368">
        <v>7122</v>
      </c>
      <c r="B4368" t="s">
        <v>5487</v>
      </c>
      <c r="C4368" t="s">
        <v>477</v>
      </c>
      <c r="D4368" t="s">
        <v>478</v>
      </c>
      <c r="E4368" s="258" t="s">
        <v>907</v>
      </c>
    </row>
    <row r="4369" spans="1:5">
      <c r="A4369">
        <v>7114</v>
      </c>
      <c r="B4369" t="s">
        <v>5488</v>
      </c>
      <c r="C4369" t="s">
        <v>477</v>
      </c>
      <c r="D4369" t="s">
        <v>478</v>
      </c>
      <c r="E4369" s="258" t="s">
        <v>9894</v>
      </c>
    </row>
    <row r="4370" spans="1:5">
      <c r="A4370">
        <v>7109</v>
      </c>
      <c r="B4370" t="s">
        <v>5489</v>
      </c>
      <c r="C4370" t="s">
        <v>477</v>
      </c>
      <c r="D4370" t="s">
        <v>478</v>
      </c>
      <c r="E4370" s="258" t="s">
        <v>1004</v>
      </c>
    </row>
    <row r="4371" spans="1:5">
      <c r="A4371">
        <v>7135</v>
      </c>
      <c r="B4371" t="s">
        <v>5490</v>
      </c>
      <c r="C4371" t="s">
        <v>477</v>
      </c>
      <c r="D4371" t="s">
        <v>478</v>
      </c>
      <c r="E4371" s="258" t="s">
        <v>810</v>
      </c>
    </row>
    <row r="4372" spans="1:5">
      <c r="A4372">
        <v>37947</v>
      </c>
      <c r="B4372" t="s">
        <v>5491</v>
      </c>
      <c r="C4372" t="s">
        <v>477</v>
      </c>
      <c r="D4372" t="s">
        <v>478</v>
      </c>
      <c r="E4372" s="258" t="s">
        <v>867</v>
      </c>
    </row>
    <row r="4373" spans="1:5">
      <c r="A4373">
        <v>7103</v>
      </c>
      <c r="B4373" t="s">
        <v>5492</v>
      </c>
      <c r="C4373" t="s">
        <v>477</v>
      </c>
      <c r="D4373" t="s">
        <v>478</v>
      </c>
      <c r="E4373" s="258" t="s">
        <v>6642</v>
      </c>
    </row>
    <row r="4374" spans="1:5">
      <c r="A4374">
        <v>40419</v>
      </c>
      <c r="B4374" t="s">
        <v>5493</v>
      </c>
      <c r="C4374" t="s">
        <v>477</v>
      </c>
      <c r="D4374" t="s">
        <v>480</v>
      </c>
      <c r="E4374" s="258" t="s">
        <v>9895</v>
      </c>
    </row>
    <row r="4375" spans="1:5">
      <c r="A4375">
        <v>40420</v>
      </c>
      <c r="B4375" t="s">
        <v>5494</v>
      </c>
      <c r="C4375" t="s">
        <v>477</v>
      </c>
      <c r="D4375" t="s">
        <v>480</v>
      </c>
      <c r="E4375" s="258" t="s">
        <v>9896</v>
      </c>
    </row>
    <row r="4376" spans="1:5">
      <c r="A4376">
        <v>40421</v>
      </c>
      <c r="B4376" t="s">
        <v>5495</v>
      </c>
      <c r="C4376" t="s">
        <v>477</v>
      </c>
      <c r="D4376" t="s">
        <v>480</v>
      </c>
      <c r="E4376" s="258" t="s">
        <v>9897</v>
      </c>
    </row>
    <row r="4377" spans="1:5">
      <c r="A4377">
        <v>7126</v>
      </c>
      <c r="B4377" t="s">
        <v>5496</v>
      </c>
      <c r="C4377" t="s">
        <v>477</v>
      </c>
      <c r="D4377" t="s">
        <v>478</v>
      </c>
      <c r="E4377" s="258" t="s">
        <v>9898</v>
      </c>
    </row>
    <row r="4378" spans="1:5">
      <c r="A4378">
        <v>38905</v>
      </c>
      <c r="B4378" t="s">
        <v>5497</v>
      </c>
      <c r="C4378" t="s">
        <v>477</v>
      </c>
      <c r="D4378" t="s">
        <v>480</v>
      </c>
      <c r="E4378" s="258" t="s">
        <v>6948</v>
      </c>
    </row>
    <row r="4379" spans="1:5">
      <c r="A4379">
        <v>38907</v>
      </c>
      <c r="B4379" t="s">
        <v>5498</v>
      </c>
      <c r="C4379" t="s">
        <v>477</v>
      </c>
      <c r="D4379" t="s">
        <v>480</v>
      </c>
      <c r="E4379" s="258" t="s">
        <v>6789</v>
      </c>
    </row>
    <row r="4380" spans="1:5">
      <c r="A4380">
        <v>38908</v>
      </c>
      <c r="B4380" t="s">
        <v>5499</v>
      </c>
      <c r="C4380" t="s">
        <v>477</v>
      </c>
      <c r="D4380" t="s">
        <v>480</v>
      </c>
      <c r="E4380" s="258" t="s">
        <v>7268</v>
      </c>
    </row>
    <row r="4381" spans="1:5">
      <c r="A4381">
        <v>38909</v>
      </c>
      <c r="B4381" t="s">
        <v>5500</v>
      </c>
      <c r="C4381" t="s">
        <v>477</v>
      </c>
      <c r="D4381" t="s">
        <v>480</v>
      </c>
      <c r="E4381" s="258" t="s">
        <v>6657</v>
      </c>
    </row>
    <row r="4382" spans="1:5">
      <c r="A4382">
        <v>38910</v>
      </c>
      <c r="B4382" t="s">
        <v>5501</v>
      </c>
      <c r="C4382" t="s">
        <v>477</v>
      </c>
      <c r="D4382" t="s">
        <v>480</v>
      </c>
      <c r="E4382" s="258" t="s">
        <v>9899</v>
      </c>
    </row>
    <row r="4383" spans="1:5">
      <c r="A4383">
        <v>38897</v>
      </c>
      <c r="B4383" t="s">
        <v>5502</v>
      </c>
      <c r="C4383" t="s">
        <v>477</v>
      </c>
      <c r="D4383" t="s">
        <v>480</v>
      </c>
      <c r="E4383" s="258" t="s">
        <v>898</v>
      </c>
    </row>
    <row r="4384" spans="1:5">
      <c r="A4384">
        <v>38899</v>
      </c>
      <c r="B4384" t="s">
        <v>5503</v>
      </c>
      <c r="C4384" t="s">
        <v>477</v>
      </c>
      <c r="D4384" t="s">
        <v>480</v>
      </c>
      <c r="E4384" s="258" t="s">
        <v>6937</v>
      </c>
    </row>
    <row r="4385" spans="1:5">
      <c r="A4385">
        <v>38900</v>
      </c>
      <c r="B4385" t="s">
        <v>5504</v>
      </c>
      <c r="C4385" t="s">
        <v>477</v>
      </c>
      <c r="D4385" t="s">
        <v>480</v>
      </c>
      <c r="E4385" s="258" t="s">
        <v>7302</v>
      </c>
    </row>
    <row r="4386" spans="1:5">
      <c r="A4386">
        <v>38901</v>
      </c>
      <c r="B4386" t="s">
        <v>5505</v>
      </c>
      <c r="C4386" t="s">
        <v>477</v>
      </c>
      <c r="D4386" t="s">
        <v>480</v>
      </c>
      <c r="E4386" s="258" t="s">
        <v>6857</v>
      </c>
    </row>
    <row r="4387" spans="1:5">
      <c r="A4387">
        <v>38904</v>
      </c>
      <c r="B4387" t="s">
        <v>5506</v>
      </c>
      <c r="C4387" t="s">
        <v>477</v>
      </c>
      <c r="D4387" t="s">
        <v>480</v>
      </c>
      <c r="E4387" s="258" t="s">
        <v>9900</v>
      </c>
    </row>
    <row r="4388" spans="1:5">
      <c r="A4388">
        <v>38903</v>
      </c>
      <c r="B4388" t="s">
        <v>5507</v>
      </c>
      <c r="C4388" t="s">
        <v>477</v>
      </c>
      <c r="D4388" t="s">
        <v>480</v>
      </c>
      <c r="E4388" s="258" t="s">
        <v>7092</v>
      </c>
    </row>
    <row r="4389" spans="1:5">
      <c r="A4389">
        <v>7091</v>
      </c>
      <c r="B4389" t="s">
        <v>5508</v>
      </c>
      <c r="C4389" t="s">
        <v>477</v>
      </c>
      <c r="D4389" t="s">
        <v>478</v>
      </c>
      <c r="E4389" s="258" t="s">
        <v>9901</v>
      </c>
    </row>
    <row r="4390" spans="1:5">
      <c r="A4390">
        <v>11655</v>
      </c>
      <c r="B4390" t="s">
        <v>5509</v>
      </c>
      <c r="C4390" t="s">
        <v>477</v>
      </c>
      <c r="D4390" t="s">
        <v>478</v>
      </c>
      <c r="E4390" s="258" t="s">
        <v>8320</v>
      </c>
    </row>
    <row r="4391" spans="1:5">
      <c r="A4391">
        <v>11656</v>
      </c>
      <c r="B4391" t="s">
        <v>5510</v>
      </c>
      <c r="C4391" t="s">
        <v>477</v>
      </c>
      <c r="D4391" t="s">
        <v>478</v>
      </c>
      <c r="E4391" s="258" t="s">
        <v>9902</v>
      </c>
    </row>
    <row r="4392" spans="1:5">
      <c r="A4392">
        <v>37948</v>
      </c>
      <c r="B4392" t="s">
        <v>5511</v>
      </c>
      <c r="C4392" t="s">
        <v>477</v>
      </c>
      <c r="D4392" t="s">
        <v>478</v>
      </c>
      <c r="E4392" s="258" t="s">
        <v>6419</v>
      </c>
    </row>
    <row r="4393" spans="1:5">
      <c r="A4393">
        <v>7097</v>
      </c>
      <c r="B4393" t="s">
        <v>5512</v>
      </c>
      <c r="C4393" t="s">
        <v>477</v>
      </c>
      <c r="D4393" t="s">
        <v>478</v>
      </c>
      <c r="E4393" s="258" t="s">
        <v>9903</v>
      </c>
    </row>
    <row r="4394" spans="1:5">
      <c r="A4394">
        <v>11657</v>
      </c>
      <c r="B4394" t="s">
        <v>5513</v>
      </c>
      <c r="C4394" t="s">
        <v>477</v>
      </c>
      <c r="D4394" t="s">
        <v>478</v>
      </c>
      <c r="E4394" s="258" t="s">
        <v>8856</v>
      </c>
    </row>
    <row r="4395" spans="1:5">
      <c r="A4395">
        <v>11658</v>
      </c>
      <c r="B4395" t="s">
        <v>5514</v>
      </c>
      <c r="C4395" t="s">
        <v>477</v>
      </c>
      <c r="D4395" t="s">
        <v>478</v>
      </c>
      <c r="E4395" s="258" t="s">
        <v>8925</v>
      </c>
    </row>
    <row r="4396" spans="1:5">
      <c r="A4396">
        <v>7146</v>
      </c>
      <c r="B4396" t="s">
        <v>5515</v>
      </c>
      <c r="C4396" t="s">
        <v>477</v>
      </c>
      <c r="D4396" t="s">
        <v>478</v>
      </c>
      <c r="E4396" s="258" t="s">
        <v>9904</v>
      </c>
    </row>
    <row r="4397" spans="1:5">
      <c r="A4397">
        <v>7138</v>
      </c>
      <c r="B4397" t="s">
        <v>5516</v>
      </c>
      <c r="C4397" t="s">
        <v>477</v>
      </c>
      <c r="D4397" t="s">
        <v>478</v>
      </c>
      <c r="E4397" s="258" t="s">
        <v>7111</v>
      </c>
    </row>
    <row r="4398" spans="1:5">
      <c r="A4398">
        <v>7139</v>
      </c>
      <c r="B4398" t="s">
        <v>5517</v>
      </c>
      <c r="C4398" t="s">
        <v>477</v>
      </c>
      <c r="D4398" t="s">
        <v>478</v>
      </c>
      <c r="E4398" s="258" t="s">
        <v>832</v>
      </c>
    </row>
    <row r="4399" spans="1:5">
      <c r="A4399">
        <v>7140</v>
      </c>
      <c r="B4399" t="s">
        <v>5518</v>
      </c>
      <c r="C4399" t="s">
        <v>477</v>
      </c>
      <c r="D4399" t="s">
        <v>478</v>
      </c>
      <c r="E4399" s="258" t="s">
        <v>7402</v>
      </c>
    </row>
    <row r="4400" spans="1:5">
      <c r="A4400">
        <v>7141</v>
      </c>
      <c r="B4400" t="s">
        <v>5519</v>
      </c>
      <c r="C4400" t="s">
        <v>477</v>
      </c>
      <c r="D4400" t="s">
        <v>478</v>
      </c>
      <c r="E4400" s="258" t="s">
        <v>6716</v>
      </c>
    </row>
    <row r="4401" spans="1:5">
      <c r="A4401">
        <v>7143</v>
      </c>
      <c r="B4401" t="s">
        <v>5520</v>
      </c>
      <c r="C4401" t="s">
        <v>477</v>
      </c>
      <c r="D4401" t="s">
        <v>478</v>
      </c>
      <c r="E4401" s="258" t="s">
        <v>6934</v>
      </c>
    </row>
    <row r="4402" spans="1:5">
      <c r="A4402">
        <v>7144</v>
      </c>
      <c r="B4402" t="s">
        <v>5521</v>
      </c>
      <c r="C4402" t="s">
        <v>477</v>
      </c>
      <c r="D4402" t="s">
        <v>478</v>
      </c>
      <c r="E4402" s="258" t="s">
        <v>9905</v>
      </c>
    </row>
    <row r="4403" spans="1:5">
      <c r="A4403">
        <v>7145</v>
      </c>
      <c r="B4403" t="s">
        <v>5522</v>
      </c>
      <c r="C4403" t="s">
        <v>477</v>
      </c>
      <c r="D4403" t="s">
        <v>478</v>
      </c>
      <c r="E4403" s="258" t="s">
        <v>9906</v>
      </c>
    </row>
    <row r="4404" spans="1:5">
      <c r="A4404">
        <v>7142</v>
      </c>
      <c r="B4404" t="s">
        <v>5523</v>
      </c>
      <c r="C4404" t="s">
        <v>477</v>
      </c>
      <c r="D4404" t="s">
        <v>478</v>
      </c>
      <c r="E4404" s="258" t="s">
        <v>6459</v>
      </c>
    </row>
    <row r="4405" spans="1:5">
      <c r="A4405">
        <v>3593</v>
      </c>
      <c r="B4405" t="s">
        <v>5524</v>
      </c>
      <c r="C4405" t="s">
        <v>477</v>
      </c>
      <c r="D4405" t="s">
        <v>480</v>
      </c>
      <c r="E4405" s="258" t="s">
        <v>8457</v>
      </c>
    </row>
    <row r="4406" spans="1:5">
      <c r="A4406">
        <v>3588</v>
      </c>
      <c r="B4406" t="s">
        <v>5525</v>
      </c>
      <c r="C4406" t="s">
        <v>477</v>
      </c>
      <c r="D4406" t="s">
        <v>480</v>
      </c>
      <c r="E4406" s="258" t="s">
        <v>9907</v>
      </c>
    </row>
    <row r="4407" spans="1:5">
      <c r="A4407">
        <v>3585</v>
      </c>
      <c r="B4407" t="s">
        <v>5526</v>
      </c>
      <c r="C4407" t="s">
        <v>477</v>
      </c>
      <c r="D4407" t="s">
        <v>480</v>
      </c>
      <c r="E4407" s="258" t="s">
        <v>9908</v>
      </c>
    </row>
    <row r="4408" spans="1:5">
      <c r="A4408">
        <v>3587</v>
      </c>
      <c r="B4408" t="s">
        <v>5527</v>
      </c>
      <c r="C4408" t="s">
        <v>477</v>
      </c>
      <c r="D4408" t="s">
        <v>480</v>
      </c>
      <c r="E4408" s="258" t="s">
        <v>9909</v>
      </c>
    </row>
    <row r="4409" spans="1:5">
      <c r="A4409">
        <v>3590</v>
      </c>
      <c r="B4409" t="s">
        <v>5528</v>
      </c>
      <c r="C4409" t="s">
        <v>477</v>
      </c>
      <c r="D4409" t="s">
        <v>480</v>
      </c>
      <c r="E4409" s="258" t="s">
        <v>9910</v>
      </c>
    </row>
    <row r="4410" spans="1:5">
      <c r="A4410">
        <v>3589</v>
      </c>
      <c r="B4410" t="s">
        <v>5529</v>
      </c>
      <c r="C4410" t="s">
        <v>477</v>
      </c>
      <c r="D4410" t="s">
        <v>480</v>
      </c>
      <c r="E4410" s="258" t="s">
        <v>9911</v>
      </c>
    </row>
    <row r="4411" spans="1:5">
      <c r="A4411">
        <v>3586</v>
      </c>
      <c r="B4411" t="s">
        <v>5530</v>
      </c>
      <c r="C4411" t="s">
        <v>477</v>
      </c>
      <c r="D4411" t="s">
        <v>480</v>
      </c>
      <c r="E4411" s="258" t="s">
        <v>7570</v>
      </c>
    </row>
    <row r="4412" spans="1:5">
      <c r="A4412">
        <v>3592</v>
      </c>
      <c r="B4412" t="s">
        <v>5531</v>
      </c>
      <c r="C4412" t="s">
        <v>477</v>
      </c>
      <c r="D4412" t="s">
        <v>480</v>
      </c>
      <c r="E4412" s="258" t="s">
        <v>9912</v>
      </c>
    </row>
    <row r="4413" spans="1:5">
      <c r="A4413">
        <v>3591</v>
      </c>
      <c r="B4413" t="s">
        <v>5532</v>
      </c>
      <c r="C4413" t="s">
        <v>477</v>
      </c>
      <c r="D4413" t="s">
        <v>480</v>
      </c>
      <c r="E4413" s="258" t="s">
        <v>9913</v>
      </c>
    </row>
    <row r="4414" spans="1:5">
      <c r="A4414">
        <v>40396</v>
      </c>
      <c r="B4414" t="s">
        <v>5533</v>
      </c>
      <c r="C4414" t="s">
        <v>477</v>
      </c>
      <c r="D4414" t="s">
        <v>480</v>
      </c>
      <c r="E4414" s="258" t="s">
        <v>7277</v>
      </c>
    </row>
    <row r="4415" spans="1:5">
      <c r="A4415">
        <v>40395</v>
      </c>
      <c r="B4415" t="s">
        <v>5534</v>
      </c>
      <c r="C4415" t="s">
        <v>477</v>
      </c>
      <c r="D4415" t="s">
        <v>480</v>
      </c>
      <c r="E4415" s="258" t="s">
        <v>7278</v>
      </c>
    </row>
    <row r="4416" spans="1:5">
      <c r="A4416">
        <v>40392</v>
      </c>
      <c r="B4416" t="s">
        <v>5535</v>
      </c>
      <c r="C4416" t="s">
        <v>477</v>
      </c>
      <c r="D4416" t="s">
        <v>480</v>
      </c>
      <c r="E4416" s="258" t="s">
        <v>7279</v>
      </c>
    </row>
    <row r="4417" spans="1:5">
      <c r="A4417">
        <v>40394</v>
      </c>
      <c r="B4417" t="s">
        <v>5536</v>
      </c>
      <c r="C4417" t="s">
        <v>477</v>
      </c>
      <c r="D4417" t="s">
        <v>480</v>
      </c>
      <c r="E4417" s="258" t="s">
        <v>7280</v>
      </c>
    </row>
    <row r="4418" spans="1:5">
      <c r="A4418">
        <v>40398</v>
      </c>
      <c r="B4418" t="s">
        <v>5537</v>
      </c>
      <c r="C4418" t="s">
        <v>477</v>
      </c>
      <c r="D4418" t="s">
        <v>480</v>
      </c>
      <c r="E4418" s="258" t="s">
        <v>7281</v>
      </c>
    </row>
    <row r="4419" spans="1:5">
      <c r="A4419">
        <v>40397</v>
      </c>
      <c r="B4419" t="s">
        <v>5538</v>
      </c>
      <c r="C4419" t="s">
        <v>477</v>
      </c>
      <c r="D4419" t="s">
        <v>480</v>
      </c>
      <c r="E4419" s="258" t="s">
        <v>7282</v>
      </c>
    </row>
    <row r="4420" spans="1:5">
      <c r="A4420">
        <v>40393</v>
      </c>
      <c r="B4420" t="s">
        <v>5539</v>
      </c>
      <c r="C4420" t="s">
        <v>477</v>
      </c>
      <c r="D4420" t="s">
        <v>480</v>
      </c>
      <c r="E4420" s="258" t="s">
        <v>7283</v>
      </c>
    </row>
    <row r="4421" spans="1:5">
      <c r="A4421">
        <v>40399</v>
      </c>
      <c r="B4421" t="s">
        <v>5540</v>
      </c>
      <c r="C4421" t="s">
        <v>477</v>
      </c>
      <c r="D4421" t="s">
        <v>480</v>
      </c>
      <c r="E4421" s="258" t="s">
        <v>7284</v>
      </c>
    </row>
    <row r="4422" spans="1:5">
      <c r="A4422">
        <v>39322</v>
      </c>
      <c r="B4422" t="s">
        <v>5541</v>
      </c>
      <c r="C4422" t="s">
        <v>477</v>
      </c>
      <c r="D4422" t="s">
        <v>480</v>
      </c>
      <c r="E4422" s="258" t="s">
        <v>7319</v>
      </c>
    </row>
    <row r="4423" spans="1:5">
      <c r="A4423">
        <v>39289</v>
      </c>
      <c r="B4423" t="s">
        <v>5542</v>
      </c>
      <c r="C4423" t="s">
        <v>477</v>
      </c>
      <c r="D4423" t="s">
        <v>480</v>
      </c>
      <c r="E4423" s="258" t="s">
        <v>6675</v>
      </c>
    </row>
    <row r="4424" spans="1:5">
      <c r="A4424">
        <v>39290</v>
      </c>
      <c r="B4424" t="s">
        <v>5543</v>
      </c>
      <c r="C4424" t="s">
        <v>477</v>
      </c>
      <c r="D4424" t="s">
        <v>480</v>
      </c>
      <c r="E4424" s="258" t="s">
        <v>9914</v>
      </c>
    </row>
    <row r="4425" spans="1:5">
      <c r="A4425">
        <v>39291</v>
      </c>
      <c r="B4425" t="s">
        <v>5544</v>
      </c>
      <c r="C4425" t="s">
        <v>477</v>
      </c>
      <c r="D4425" t="s">
        <v>480</v>
      </c>
      <c r="E4425" s="258" t="s">
        <v>9915</v>
      </c>
    </row>
    <row r="4426" spans="1:5">
      <c r="A4426">
        <v>20174</v>
      </c>
      <c r="B4426" t="s">
        <v>5545</v>
      </c>
      <c r="C4426" t="s">
        <v>477</v>
      </c>
      <c r="D4426" t="s">
        <v>478</v>
      </c>
      <c r="E4426" s="258" t="s">
        <v>9916</v>
      </c>
    </row>
    <row r="4427" spans="1:5">
      <c r="A4427">
        <v>41892</v>
      </c>
      <c r="B4427" t="s">
        <v>5546</v>
      </c>
      <c r="C4427" t="s">
        <v>477</v>
      </c>
      <c r="D4427" t="s">
        <v>480</v>
      </c>
      <c r="E4427" s="258" t="s">
        <v>9917</v>
      </c>
    </row>
    <row r="4428" spans="1:5">
      <c r="A4428">
        <v>7048</v>
      </c>
      <c r="B4428" t="s">
        <v>5547</v>
      </c>
      <c r="C4428" t="s">
        <v>477</v>
      </c>
      <c r="D4428" t="s">
        <v>480</v>
      </c>
      <c r="E4428" s="258" t="s">
        <v>9918</v>
      </c>
    </row>
    <row r="4429" spans="1:5">
      <c r="A4429">
        <v>7088</v>
      </c>
      <c r="B4429" t="s">
        <v>5548</v>
      </c>
      <c r="C4429" t="s">
        <v>477</v>
      </c>
      <c r="D4429" t="s">
        <v>480</v>
      </c>
      <c r="E4429" s="258" t="s">
        <v>9919</v>
      </c>
    </row>
    <row r="4430" spans="1:5">
      <c r="A4430">
        <v>20179</v>
      </c>
      <c r="B4430" t="s">
        <v>5549</v>
      </c>
      <c r="C4430" t="s">
        <v>477</v>
      </c>
      <c r="D4430" t="s">
        <v>478</v>
      </c>
      <c r="E4430" s="258" t="s">
        <v>9920</v>
      </c>
    </row>
    <row r="4431" spans="1:5">
      <c r="A4431">
        <v>20178</v>
      </c>
      <c r="B4431" t="s">
        <v>5550</v>
      </c>
      <c r="C4431" t="s">
        <v>477</v>
      </c>
      <c r="D4431" t="s">
        <v>478</v>
      </c>
      <c r="E4431" s="258" t="s">
        <v>7348</v>
      </c>
    </row>
    <row r="4432" spans="1:5">
      <c r="A4432">
        <v>20180</v>
      </c>
      <c r="B4432" t="s">
        <v>5551</v>
      </c>
      <c r="C4432" t="s">
        <v>477</v>
      </c>
      <c r="D4432" t="s">
        <v>478</v>
      </c>
      <c r="E4432" s="258" t="s">
        <v>9921</v>
      </c>
    </row>
    <row r="4433" spans="1:5">
      <c r="A4433">
        <v>20181</v>
      </c>
      <c r="B4433" t="s">
        <v>5552</v>
      </c>
      <c r="C4433" t="s">
        <v>477</v>
      </c>
      <c r="D4433" t="s">
        <v>478</v>
      </c>
      <c r="E4433" s="258" t="s">
        <v>9922</v>
      </c>
    </row>
    <row r="4434" spans="1:5">
      <c r="A4434">
        <v>20177</v>
      </c>
      <c r="B4434" t="s">
        <v>5553</v>
      </c>
      <c r="C4434" t="s">
        <v>477</v>
      </c>
      <c r="D4434" t="s">
        <v>478</v>
      </c>
      <c r="E4434" s="258" t="s">
        <v>9923</v>
      </c>
    </row>
    <row r="4435" spans="1:5">
      <c r="A4435">
        <v>7082</v>
      </c>
      <c r="B4435" t="s">
        <v>5554</v>
      </c>
      <c r="C4435" t="s">
        <v>477</v>
      </c>
      <c r="D4435" t="s">
        <v>480</v>
      </c>
      <c r="E4435" s="258" t="s">
        <v>9924</v>
      </c>
    </row>
    <row r="4436" spans="1:5">
      <c r="A4436">
        <v>42707</v>
      </c>
      <c r="B4436" t="s">
        <v>5555</v>
      </c>
      <c r="C4436" t="s">
        <v>477</v>
      </c>
      <c r="D4436" t="s">
        <v>480</v>
      </c>
      <c r="E4436" s="258" t="s">
        <v>8984</v>
      </c>
    </row>
    <row r="4437" spans="1:5">
      <c r="A4437">
        <v>7069</v>
      </c>
      <c r="B4437" t="s">
        <v>5556</v>
      </c>
      <c r="C4437" t="s">
        <v>477</v>
      </c>
      <c r="D4437" t="s">
        <v>480</v>
      </c>
      <c r="E4437" s="258" t="s">
        <v>9925</v>
      </c>
    </row>
    <row r="4438" spans="1:5">
      <c r="A4438">
        <v>42708</v>
      </c>
      <c r="B4438" t="s">
        <v>5557</v>
      </c>
      <c r="C4438" t="s">
        <v>477</v>
      </c>
      <c r="D4438" t="s">
        <v>480</v>
      </c>
      <c r="E4438" s="258" t="s">
        <v>9926</v>
      </c>
    </row>
    <row r="4439" spans="1:5">
      <c r="A4439">
        <v>7070</v>
      </c>
      <c r="B4439" t="s">
        <v>5558</v>
      </c>
      <c r="C4439" t="s">
        <v>477</v>
      </c>
      <c r="D4439" t="s">
        <v>480</v>
      </c>
      <c r="E4439" s="258" t="s">
        <v>9927</v>
      </c>
    </row>
    <row r="4440" spans="1:5">
      <c r="A4440">
        <v>42709</v>
      </c>
      <c r="B4440" t="s">
        <v>5559</v>
      </c>
      <c r="C4440" t="s">
        <v>477</v>
      </c>
      <c r="D4440" t="s">
        <v>480</v>
      </c>
      <c r="E4440" s="258" t="s">
        <v>9928</v>
      </c>
    </row>
    <row r="4441" spans="1:5">
      <c r="A4441">
        <v>42710</v>
      </c>
      <c r="B4441" t="s">
        <v>5560</v>
      </c>
      <c r="C4441" t="s">
        <v>477</v>
      </c>
      <c r="D4441" t="s">
        <v>480</v>
      </c>
      <c r="E4441" s="258" t="s">
        <v>9929</v>
      </c>
    </row>
    <row r="4442" spans="1:5">
      <c r="A4442">
        <v>42716</v>
      </c>
      <c r="B4442" t="s">
        <v>5561</v>
      </c>
      <c r="C4442" t="s">
        <v>477</v>
      </c>
      <c r="D4442" t="s">
        <v>480</v>
      </c>
      <c r="E4442" s="258" t="s">
        <v>9930</v>
      </c>
    </row>
    <row r="4443" spans="1:5">
      <c r="A4443">
        <v>20172</v>
      </c>
      <c r="B4443" t="s">
        <v>5562</v>
      </c>
      <c r="C4443" t="s">
        <v>477</v>
      </c>
      <c r="D4443" t="s">
        <v>480</v>
      </c>
      <c r="E4443" s="258" t="s">
        <v>9931</v>
      </c>
    </row>
    <row r="4444" spans="1:5">
      <c r="A4444">
        <v>40945</v>
      </c>
      <c r="B4444" t="s">
        <v>7286</v>
      </c>
      <c r="C4444" t="s">
        <v>481</v>
      </c>
      <c r="D4444" t="s">
        <v>478</v>
      </c>
      <c r="E4444" s="258" t="s">
        <v>8947</v>
      </c>
    </row>
    <row r="4445" spans="1:5">
      <c r="A4445">
        <v>40946</v>
      </c>
      <c r="B4445" t="s">
        <v>5563</v>
      </c>
      <c r="C4445" t="s">
        <v>487</v>
      </c>
      <c r="D4445" t="s">
        <v>478</v>
      </c>
      <c r="E4445" s="258" t="s">
        <v>9932</v>
      </c>
    </row>
    <row r="4446" spans="1:5">
      <c r="A4446">
        <v>7153</v>
      </c>
      <c r="B4446" t="s">
        <v>7287</v>
      </c>
      <c r="C4446" t="s">
        <v>481</v>
      </c>
      <c r="D4446" t="s">
        <v>478</v>
      </c>
      <c r="E4446" s="258" t="s">
        <v>9933</v>
      </c>
    </row>
    <row r="4447" spans="1:5">
      <c r="A4447">
        <v>41089</v>
      </c>
      <c r="B4447" t="s">
        <v>5564</v>
      </c>
      <c r="C4447" t="s">
        <v>487</v>
      </c>
      <c r="D4447" t="s">
        <v>478</v>
      </c>
      <c r="E4447" s="258" t="s">
        <v>9934</v>
      </c>
    </row>
    <row r="4448" spans="1:5">
      <c r="A4448">
        <v>40943</v>
      </c>
      <c r="B4448" t="s">
        <v>7288</v>
      </c>
      <c r="C4448" t="s">
        <v>481</v>
      </c>
      <c r="D4448" t="s">
        <v>478</v>
      </c>
      <c r="E4448" s="258" t="s">
        <v>9935</v>
      </c>
    </row>
    <row r="4449" spans="1:5">
      <c r="A4449">
        <v>40944</v>
      </c>
      <c r="B4449" t="s">
        <v>5565</v>
      </c>
      <c r="C4449" t="s">
        <v>487</v>
      </c>
      <c r="D4449" t="s">
        <v>478</v>
      </c>
      <c r="E4449" s="258" t="s">
        <v>9936</v>
      </c>
    </row>
    <row r="4450" spans="1:5">
      <c r="A4450">
        <v>6175</v>
      </c>
      <c r="B4450" t="s">
        <v>5566</v>
      </c>
      <c r="C4450" t="s">
        <v>481</v>
      </c>
      <c r="D4450" t="s">
        <v>478</v>
      </c>
      <c r="E4450" s="258" t="s">
        <v>9937</v>
      </c>
    </row>
    <row r="4451" spans="1:5">
      <c r="A4451">
        <v>41092</v>
      </c>
      <c r="B4451" t="s">
        <v>5567</v>
      </c>
      <c r="C4451" t="s">
        <v>487</v>
      </c>
      <c r="D4451" t="s">
        <v>478</v>
      </c>
      <c r="E4451" s="258" t="s">
        <v>9938</v>
      </c>
    </row>
    <row r="4452" spans="1:5">
      <c r="A4452">
        <v>37712</v>
      </c>
      <c r="B4452" t="s">
        <v>5568</v>
      </c>
      <c r="C4452" t="s">
        <v>479</v>
      </c>
      <c r="D4452" t="s">
        <v>478</v>
      </c>
      <c r="E4452" s="258" t="s">
        <v>9939</v>
      </c>
    </row>
    <row r="4453" spans="1:5">
      <c r="A4453">
        <v>34547</v>
      </c>
      <c r="B4453" t="s">
        <v>5569</v>
      </c>
      <c r="C4453" t="s">
        <v>484</v>
      </c>
      <c r="D4453" t="s">
        <v>478</v>
      </c>
      <c r="E4453" s="258" t="s">
        <v>6704</v>
      </c>
    </row>
    <row r="4454" spans="1:5">
      <c r="A4454">
        <v>34548</v>
      </c>
      <c r="B4454" t="s">
        <v>5570</v>
      </c>
      <c r="C4454" t="s">
        <v>484</v>
      </c>
      <c r="D4454" t="s">
        <v>478</v>
      </c>
      <c r="E4454" s="258" t="s">
        <v>6840</v>
      </c>
    </row>
    <row r="4455" spans="1:5">
      <c r="A4455">
        <v>34558</v>
      </c>
      <c r="B4455" t="s">
        <v>5571</v>
      </c>
      <c r="C4455" t="s">
        <v>484</v>
      </c>
      <c r="D4455" t="s">
        <v>478</v>
      </c>
      <c r="E4455" s="258" t="s">
        <v>6850</v>
      </c>
    </row>
    <row r="4456" spans="1:5">
      <c r="A4456">
        <v>34550</v>
      </c>
      <c r="B4456" t="s">
        <v>5572</v>
      </c>
      <c r="C4456" t="s">
        <v>484</v>
      </c>
      <c r="D4456" t="s">
        <v>478</v>
      </c>
      <c r="E4456" s="258" t="s">
        <v>9940</v>
      </c>
    </row>
    <row r="4457" spans="1:5">
      <c r="A4457">
        <v>34557</v>
      </c>
      <c r="B4457" t="s">
        <v>5573</v>
      </c>
      <c r="C4457" t="s">
        <v>484</v>
      </c>
      <c r="D4457" t="s">
        <v>478</v>
      </c>
      <c r="E4457" s="258" t="s">
        <v>9138</v>
      </c>
    </row>
    <row r="4458" spans="1:5">
      <c r="A4458">
        <v>37411</v>
      </c>
      <c r="B4458" t="s">
        <v>5574</v>
      </c>
      <c r="C4458" t="s">
        <v>479</v>
      </c>
      <c r="D4458" t="s">
        <v>478</v>
      </c>
      <c r="E4458" s="258" t="s">
        <v>7103</v>
      </c>
    </row>
    <row r="4459" spans="1:5">
      <c r="A4459">
        <v>39508</v>
      </c>
      <c r="B4459" t="s">
        <v>5575</v>
      </c>
      <c r="C4459" t="s">
        <v>479</v>
      </c>
      <c r="D4459" t="s">
        <v>478</v>
      </c>
      <c r="E4459" s="258" t="s">
        <v>6462</v>
      </c>
    </row>
    <row r="4460" spans="1:5">
      <c r="A4460">
        <v>39507</v>
      </c>
      <c r="B4460" t="s">
        <v>5576</v>
      </c>
      <c r="C4460" t="s">
        <v>479</v>
      </c>
      <c r="D4460" t="s">
        <v>478</v>
      </c>
      <c r="E4460" s="258" t="s">
        <v>9941</v>
      </c>
    </row>
    <row r="4461" spans="1:5">
      <c r="A4461">
        <v>7155</v>
      </c>
      <c r="B4461" t="s">
        <v>5577</v>
      </c>
      <c r="C4461" t="s">
        <v>479</v>
      </c>
      <c r="D4461" t="s">
        <v>478</v>
      </c>
      <c r="E4461" s="258" t="s">
        <v>7061</v>
      </c>
    </row>
    <row r="4462" spans="1:5">
      <c r="A4462">
        <v>42406</v>
      </c>
      <c r="B4462" t="s">
        <v>5578</v>
      </c>
      <c r="C4462" t="s">
        <v>479</v>
      </c>
      <c r="D4462" t="s">
        <v>478</v>
      </c>
      <c r="E4462" s="258" t="s">
        <v>9942</v>
      </c>
    </row>
    <row r="4463" spans="1:5">
      <c r="A4463">
        <v>7156</v>
      </c>
      <c r="B4463" t="s">
        <v>5579</v>
      </c>
      <c r="C4463" t="s">
        <v>479</v>
      </c>
      <c r="D4463" t="s">
        <v>483</v>
      </c>
      <c r="E4463" s="258" t="s">
        <v>9943</v>
      </c>
    </row>
    <row r="4464" spans="1:5">
      <c r="A4464">
        <v>43127</v>
      </c>
      <c r="B4464" t="s">
        <v>5580</v>
      </c>
      <c r="C4464" t="s">
        <v>479</v>
      </c>
      <c r="D4464" t="s">
        <v>478</v>
      </c>
      <c r="E4464" s="258" t="s">
        <v>9944</v>
      </c>
    </row>
    <row r="4465" spans="1:5">
      <c r="A4465">
        <v>10917</v>
      </c>
      <c r="B4465" t="s">
        <v>5581</v>
      </c>
      <c r="C4465" t="s">
        <v>479</v>
      </c>
      <c r="D4465" t="s">
        <v>478</v>
      </c>
      <c r="E4465" s="258" t="s">
        <v>7637</v>
      </c>
    </row>
    <row r="4466" spans="1:5">
      <c r="A4466">
        <v>21141</v>
      </c>
      <c r="B4466" t="s">
        <v>5582</v>
      </c>
      <c r="C4466" t="s">
        <v>479</v>
      </c>
      <c r="D4466" t="s">
        <v>478</v>
      </c>
      <c r="E4466" s="258" t="s">
        <v>7585</v>
      </c>
    </row>
    <row r="4467" spans="1:5">
      <c r="A4467">
        <v>39509</v>
      </c>
      <c r="B4467" t="s">
        <v>5583</v>
      </c>
      <c r="C4467" t="s">
        <v>479</v>
      </c>
      <c r="D4467" t="s">
        <v>478</v>
      </c>
      <c r="E4467" s="258" t="s">
        <v>9945</v>
      </c>
    </row>
    <row r="4468" spans="1:5">
      <c r="A4468">
        <v>44529</v>
      </c>
      <c r="B4468" t="s">
        <v>5584</v>
      </c>
      <c r="C4468" t="s">
        <v>479</v>
      </c>
      <c r="D4468" t="s">
        <v>478</v>
      </c>
      <c r="E4468" s="258" t="s">
        <v>6304</v>
      </c>
    </row>
    <row r="4469" spans="1:5">
      <c r="A4469">
        <v>7167</v>
      </c>
      <c r="B4469" t="s">
        <v>5585</v>
      </c>
      <c r="C4469" t="s">
        <v>479</v>
      </c>
      <c r="D4469" t="s">
        <v>480</v>
      </c>
      <c r="E4469" s="258" t="s">
        <v>9946</v>
      </c>
    </row>
    <row r="4470" spans="1:5">
      <c r="A4470">
        <v>10928</v>
      </c>
      <c r="B4470" t="s">
        <v>5586</v>
      </c>
      <c r="C4470" t="s">
        <v>479</v>
      </c>
      <c r="D4470" t="s">
        <v>480</v>
      </c>
      <c r="E4470" s="258" t="s">
        <v>7162</v>
      </c>
    </row>
    <row r="4471" spans="1:5">
      <c r="A4471">
        <v>10933</v>
      </c>
      <c r="B4471" t="s">
        <v>5587</v>
      </c>
      <c r="C4471" t="s">
        <v>479</v>
      </c>
      <c r="D4471" t="s">
        <v>480</v>
      </c>
      <c r="E4471" s="258" t="s">
        <v>6545</v>
      </c>
    </row>
    <row r="4472" spans="1:5">
      <c r="A4472">
        <v>7158</v>
      </c>
      <c r="B4472" t="s">
        <v>5588</v>
      </c>
      <c r="C4472" t="s">
        <v>479</v>
      </c>
      <c r="D4472" t="s">
        <v>480</v>
      </c>
      <c r="E4472" s="258" t="s">
        <v>9947</v>
      </c>
    </row>
    <row r="4473" spans="1:5">
      <c r="A4473">
        <v>10927</v>
      </c>
      <c r="B4473" t="s">
        <v>5589</v>
      </c>
      <c r="C4473" t="s">
        <v>479</v>
      </c>
      <c r="D4473" t="s">
        <v>480</v>
      </c>
      <c r="E4473" s="258" t="s">
        <v>9948</v>
      </c>
    </row>
    <row r="4474" spans="1:5">
      <c r="A4474">
        <v>7162</v>
      </c>
      <c r="B4474" t="s">
        <v>5590</v>
      </c>
      <c r="C4474" t="s">
        <v>479</v>
      </c>
      <c r="D4474" t="s">
        <v>480</v>
      </c>
      <c r="E4474" s="258" t="s">
        <v>9949</v>
      </c>
    </row>
    <row r="4475" spans="1:5">
      <c r="A4475">
        <v>10932</v>
      </c>
      <c r="B4475" t="s">
        <v>5591</v>
      </c>
      <c r="C4475" t="s">
        <v>479</v>
      </c>
      <c r="D4475" t="s">
        <v>480</v>
      </c>
      <c r="E4475" s="258" t="s">
        <v>9950</v>
      </c>
    </row>
    <row r="4476" spans="1:5">
      <c r="A4476">
        <v>10937</v>
      </c>
      <c r="B4476" t="s">
        <v>5592</v>
      </c>
      <c r="C4476" t="s">
        <v>479</v>
      </c>
      <c r="D4476" t="s">
        <v>480</v>
      </c>
      <c r="E4476" s="258" t="s">
        <v>6654</v>
      </c>
    </row>
    <row r="4477" spans="1:5">
      <c r="A4477">
        <v>10935</v>
      </c>
      <c r="B4477" t="s">
        <v>5593</v>
      </c>
      <c r="C4477" t="s">
        <v>479</v>
      </c>
      <c r="D4477" t="s">
        <v>480</v>
      </c>
      <c r="E4477" s="258" t="s">
        <v>9951</v>
      </c>
    </row>
    <row r="4478" spans="1:5">
      <c r="A4478">
        <v>10931</v>
      </c>
      <c r="B4478" t="s">
        <v>5594</v>
      </c>
      <c r="C4478" t="s">
        <v>479</v>
      </c>
      <c r="D4478" t="s">
        <v>480</v>
      </c>
      <c r="E4478" s="258" t="s">
        <v>8133</v>
      </c>
    </row>
    <row r="4479" spans="1:5">
      <c r="A4479">
        <v>7164</v>
      </c>
      <c r="B4479" t="s">
        <v>5595</v>
      </c>
      <c r="C4479" t="s">
        <v>479</v>
      </c>
      <c r="D4479" t="s">
        <v>480</v>
      </c>
      <c r="E4479" s="258" t="s">
        <v>7270</v>
      </c>
    </row>
    <row r="4480" spans="1:5">
      <c r="A4480">
        <v>36887</v>
      </c>
      <c r="B4480" t="s">
        <v>5596</v>
      </c>
      <c r="C4480" t="s">
        <v>479</v>
      </c>
      <c r="D4480" t="s">
        <v>478</v>
      </c>
      <c r="E4480" s="258" t="s">
        <v>811</v>
      </c>
    </row>
    <row r="4481" spans="1:5">
      <c r="A4481">
        <v>34630</v>
      </c>
      <c r="B4481" t="s">
        <v>5597</v>
      </c>
      <c r="C4481" t="s">
        <v>477</v>
      </c>
      <c r="D4481" t="s">
        <v>478</v>
      </c>
      <c r="E4481" s="258" t="s">
        <v>9952</v>
      </c>
    </row>
    <row r="4482" spans="1:5">
      <c r="A4482">
        <v>7161</v>
      </c>
      <c r="B4482" t="s">
        <v>5598</v>
      </c>
      <c r="C4482" t="s">
        <v>479</v>
      </c>
      <c r="D4482" t="s">
        <v>480</v>
      </c>
      <c r="E4482" s="258" t="s">
        <v>908</v>
      </c>
    </row>
    <row r="4483" spans="1:5">
      <c r="A4483">
        <v>7170</v>
      </c>
      <c r="B4483" t="s">
        <v>5599</v>
      </c>
      <c r="C4483" t="s">
        <v>479</v>
      </c>
      <c r="D4483" t="s">
        <v>478</v>
      </c>
      <c r="E4483" s="258" t="s">
        <v>850</v>
      </c>
    </row>
    <row r="4484" spans="1:5">
      <c r="A4484">
        <v>37524</v>
      </c>
      <c r="B4484" t="s">
        <v>5600</v>
      </c>
      <c r="C4484" t="s">
        <v>484</v>
      </c>
      <c r="D4484" t="s">
        <v>483</v>
      </c>
      <c r="E4484" s="258" t="s">
        <v>975</v>
      </c>
    </row>
    <row r="4485" spans="1:5">
      <c r="A4485">
        <v>37525</v>
      </c>
      <c r="B4485" t="s">
        <v>5601</v>
      </c>
      <c r="C4485" t="s">
        <v>484</v>
      </c>
      <c r="D4485" t="s">
        <v>478</v>
      </c>
      <c r="E4485" s="258" t="s">
        <v>9138</v>
      </c>
    </row>
    <row r="4486" spans="1:5">
      <c r="A4486">
        <v>36789</v>
      </c>
      <c r="B4486" t="s">
        <v>5602</v>
      </c>
      <c r="C4486" t="s">
        <v>477</v>
      </c>
      <c r="D4486" t="s">
        <v>478</v>
      </c>
      <c r="E4486" s="258" t="s">
        <v>8690</v>
      </c>
    </row>
    <row r="4487" spans="1:5">
      <c r="A4487">
        <v>7173</v>
      </c>
      <c r="B4487" t="s">
        <v>5603</v>
      </c>
      <c r="C4487" t="s">
        <v>490</v>
      </c>
      <c r="D4487" t="s">
        <v>483</v>
      </c>
      <c r="E4487" s="258" t="s">
        <v>9953</v>
      </c>
    </row>
    <row r="4488" spans="1:5">
      <c r="A4488">
        <v>7175</v>
      </c>
      <c r="B4488" t="s">
        <v>5604</v>
      </c>
      <c r="C4488" t="s">
        <v>477</v>
      </c>
      <c r="D4488" t="s">
        <v>478</v>
      </c>
      <c r="E4488" s="258" t="s">
        <v>9954</v>
      </c>
    </row>
    <row r="4489" spans="1:5">
      <c r="A4489">
        <v>40741</v>
      </c>
      <c r="B4489" t="s">
        <v>5605</v>
      </c>
      <c r="C4489" t="s">
        <v>477</v>
      </c>
      <c r="D4489" t="s">
        <v>478</v>
      </c>
      <c r="E4489" s="258" t="s">
        <v>9137</v>
      </c>
    </row>
    <row r="4490" spans="1:5">
      <c r="A4490">
        <v>7184</v>
      </c>
      <c r="B4490" t="s">
        <v>5606</v>
      </c>
      <c r="C4490" t="s">
        <v>479</v>
      </c>
      <c r="D4490" t="s">
        <v>480</v>
      </c>
      <c r="E4490" s="258" t="s">
        <v>6909</v>
      </c>
    </row>
    <row r="4491" spans="1:5">
      <c r="A4491">
        <v>34458</v>
      </c>
      <c r="B4491" t="s">
        <v>5607</v>
      </c>
      <c r="C4491" t="s">
        <v>477</v>
      </c>
      <c r="D4491" t="s">
        <v>478</v>
      </c>
      <c r="E4491" s="258" t="s">
        <v>9955</v>
      </c>
    </row>
    <row r="4492" spans="1:5">
      <c r="A4492">
        <v>34464</v>
      </c>
      <c r="B4492" t="s">
        <v>5608</v>
      </c>
      <c r="C4492" t="s">
        <v>477</v>
      </c>
      <c r="D4492" t="s">
        <v>478</v>
      </c>
      <c r="E4492" s="258" t="s">
        <v>9956</v>
      </c>
    </row>
    <row r="4493" spans="1:5">
      <c r="A4493">
        <v>34468</v>
      </c>
      <c r="B4493" t="s">
        <v>5609</v>
      </c>
      <c r="C4493" t="s">
        <v>477</v>
      </c>
      <c r="D4493" t="s">
        <v>478</v>
      </c>
      <c r="E4493" s="258" t="s">
        <v>9957</v>
      </c>
    </row>
    <row r="4494" spans="1:5">
      <c r="A4494">
        <v>34473</v>
      </c>
      <c r="B4494" t="s">
        <v>5610</v>
      </c>
      <c r="C4494" t="s">
        <v>477</v>
      </c>
      <c r="D4494" t="s">
        <v>478</v>
      </c>
      <c r="E4494" s="258" t="s">
        <v>9958</v>
      </c>
    </row>
    <row r="4495" spans="1:5">
      <c r="A4495">
        <v>34480</v>
      </c>
      <c r="B4495" t="s">
        <v>5611</v>
      </c>
      <c r="C4495" t="s">
        <v>477</v>
      </c>
      <c r="D4495" t="s">
        <v>478</v>
      </c>
      <c r="E4495" s="258" t="s">
        <v>9959</v>
      </c>
    </row>
    <row r="4496" spans="1:5">
      <c r="A4496">
        <v>34486</v>
      </c>
      <c r="B4496" t="s">
        <v>5612</v>
      </c>
      <c r="C4496" t="s">
        <v>477</v>
      </c>
      <c r="D4496" t="s">
        <v>478</v>
      </c>
      <c r="E4496" s="258" t="s">
        <v>9960</v>
      </c>
    </row>
    <row r="4497" spans="1:5">
      <c r="A4497">
        <v>7190</v>
      </c>
      <c r="B4497" t="s">
        <v>5613</v>
      </c>
      <c r="C4497" t="s">
        <v>477</v>
      </c>
      <c r="D4497" t="s">
        <v>478</v>
      </c>
      <c r="E4497" s="258" t="s">
        <v>9961</v>
      </c>
    </row>
    <row r="4498" spans="1:5">
      <c r="A4498">
        <v>34417</v>
      </c>
      <c r="B4498" t="s">
        <v>5614</v>
      </c>
      <c r="C4498" t="s">
        <v>477</v>
      </c>
      <c r="D4498" t="s">
        <v>478</v>
      </c>
      <c r="E4498" s="258" t="s">
        <v>7301</v>
      </c>
    </row>
    <row r="4499" spans="1:5">
      <c r="A4499">
        <v>7213</v>
      </c>
      <c r="B4499" t="s">
        <v>5615</v>
      </c>
      <c r="C4499" t="s">
        <v>479</v>
      </c>
      <c r="D4499" t="s">
        <v>478</v>
      </c>
      <c r="E4499" s="258" t="s">
        <v>6711</v>
      </c>
    </row>
    <row r="4500" spans="1:5">
      <c r="A4500">
        <v>7195</v>
      </c>
      <c r="B4500" t="s">
        <v>5617</v>
      </c>
      <c r="C4500" t="s">
        <v>477</v>
      </c>
      <c r="D4500" t="s">
        <v>478</v>
      </c>
      <c r="E4500" s="258" t="s">
        <v>9962</v>
      </c>
    </row>
    <row r="4501" spans="1:5">
      <c r="A4501">
        <v>7186</v>
      </c>
      <c r="B4501" t="s">
        <v>5618</v>
      </c>
      <c r="C4501" t="s">
        <v>477</v>
      </c>
      <c r="D4501" t="s">
        <v>483</v>
      </c>
      <c r="E4501" s="258" t="s">
        <v>9963</v>
      </c>
    </row>
    <row r="4502" spans="1:5">
      <c r="A4502">
        <v>7194</v>
      </c>
      <c r="B4502" t="s">
        <v>5619</v>
      </c>
      <c r="C4502" t="s">
        <v>479</v>
      </c>
      <c r="D4502" t="s">
        <v>478</v>
      </c>
      <c r="E4502" s="258" t="s">
        <v>9964</v>
      </c>
    </row>
    <row r="4503" spans="1:5">
      <c r="A4503">
        <v>7197</v>
      </c>
      <c r="B4503" t="s">
        <v>5620</v>
      </c>
      <c r="C4503" t="s">
        <v>477</v>
      </c>
      <c r="D4503" t="s">
        <v>478</v>
      </c>
      <c r="E4503" s="258" t="s">
        <v>9965</v>
      </c>
    </row>
    <row r="4504" spans="1:5">
      <c r="A4504">
        <v>7192</v>
      </c>
      <c r="B4504" t="s">
        <v>5621</v>
      </c>
      <c r="C4504" t="s">
        <v>477</v>
      </c>
      <c r="D4504" t="s">
        <v>478</v>
      </c>
      <c r="E4504" s="258" t="s">
        <v>9966</v>
      </c>
    </row>
    <row r="4505" spans="1:5">
      <c r="A4505">
        <v>7193</v>
      </c>
      <c r="B4505" t="s">
        <v>5622</v>
      </c>
      <c r="C4505" t="s">
        <v>477</v>
      </c>
      <c r="D4505" t="s">
        <v>478</v>
      </c>
      <c r="E4505" s="258" t="s">
        <v>9967</v>
      </c>
    </row>
    <row r="4506" spans="1:5">
      <c r="A4506">
        <v>7189</v>
      </c>
      <c r="B4506" t="s">
        <v>5623</v>
      </c>
      <c r="C4506" t="s">
        <v>477</v>
      </c>
      <c r="D4506" t="s">
        <v>478</v>
      </c>
      <c r="E4506" s="258" t="s">
        <v>9968</v>
      </c>
    </row>
    <row r="4507" spans="1:5">
      <c r="A4507">
        <v>34402</v>
      </c>
      <c r="B4507" t="s">
        <v>5624</v>
      </c>
      <c r="C4507" t="s">
        <v>477</v>
      </c>
      <c r="D4507" t="s">
        <v>478</v>
      </c>
      <c r="E4507" s="258" t="s">
        <v>9969</v>
      </c>
    </row>
    <row r="4508" spans="1:5">
      <c r="A4508">
        <v>7245</v>
      </c>
      <c r="B4508" t="s">
        <v>5626</v>
      </c>
      <c r="C4508" t="s">
        <v>477</v>
      </c>
      <c r="D4508" t="s">
        <v>480</v>
      </c>
      <c r="E4508" s="258" t="s">
        <v>6967</v>
      </c>
    </row>
    <row r="4509" spans="1:5">
      <c r="A4509">
        <v>34425</v>
      </c>
      <c r="B4509" t="s">
        <v>5627</v>
      </c>
      <c r="C4509" t="s">
        <v>477</v>
      </c>
      <c r="D4509" t="s">
        <v>478</v>
      </c>
      <c r="E4509" s="258" t="s">
        <v>9970</v>
      </c>
    </row>
    <row r="4510" spans="1:5">
      <c r="A4510">
        <v>7223</v>
      </c>
      <c r="B4510" t="s">
        <v>5628</v>
      </c>
      <c r="C4510" t="s">
        <v>477</v>
      </c>
      <c r="D4510" t="s">
        <v>478</v>
      </c>
      <c r="E4510" s="258" t="s">
        <v>9971</v>
      </c>
    </row>
    <row r="4511" spans="1:5">
      <c r="A4511">
        <v>7234</v>
      </c>
      <c r="B4511" t="s">
        <v>5629</v>
      </c>
      <c r="C4511" t="s">
        <v>477</v>
      </c>
      <c r="D4511" t="s">
        <v>478</v>
      </c>
      <c r="E4511" s="258" t="s">
        <v>9972</v>
      </c>
    </row>
    <row r="4512" spans="1:5">
      <c r="A4512">
        <v>7224</v>
      </c>
      <c r="B4512" t="s">
        <v>5630</v>
      </c>
      <c r="C4512" t="s">
        <v>477</v>
      </c>
      <c r="D4512" t="s">
        <v>478</v>
      </c>
      <c r="E4512" s="258" t="s">
        <v>9973</v>
      </c>
    </row>
    <row r="4513" spans="1:5">
      <c r="A4513">
        <v>7225</v>
      </c>
      <c r="B4513" t="s">
        <v>5631</v>
      </c>
      <c r="C4513" t="s">
        <v>477</v>
      </c>
      <c r="D4513" t="s">
        <v>478</v>
      </c>
      <c r="E4513" s="258" t="s">
        <v>6692</v>
      </c>
    </row>
    <row r="4514" spans="1:5">
      <c r="A4514">
        <v>7226</v>
      </c>
      <c r="B4514" t="s">
        <v>5632</v>
      </c>
      <c r="C4514" t="s">
        <v>477</v>
      </c>
      <c r="D4514" t="s">
        <v>478</v>
      </c>
      <c r="E4514" s="258" t="s">
        <v>9974</v>
      </c>
    </row>
    <row r="4515" spans="1:5">
      <c r="A4515">
        <v>7227</v>
      </c>
      <c r="B4515" t="s">
        <v>5633</v>
      </c>
      <c r="C4515" t="s">
        <v>477</v>
      </c>
      <c r="D4515" t="s">
        <v>478</v>
      </c>
      <c r="E4515" s="258" t="s">
        <v>9975</v>
      </c>
    </row>
    <row r="4516" spans="1:5">
      <c r="A4516">
        <v>7212</v>
      </c>
      <c r="B4516" t="s">
        <v>5634</v>
      </c>
      <c r="C4516" t="s">
        <v>477</v>
      </c>
      <c r="D4516" t="s">
        <v>478</v>
      </c>
      <c r="E4516" s="258" t="s">
        <v>9976</v>
      </c>
    </row>
    <row r="4517" spans="1:5">
      <c r="A4517">
        <v>7229</v>
      </c>
      <c r="B4517" t="s">
        <v>5635</v>
      </c>
      <c r="C4517" t="s">
        <v>477</v>
      </c>
      <c r="D4517" t="s">
        <v>478</v>
      </c>
      <c r="E4517" s="258" t="s">
        <v>9977</v>
      </c>
    </row>
    <row r="4518" spans="1:5">
      <c r="A4518">
        <v>7230</v>
      </c>
      <c r="B4518" t="s">
        <v>5636</v>
      </c>
      <c r="C4518" t="s">
        <v>477</v>
      </c>
      <c r="D4518" t="s">
        <v>478</v>
      </c>
      <c r="E4518" s="258" t="s">
        <v>9978</v>
      </c>
    </row>
    <row r="4519" spans="1:5">
      <c r="A4519">
        <v>7231</v>
      </c>
      <c r="B4519" t="s">
        <v>5637</v>
      </c>
      <c r="C4519" t="s">
        <v>477</v>
      </c>
      <c r="D4519" t="s">
        <v>478</v>
      </c>
      <c r="E4519" s="258" t="s">
        <v>9979</v>
      </c>
    </row>
    <row r="4520" spans="1:5">
      <c r="A4520">
        <v>7220</v>
      </c>
      <c r="B4520" t="s">
        <v>5638</v>
      </c>
      <c r="C4520" t="s">
        <v>477</v>
      </c>
      <c r="D4520" t="s">
        <v>478</v>
      </c>
      <c r="E4520" s="258" t="s">
        <v>9980</v>
      </c>
    </row>
    <row r="4521" spans="1:5">
      <c r="A4521">
        <v>34447</v>
      </c>
      <c r="B4521" t="s">
        <v>5639</v>
      </c>
      <c r="C4521" t="s">
        <v>477</v>
      </c>
      <c r="D4521" t="s">
        <v>478</v>
      </c>
      <c r="E4521" s="258" t="s">
        <v>9981</v>
      </c>
    </row>
    <row r="4522" spans="1:5">
      <c r="A4522">
        <v>7233</v>
      </c>
      <c r="B4522" t="s">
        <v>5640</v>
      </c>
      <c r="C4522" t="s">
        <v>477</v>
      </c>
      <c r="D4522" t="s">
        <v>478</v>
      </c>
      <c r="E4522" s="258" t="s">
        <v>9982</v>
      </c>
    </row>
    <row r="4523" spans="1:5">
      <c r="A4523">
        <v>40740</v>
      </c>
      <c r="B4523" t="s">
        <v>5641</v>
      </c>
      <c r="C4523" t="s">
        <v>479</v>
      </c>
      <c r="D4523" t="s">
        <v>480</v>
      </c>
      <c r="E4523" s="258" t="s">
        <v>9983</v>
      </c>
    </row>
    <row r="4524" spans="1:5">
      <c r="A4524">
        <v>25007</v>
      </c>
      <c r="B4524" t="s">
        <v>5642</v>
      </c>
      <c r="C4524" t="s">
        <v>479</v>
      </c>
      <c r="D4524" t="s">
        <v>480</v>
      </c>
      <c r="E4524" s="258" t="s">
        <v>6679</v>
      </c>
    </row>
    <row r="4525" spans="1:5">
      <c r="A4525">
        <v>43071</v>
      </c>
      <c r="B4525" t="s">
        <v>5643</v>
      </c>
      <c r="C4525" t="s">
        <v>479</v>
      </c>
      <c r="D4525" t="s">
        <v>480</v>
      </c>
      <c r="E4525" s="258" t="s">
        <v>9984</v>
      </c>
    </row>
    <row r="4526" spans="1:5">
      <c r="A4526">
        <v>39520</v>
      </c>
      <c r="B4526" t="s">
        <v>5644</v>
      </c>
      <c r="C4526" t="s">
        <v>479</v>
      </c>
      <c r="D4526" t="s">
        <v>480</v>
      </c>
      <c r="E4526" s="258" t="s">
        <v>9985</v>
      </c>
    </row>
    <row r="4527" spans="1:5">
      <c r="A4527">
        <v>39521</v>
      </c>
      <c r="B4527" t="s">
        <v>5645</v>
      </c>
      <c r="C4527" t="s">
        <v>479</v>
      </c>
      <c r="D4527" t="s">
        <v>480</v>
      </c>
      <c r="E4527" s="258" t="s">
        <v>9986</v>
      </c>
    </row>
    <row r="4528" spans="1:5">
      <c r="A4528">
        <v>39522</v>
      </c>
      <c r="B4528" t="s">
        <v>5646</v>
      </c>
      <c r="C4528" t="s">
        <v>479</v>
      </c>
      <c r="D4528" t="s">
        <v>480</v>
      </c>
      <c r="E4528" s="258" t="s">
        <v>9987</v>
      </c>
    </row>
    <row r="4529" spans="1:5">
      <c r="A4529">
        <v>7243</v>
      </c>
      <c r="B4529" t="s">
        <v>5647</v>
      </c>
      <c r="C4529" t="s">
        <v>479</v>
      </c>
      <c r="D4529" t="s">
        <v>480</v>
      </c>
      <c r="E4529" s="258" t="s">
        <v>9988</v>
      </c>
    </row>
    <row r="4530" spans="1:5">
      <c r="A4530">
        <v>11067</v>
      </c>
      <c r="B4530" t="s">
        <v>5648</v>
      </c>
      <c r="C4530" t="s">
        <v>477</v>
      </c>
      <c r="D4530" t="s">
        <v>480</v>
      </c>
      <c r="E4530" s="258" t="s">
        <v>9989</v>
      </c>
    </row>
    <row r="4531" spans="1:5">
      <c r="A4531">
        <v>11068</v>
      </c>
      <c r="B4531" t="s">
        <v>5649</v>
      </c>
      <c r="C4531" t="s">
        <v>477</v>
      </c>
      <c r="D4531" t="s">
        <v>480</v>
      </c>
      <c r="E4531" s="258" t="s">
        <v>9990</v>
      </c>
    </row>
    <row r="4532" spans="1:5">
      <c r="A4532">
        <v>7246</v>
      </c>
      <c r="B4532" t="s">
        <v>5650</v>
      </c>
      <c r="C4532" t="s">
        <v>477</v>
      </c>
      <c r="D4532" t="s">
        <v>480</v>
      </c>
      <c r="E4532" s="258" t="s">
        <v>9991</v>
      </c>
    </row>
    <row r="4533" spans="1:5">
      <c r="A4533">
        <v>41097</v>
      </c>
      <c r="B4533" t="s">
        <v>5651</v>
      </c>
      <c r="C4533" t="s">
        <v>487</v>
      </c>
      <c r="D4533" t="s">
        <v>478</v>
      </c>
      <c r="E4533" s="258" t="s">
        <v>9992</v>
      </c>
    </row>
    <row r="4534" spans="1:5">
      <c r="A4534">
        <v>12869</v>
      </c>
      <c r="B4534" t="s">
        <v>6573</v>
      </c>
      <c r="C4534" t="s">
        <v>481</v>
      </c>
      <c r="D4534" t="s">
        <v>478</v>
      </c>
      <c r="E4534" s="258" t="s">
        <v>1019</v>
      </c>
    </row>
    <row r="4535" spans="1:5">
      <c r="A4535">
        <v>1574</v>
      </c>
      <c r="B4535" t="s">
        <v>5652</v>
      </c>
      <c r="C4535" t="s">
        <v>477</v>
      </c>
      <c r="D4535" t="s">
        <v>478</v>
      </c>
      <c r="E4535" s="258" t="s">
        <v>1495</v>
      </c>
    </row>
    <row r="4536" spans="1:5">
      <c r="A4536">
        <v>1581</v>
      </c>
      <c r="B4536" t="s">
        <v>5653</v>
      </c>
      <c r="C4536" t="s">
        <v>477</v>
      </c>
      <c r="D4536" t="s">
        <v>478</v>
      </c>
      <c r="E4536" s="258" t="s">
        <v>7829</v>
      </c>
    </row>
    <row r="4537" spans="1:5">
      <c r="A4537">
        <v>1575</v>
      </c>
      <c r="B4537" t="s">
        <v>5654</v>
      </c>
      <c r="C4537" t="s">
        <v>477</v>
      </c>
      <c r="D4537" t="s">
        <v>478</v>
      </c>
      <c r="E4537" s="258" t="s">
        <v>9993</v>
      </c>
    </row>
    <row r="4538" spans="1:5">
      <c r="A4538">
        <v>1570</v>
      </c>
      <c r="B4538" t="s">
        <v>5655</v>
      </c>
      <c r="C4538" t="s">
        <v>477</v>
      </c>
      <c r="D4538" t="s">
        <v>478</v>
      </c>
      <c r="E4538" s="258" t="s">
        <v>9994</v>
      </c>
    </row>
    <row r="4539" spans="1:5">
      <c r="A4539">
        <v>1576</v>
      </c>
      <c r="B4539" t="s">
        <v>5656</v>
      </c>
      <c r="C4539" t="s">
        <v>477</v>
      </c>
      <c r="D4539" t="s">
        <v>478</v>
      </c>
      <c r="E4539" s="258" t="s">
        <v>9995</v>
      </c>
    </row>
    <row r="4540" spans="1:5">
      <c r="A4540">
        <v>1577</v>
      </c>
      <c r="B4540" t="s">
        <v>5657</v>
      </c>
      <c r="C4540" t="s">
        <v>477</v>
      </c>
      <c r="D4540" t="s">
        <v>478</v>
      </c>
      <c r="E4540" s="258" t="s">
        <v>9231</v>
      </c>
    </row>
    <row r="4541" spans="1:5">
      <c r="A4541">
        <v>1571</v>
      </c>
      <c r="B4541" t="s">
        <v>5658</v>
      </c>
      <c r="C4541" t="s">
        <v>477</v>
      </c>
      <c r="D4541" t="s">
        <v>478</v>
      </c>
      <c r="E4541" s="258" t="s">
        <v>9954</v>
      </c>
    </row>
    <row r="4542" spans="1:5">
      <c r="A4542">
        <v>1578</v>
      </c>
      <c r="B4542" t="s">
        <v>5659</v>
      </c>
      <c r="C4542" t="s">
        <v>477</v>
      </c>
      <c r="D4542" t="s">
        <v>478</v>
      </c>
      <c r="E4542" s="258" t="s">
        <v>7213</v>
      </c>
    </row>
    <row r="4543" spans="1:5">
      <c r="A4543">
        <v>1573</v>
      </c>
      <c r="B4543" t="s">
        <v>5660</v>
      </c>
      <c r="C4543" t="s">
        <v>477</v>
      </c>
      <c r="D4543" t="s">
        <v>478</v>
      </c>
      <c r="E4543" s="258" t="s">
        <v>6574</v>
      </c>
    </row>
    <row r="4544" spans="1:5">
      <c r="A4544">
        <v>1579</v>
      </c>
      <c r="B4544" t="s">
        <v>5661</v>
      </c>
      <c r="C4544" t="s">
        <v>477</v>
      </c>
      <c r="D4544" t="s">
        <v>478</v>
      </c>
      <c r="E4544" s="258" t="s">
        <v>9996</v>
      </c>
    </row>
    <row r="4545" spans="1:5">
      <c r="A4545">
        <v>1580</v>
      </c>
      <c r="B4545" t="s">
        <v>5662</v>
      </c>
      <c r="C4545" t="s">
        <v>477</v>
      </c>
      <c r="D4545" t="s">
        <v>478</v>
      </c>
      <c r="E4545" s="258" t="s">
        <v>6489</v>
      </c>
    </row>
    <row r="4546" spans="1:5">
      <c r="A4546">
        <v>39321</v>
      </c>
      <c r="B4546" t="s">
        <v>5663</v>
      </c>
      <c r="C4546" t="s">
        <v>477</v>
      </c>
      <c r="D4546" t="s">
        <v>478</v>
      </c>
      <c r="E4546" s="258" t="s">
        <v>6435</v>
      </c>
    </row>
    <row r="4547" spans="1:5">
      <c r="A4547">
        <v>39319</v>
      </c>
      <c r="B4547" t="s">
        <v>5664</v>
      </c>
      <c r="C4547" t="s">
        <v>477</v>
      </c>
      <c r="D4547" t="s">
        <v>478</v>
      </c>
      <c r="E4547" s="258" t="s">
        <v>2415</v>
      </c>
    </row>
    <row r="4548" spans="1:5">
      <c r="A4548">
        <v>39320</v>
      </c>
      <c r="B4548" t="s">
        <v>5665</v>
      </c>
      <c r="C4548" t="s">
        <v>477</v>
      </c>
      <c r="D4548" t="s">
        <v>478</v>
      </c>
      <c r="E4548" s="258" t="s">
        <v>8306</v>
      </c>
    </row>
    <row r="4549" spans="1:5">
      <c r="A4549">
        <v>1591</v>
      </c>
      <c r="B4549" t="s">
        <v>5666</v>
      </c>
      <c r="C4549" t="s">
        <v>477</v>
      </c>
      <c r="D4549" t="s">
        <v>478</v>
      </c>
      <c r="E4549" s="258" t="s">
        <v>9997</v>
      </c>
    </row>
    <row r="4550" spans="1:5">
      <c r="A4550">
        <v>1547</v>
      </c>
      <c r="B4550" t="s">
        <v>5667</v>
      </c>
      <c r="C4550" t="s">
        <v>477</v>
      </c>
      <c r="D4550" t="s">
        <v>478</v>
      </c>
      <c r="E4550" s="258" t="s">
        <v>9998</v>
      </c>
    </row>
    <row r="4551" spans="1:5">
      <c r="A4551">
        <v>38196</v>
      </c>
      <c r="B4551" t="s">
        <v>5668</v>
      </c>
      <c r="C4551" t="s">
        <v>477</v>
      </c>
      <c r="D4551" t="s">
        <v>478</v>
      </c>
      <c r="E4551" s="258" t="s">
        <v>6492</v>
      </c>
    </row>
    <row r="4552" spans="1:5">
      <c r="A4552">
        <v>1543</v>
      </c>
      <c r="B4552" t="s">
        <v>5669</v>
      </c>
      <c r="C4552" t="s">
        <v>477</v>
      </c>
      <c r="D4552" t="s">
        <v>478</v>
      </c>
      <c r="E4552" s="258" t="s">
        <v>8100</v>
      </c>
    </row>
    <row r="4553" spans="1:5">
      <c r="A4553">
        <v>1585</v>
      </c>
      <c r="B4553" t="s">
        <v>5670</v>
      </c>
      <c r="C4553" t="s">
        <v>477</v>
      </c>
      <c r="D4553" t="s">
        <v>478</v>
      </c>
      <c r="E4553" s="258" t="s">
        <v>7213</v>
      </c>
    </row>
    <row r="4554" spans="1:5">
      <c r="A4554">
        <v>1593</v>
      </c>
      <c r="B4554" t="s">
        <v>5671</v>
      </c>
      <c r="C4554" t="s">
        <v>477</v>
      </c>
      <c r="D4554" t="s">
        <v>478</v>
      </c>
      <c r="E4554" s="258" t="s">
        <v>9999</v>
      </c>
    </row>
    <row r="4555" spans="1:5">
      <c r="A4555">
        <v>11838</v>
      </c>
      <c r="B4555" t="s">
        <v>5672</v>
      </c>
      <c r="C4555" t="s">
        <v>477</v>
      </c>
      <c r="D4555" t="s">
        <v>478</v>
      </c>
      <c r="E4555" s="258" t="s">
        <v>10000</v>
      </c>
    </row>
    <row r="4556" spans="1:5">
      <c r="A4556">
        <v>1594</v>
      </c>
      <c r="B4556" t="s">
        <v>5673</v>
      </c>
      <c r="C4556" t="s">
        <v>477</v>
      </c>
      <c r="D4556" t="s">
        <v>478</v>
      </c>
      <c r="E4556" s="258" t="s">
        <v>10001</v>
      </c>
    </row>
    <row r="4557" spans="1:5">
      <c r="A4557">
        <v>1586</v>
      </c>
      <c r="B4557" t="s">
        <v>5674</v>
      </c>
      <c r="C4557" t="s">
        <v>477</v>
      </c>
      <c r="D4557" t="s">
        <v>478</v>
      </c>
      <c r="E4557" s="258" t="s">
        <v>6712</v>
      </c>
    </row>
    <row r="4558" spans="1:5">
      <c r="A4558">
        <v>11839</v>
      </c>
      <c r="B4558" t="s">
        <v>5675</v>
      </c>
      <c r="C4558" t="s">
        <v>477</v>
      </c>
      <c r="D4558" t="s">
        <v>478</v>
      </c>
      <c r="E4558" s="258" t="s">
        <v>10002</v>
      </c>
    </row>
    <row r="4559" spans="1:5">
      <c r="A4559">
        <v>1587</v>
      </c>
      <c r="B4559" t="s">
        <v>5677</v>
      </c>
      <c r="C4559" t="s">
        <v>477</v>
      </c>
      <c r="D4559" t="s">
        <v>478</v>
      </c>
      <c r="E4559" s="258" t="s">
        <v>6663</v>
      </c>
    </row>
    <row r="4560" spans="1:5">
      <c r="A4560">
        <v>1545</v>
      </c>
      <c r="B4560" t="s">
        <v>5678</v>
      </c>
      <c r="C4560" t="s">
        <v>477</v>
      </c>
      <c r="D4560" t="s">
        <v>478</v>
      </c>
      <c r="E4560" s="258" t="s">
        <v>10003</v>
      </c>
    </row>
    <row r="4561" spans="1:5">
      <c r="A4561">
        <v>1588</v>
      </c>
      <c r="B4561" t="s">
        <v>5679</v>
      </c>
      <c r="C4561" t="s">
        <v>477</v>
      </c>
      <c r="D4561" t="s">
        <v>478</v>
      </c>
      <c r="E4561" s="258" t="s">
        <v>7448</v>
      </c>
    </row>
    <row r="4562" spans="1:5">
      <c r="A4562">
        <v>1535</v>
      </c>
      <c r="B4562" t="s">
        <v>5680</v>
      </c>
      <c r="C4562" t="s">
        <v>477</v>
      </c>
      <c r="D4562" t="s">
        <v>478</v>
      </c>
      <c r="E4562" s="258" t="s">
        <v>7344</v>
      </c>
    </row>
    <row r="4563" spans="1:5">
      <c r="A4563">
        <v>1589</v>
      </c>
      <c r="B4563" t="s">
        <v>5681</v>
      </c>
      <c r="C4563" t="s">
        <v>477</v>
      </c>
      <c r="D4563" t="s">
        <v>478</v>
      </c>
      <c r="E4563" s="258" t="s">
        <v>10004</v>
      </c>
    </row>
    <row r="4564" spans="1:5">
      <c r="A4564">
        <v>1546</v>
      </c>
      <c r="B4564" t="s">
        <v>5682</v>
      </c>
      <c r="C4564" t="s">
        <v>477</v>
      </c>
      <c r="D4564" t="s">
        <v>478</v>
      </c>
      <c r="E4564" s="258" t="s">
        <v>10005</v>
      </c>
    </row>
    <row r="4565" spans="1:5">
      <c r="A4565">
        <v>1590</v>
      </c>
      <c r="B4565" t="s">
        <v>5683</v>
      </c>
      <c r="C4565" t="s">
        <v>477</v>
      </c>
      <c r="D4565" t="s">
        <v>478</v>
      </c>
      <c r="E4565" s="258" t="s">
        <v>7084</v>
      </c>
    </row>
    <row r="4566" spans="1:5">
      <c r="A4566">
        <v>1542</v>
      </c>
      <c r="B4566" t="s">
        <v>5684</v>
      </c>
      <c r="C4566" t="s">
        <v>477</v>
      </c>
      <c r="D4566" t="s">
        <v>478</v>
      </c>
      <c r="E4566" s="258" t="s">
        <v>5065</v>
      </c>
    </row>
    <row r="4567" spans="1:5">
      <c r="A4567">
        <v>38415</v>
      </c>
      <c r="B4567" t="s">
        <v>5685</v>
      </c>
      <c r="C4567" t="s">
        <v>477</v>
      </c>
      <c r="D4567" t="s">
        <v>478</v>
      </c>
      <c r="E4567" s="258" t="s">
        <v>10006</v>
      </c>
    </row>
    <row r="4568" spans="1:5">
      <c r="A4568">
        <v>38414</v>
      </c>
      <c r="B4568" t="s">
        <v>5686</v>
      </c>
      <c r="C4568" t="s">
        <v>477</v>
      </c>
      <c r="D4568" t="s">
        <v>478</v>
      </c>
      <c r="E4568" s="258" t="s">
        <v>10007</v>
      </c>
    </row>
    <row r="4569" spans="1:5">
      <c r="A4569">
        <v>38128</v>
      </c>
      <c r="B4569" t="s">
        <v>5687</v>
      </c>
      <c r="C4569" t="s">
        <v>485</v>
      </c>
      <c r="D4569" t="s">
        <v>483</v>
      </c>
      <c r="E4569" s="258" t="s">
        <v>10008</v>
      </c>
    </row>
    <row r="4570" spans="1:5">
      <c r="A4570">
        <v>7253</v>
      </c>
      <c r="B4570" t="s">
        <v>5688</v>
      </c>
      <c r="C4570" t="s">
        <v>482</v>
      </c>
      <c r="D4570" t="s">
        <v>478</v>
      </c>
      <c r="E4570" s="258" t="s">
        <v>10009</v>
      </c>
    </row>
    <row r="4571" spans="1:5">
      <c r="A4571">
        <v>4806</v>
      </c>
      <c r="B4571" t="s">
        <v>5689</v>
      </c>
      <c r="C4571" t="s">
        <v>484</v>
      </c>
      <c r="D4571" t="s">
        <v>478</v>
      </c>
      <c r="E4571" s="258" t="s">
        <v>10010</v>
      </c>
    </row>
    <row r="4572" spans="1:5">
      <c r="A4572">
        <v>34401</v>
      </c>
      <c r="B4572" t="s">
        <v>5690</v>
      </c>
      <c r="C4572" t="s">
        <v>477</v>
      </c>
      <c r="D4572" t="s">
        <v>478</v>
      </c>
      <c r="E4572" s="258" t="s">
        <v>6686</v>
      </c>
    </row>
    <row r="4573" spans="1:5">
      <c r="A4573">
        <v>7260</v>
      </c>
      <c r="B4573" t="s">
        <v>5691</v>
      </c>
      <c r="C4573" t="s">
        <v>477</v>
      </c>
      <c r="D4573" t="s">
        <v>478</v>
      </c>
      <c r="E4573" s="258" t="s">
        <v>1000</v>
      </c>
    </row>
    <row r="4574" spans="1:5">
      <c r="A4574">
        <v>7256</v>
      </c>
      <c r="B4574" t="s">
        <v>5692</v>
      </c>
      <c r="C4574" t="s">
        <v>477</v>
      </c>
      <c r="D4574" t="s">
        <v>478</v>
      </c>
      <c r="E4574" s="258" t="s">
        <v>8700</v>
      </c>
    </row>
    <row r="4575" spans="1:5">
      <c r="A4575">
        <v>7258</v>
      </c>
      <c r="B4575" t="s">
        <v>5693</v>
      </c>
      <c r="C4575" t="s">
        <v>477</v>
      </c>
      <c r="D4575" t="s">
        <v>478</v>
      </c>
      <c r="E4575" s="258" t="s">
        <v>10011</v>
      </c>
    </row>
    <row r="4576" spans="1:5">
      <c r="A4576">
        <v>34400</v>
      </c>
      <c r="B4576" t="s">
        <v>5694</v>
      </c>
      <c r="C4576" t="s">
        <v>477</v>
      </c>
      <c r="D4576" t="s">
        <v>478</v>
      </c>
      <c r="E4576" s="258" t="s">
        <v>3037</v>
      </c>
    </row>
    <row r="4577" spans="1:5">
      <c r="A4577">
        <v>10617</v>
      </c>
      <c r="B4577" t="s">
        <v>5695</v>
      </c>
      <c r="C4577" t="s">
        <v>477</v>
      </c>
      <c r="D4577" t="s">
        <v>478</v>
      </c>
      <c r="E4577" s="258" t="s">
        <v>6810</v>
      </c>
    </row>
    <row r="4578" spans="1:5">
      <c r="A4578">
        <v>7274</v>
      </c>
      <c r="B4578" t="s">
        <v>5696</v>
      </c>
      <c r="C4578" t="s">
        <v>477</v>
      </c>
      <c r="D4578" t="s">
        <v>480</v>
      </c>
      <c r="E4578" s="258" t="s">
        <v>7030</v>
      </c>
    </row>
    <row r="4579" spans="1:5">
      <c r="A4579">
        <v>11663</v>
      </c>
      <c r="B4579" t="s">
        <v>5697</v>
      </c>
      <c r="C4579" t="s">
        <v>477</v>
      </c>
      <c r="D4579" t="s">
        <v>480</v>
      </c>
      <c r="E4579" s="258" t="s">
        <v>10012</v>
      </c>
    </row>
    <row r="4580" spans="1:5">
      <c r="A4580">
        <v>154</v>
      </c>
      <c r="B4580" t="s">
        <v>5698</v>
      </c>
      <c r="C4580" t="s">
        <v>486</v>
      </c>
      <c r="D4580" t="s">
        <v>478</v>
      </c>
      <c r="E4580" s="258" t="s">
        <v>10013</v>
      </c>
    </row>
    <row r="4581" spans="1:5">
      <c r="A4581">
        <v>38121</v>
      </c>
      <c r="B4581" t="s">
        <v>5699</v>
      </c>
      <c r="C4581" t="s">
        <v>486</v>
      </c>
      <c r="D4581" t="s">
        <v>478</v>
      </c>
      <c r="E4581" s="258" t="s">
        <v>10014</v>
      </c>
    </row>
    <row r="4582" spans="1:5">
      <c r="A4582">
        <v>43776</v>
      </c>
      <c r="B4582" t="s">
        <v>5700</v>
      </c>
      <c r="C4582" t="s">
        <v>486</v>
      </c>
      <c r="D4582" t="s">
        <v>478</v>
      </c>
      <c r="E4582" s="258" t="s">
        <v>6946</v>
      </c>
    </row>
    <row r="4583" spans="1:5">
      <c r="A4583">
        <v>7343</v>
      </c>
      <c r="B4583" t="s">
        <v>5701</v>
      </c>
      <c r="C4583" t="s">
        <v>486</v>
      </c>
      <c r="D4583" t="s">
        <v>478</v>
      </c>
      <c r="E4583" s="258" t="s">
        <v>1017</v>
      </c>
    </row>
    <row r="4584" spans="1:5">
      <c r="A4584">
        <v>7348</v>
      </c>
      <c r="B4584" t="s">
        <v>5702</v>
      </c>
      <c r="C4584" t="s">
        <v>486</v>
      </c>
      <c r="D4584" t="s">
        <v>478</v>
      </c>
      <c r="E4584" s="258" t="s">
        <v>10015</v>
      </c>
    </row>
    <row r="4585" spans="1:5">
      <c r="A4585">
        <v>7313</v>
      </c>
      <c r="B4585" t="s">
        <v>5703</v>
      </c>
      <c r="C4585" t="s">
        <v>486</v>
      </c>
      <c r="D4585" t="s">
        <v>480</v>
      </c>
      <c r="E4585" s="258" t="s">
        <v>10016</v>
      </c>
    </row>
    <row r="4586" spans="1:5">
      <c r="A4586">
        <v>7319</v>
      </c>
      <c r="B4586" t="s">
        <v>5704</v>
      </c>
      <c r="C4586" t="s">
        <v>486</v>
      </c>
      <c r="D4586" t="s">
        <v>480</v>
      </c>
      <c r="E4586" s="258" t="s">
        <v>6956</v>
      </c>
    </row>
    <row r="4587" spans="1:5">
      <c r="A4587">
        <v>7314</v>
      </c>
      <c r="B4587" t="s">
        <v>5705</v>
      </c>
      <c r="C4587" t="s">
        <v>486</v>
      </c>
      <c r="D4587" t="s">
        <v>478</v>
      </c>
      <c r="E4587" s="258" t="s">
        <v>10017</v>
      </c>
    </row>
    <row r="4588" spans="1:5">
      <c r="A4588">
        <v>7304</v>
      </c>
      <c r="B4588" t="s">
        <v>5706</v>
      </c>
      <c r="C4588" t="s">
        <v>486</v>
      </c>
      <c r="D4588" t="s">
        <v>478</v>
      </c>
      <c r="E4588" s="258" t="s">
        <v>10018</v>
      </c>
    </row>
    <row r="4589" spans="1:5">
      <c r="A4589">
        <v>43649</v>
      </c>
      <c r="B4589" t="s">
        <v>5707</v>
      </c>
      <c r="C4589" t="s">
        <v>486</v>
      </c>
      <c r="D4589" t="s">
        <v>478</v>
      </c>
      <c r="E4589" s="258" t="s">
        <v>10019</v>
      </c>
    </row>
    <row r="4590" spans="1:5">
      <c r="A4590">
        <v>43650</v>
      </c>
      <c r="B4590" t="s">
        <v>5708</v>
      </c>
      <c r="C4590" t="s">
        <v>486</v>
      </c>
      <c r="D4590" t="s">
        <v>478</v>
      </c>
      <c r="E4590" s="258" t="s">
        <v>10020</v>
      </c>
    </row>
    <row r="4591" spans="1:5">
      <c r="A4591">
        <v>7311</v>
      </c>
      <c r="B4591" t="s">
        <v>5709</v>
      </c>
      <c r="C4591" t="s">
        <v>486</v>
      </c>
      <c r="D4591" t="s">
        <v>478</v>
      </c>
      <c r="E4591" s="258" t="s">
        <v>10021</v>
      </c>
    </row>
    <row r="4592" spans="1:5">
      <c r="A4592">
        <v>7292</v>
      </c>
      <c r="B4592" t="s">
        <v>5710</v>
      </c>
      <c r="C4592" t="s">
        <v>486</v>
      </c>
      <c r="D4592" t="s">
        <v>483</v>
      </c>
      <c r="E4592" s="258" t="s">
        <v>10022</v>
      </c>
    </row>
    <row r="4593" spans="1:5">
      <c r="A4593">
        <v>7293</v>
      </c>
      <c r="B4593" t="s">
        <v>5711</v>
      </c>
      <c r="C4593" t="s">
        <v>486</v>
      </c>
      <c r="D4593" t="s">
        <v>478</v>
      </c>
      <c r="E4593" s="258" t="s">
        <v>10023</v>
      </c>
    </row>
    <row r="4594" spans="1:5">
      <c r="A4594">
        <v>7306</v>
      </c>
      <c r="B4594" t="s">
        <v>5712</v>
      </c>
      <c r="C4594" t="s">
        <v>486</v>
      </c>
      <c r="D4594" t="s">
        <v>478</v>
      </c>
      <c r="E4594" s="258" t="s">
        <v>7697</v>
      </c>
    </row>
    <row r="4595" spans="1:5">
      <c r="A4595">
        <v>7288</v>
      </c>
      <c r="B4595" t="s">
        <v>5713</v>
      </c>
      <c r="C4595" t="s">
        <v>486</v>
      </c>
      <c r="D4595" t="s">
        <v>478</v>
      </c>
      <c r="E4595" s="258" t="s">
        <v>10024</v>
      </c>
    </row>
    <row r="4596" spans="1:5">
      <c r="A4596">
        <v>43625</v>
      </c>
      <c r="B4596" t="s">
        <v>5714</v>
      </c>
      <c r="C4596" t="s">
        <v>486</v>
      </c>
      <c r="D4596" t="s">
        <v>478</v>
      </c>
      <c r="E4596" s="258" t="s">
        <v>6914</v>
      </c>
    </row>
    <row r="4597" spans="1:5">
      <c r="A4597">
        <v>43647</v>
      </c>
      <c r="B4597" t="s">
        <v>5715</v>
      </c>
      <c r="C4597" t="s">
        <v>486</v>
      </c>
      <c r="D4597" t="s">
        <v>478</v>
      </c>
      <c r="E4597" s="258" t="s">
        <v>7735</v>
      </c>
    </row>
    <row r="4598" spans="1:5">
      <c r="A4598">
        <v>43648</v>
      </c>
      <c r="B4598" t="s">
        <v>5716</v>
      </c>
      <c r="C4598" t="s">
        <v>486</v>
      </c>
      <c r="D4598" t="s">
        <v>478</v>
      </c>
      <c r="E4598" s="258" t="s">
        <v>6786</v>
      </c>
    </row>
    <row r="4599" spans="1:5">
      <c r="A4599">
        <v>35693</v>
      </c>
      <c r="B4599" t="s">
        <v>5717</v>
      </c>
      <c r="C4599" t="s">
        <v>486</v>
      </c>
      <c r="D4599" t="s">
        <v>478</v>
      </c>
      <c r="E4599" s="258" t="s">
        <v>947</v>
      </c>
    </row>
    <row r="4600" spans="1:5">
      <c r="A4600">
        <v>7356</v>
      </c>
      <c r="B4600" t="s">
        <v>5718</v>
      </c>
      <c r="C4600" t="s">
        <v>486</v>
      </c>
      <c r="D4600" t="s">
        <v>483</v>
      </c>
      <c r="E4600" s="258" t="s">
        <v>7744</v>
      </c>
    </row>
    <row r="4601" spans="1:5">
      <c r="A4601">
        <v>35692</v>
      </c>
      <c r="B4601" t="s">
        <v>5719</v>
      </c>
      <c r="C4601" t="s">
        <v>486</v>
      </c>
      <c r="D4601" t="s">
        <v>478</v>
      </c>
      <c r="E4601" s="258" t="s">
        <v>7406</v>
      </c>
    </row>
    <row r="4602" spans="1:5">
      <c r="A4602">
        <v>43624</v>
      </c>
      <c r="B4602" t="s">
        <v>5720</v>
      </c>
      <c r="C4602" t="s">
        <v>486</v>
      </c>
      <c r="D4602" t="s">
        <v>478</v>
      </c>
      <c r="E4602" s="258" t="s">
        <v>10025</v>
      </c>
    </row>
    <row r="4603" spans="1:5">
      <c r="A4603">
        <v>7342</v>
      </c>
      <c r="B4603" t="s">
        <v>5721</v>
      </c>
      <c r="C4603" t="s">
        <v>485</v>
      </c>
      <c r="D4603" t="s">
        <v>480</v>
      </c>
      <c r="E4603" s="258" t="s">
        <v>879</v>
      </c>
    </row>
    <row r="4604" spans="1:5">
      <c r="A4604">
        <v>7350</v>
      </c>
      <c r="B4604" t="s">
        <v>5722</v>
      </c>
      <c r="C4604" t="s">
        <v>486</v>
      </c>
      <c r="D4604" t="s">
        <v>478</v>
      </c>
      <c r="E4604" s="258" t="s">
        <v>1053</v>
      </c>
    </row>
    <row r="4605" spans="1:5">
      <c r="A4605">
        <v>39574</v>
      </c>
      <c r="B4605" t="s">
        <v>5723</v>
      </c>
      <c r="C4605" t="s">
        <v>477</v>
      </c>
      <c r="D4605" t="s">
        <v>478</v>
      </c>
      <c r="E4605" s="258" t="s">
        <v>989</v>
      </c>
    </row>
    <row r="4606" spans="1:5">
      <c r="A4606">
        <v>11060</v>
      </c>
      <c r="B4606" t="s">
        <v>5724</v>
      </c>
      <c r="C4606" t="s">
        <v>477</v>
      </c>
      <c r="D4606" t="s">
        <v>478</v>
      </c>
      <c r="E4606" s="258" t="s">
        <v>10026</v>
      </c>
    </row>
    <row r="4607" spans="1:5">
      <c r="A4607">
        <v>37401</v>
      </c>
      <c r="B4607" t="s">
        <v>5725</v>
      </c>
      <c r="C4607" t="s">
        <v>477</v>
      </c>
      <c r="D4607" t="s">
        <v>478</v>
      </c>
      <c r="E4607" s="258" t="s">
        <v>9347</v>
      </c>
    </row>
    <row r="4608" spans="1:5">
      <c r="A4608">
        <v>7525</v>
      </c>
      <c r="B4608" t="s">
        <v>5726</v>
      </c>
      <c r="C4608" t="s">
        <v>477</v>
      </c>
      <c r="D4608" t="s">
        <v>478</v>
      </c>
      <c r="E4608" s="258" t="s">
        <v>10027</v>
      </c>
    </row>
    <row r="4609" spans="1:5">
      <c r="A4609">
        <v>7524</v>
      </c>
      <c r="B4609" t="s">
        <v>5727</v>
      </c>
      <c r="C4609" t="s">
        <v>477</v>
      </c>
      <c r="D4609" t="s">
        <v>478</v>
      </c>
      <c r="E4609" s="258" t="s">
        <v>10028</v>
      </c>
    </row>
    <row r="4610" spans="1:5">
      <c r="A4610">
        <v>38105</v>
      </c>
      <c r="B4610" t="s">
        <v>5728</v>
      </c>
      <c r="C4610" t="s">
        <v>477</v>
      </c>
      <c r="D4610" t="s">
        <v>478</v>
      </c>
      <c r="E4610" s="258" t="s">
        <v>10029</v>
      </c>
    </row>
    <row r="4611" spans="1:5">
      <c r="A4611">
        <v>38084</v>
      </c>
      <c r="B4611" t="s">
        <v>5729</v>
      </c>
      <c r="C4611" t="s">
        <v>477</v>
      </c>
      <c r="D4611" t="s">
        <v>478</v>
      </c>
      <c r="E4611" s="258" t="s">
        <v>7343</v>
      </c>
    </row>
    <row r="4612" spans="1:5">
      <c r="A4612">
        <v>38103</v>
      </c>
      <c r="B4612" t="s">
        <v>5730</v>
      </c>
      <c r="C4612" t="s">
        <v>477</v>
      </c>
      <c r="D4612" t="s">
        <v>478</v>
      </c>
      <c r="E4612" s="258" t="s">
        <v>6644</v>
      </c>
    </row>
    <row r="4613" spans="1:5">
      <c r="A4613">
        <v>38082</v>
      </c>
      <c r="B4613" t="s">
        <v>5731</v>
      </c>
      <c r="C4613" t="s">
        <v>477</v>
      </c>
      <c r="D4613" t="s">
        <v>478</v>
      </c>
      <c r="E4613" s="258" t="s">
        <v>10030</v>
      </c>
    </row>
    <row r="4614" spans="1:5">
      <c r="A4614">
        <v>38104</v>
      </c>
      <c r="B4614" t="s">
        <v>5732</v>
      </c>
      <c r="C4614" t="s">
        <v>477</v>
      </c>
      <c r="D4614" t="s">
        <v>478</v>
      </c>
      <c r="E4614" s="258" t="s">
        <v>10031</v>
      </c>
    </row>
    <row r="4615" spans="1:5">
      <c r="A4615">
        <v>38083</v>
      </c>
      <c r="B4615" t="s">
        <v>5733</v>
      </c>
      <c r="C4615" t="s">
        <v>477</v>
      </c>
      <c r="D4615" t="s">
        <v>478</v>
      </c>
      <c r="E4615" s="258" t="s">
        <v>10032</v>
      </c>
    </row>
    <row r="4616" spans="1:5">
      <c r="A4616">
        <v>38101</v>
      </c>
      <c r="B4616" t="s">
        <v>5734</v>
      </c>
      <c r="C4616" t="s">
        <v>477</v>
      </c>
      <c r="D4616" t="s">
        <v>478</v>
      </c>
      <c r="E4616" s="258" t="s">
        <v>6987</v>
      </c>
    </row>
    <row r="4617" spans="1:5">
      <c r="A4617">
        <v>7528</v>
      </c>
      <c r="B4617" t="s">
        <v>5735</v>
      </c>
      <c r="C4617" t="s">
        <v>477</v>
      </c>
      <c r="D4617" t="s">
        <v>483</v>
      </c>
      <c r="E4617" s="258" t="s">
        <v>6709</v>
      </c>
    </row>
    <row r="4618" spans="1:5">
      <c r="A4618">
        <v>12147</v>
      </c>
      <c r="B4618" t="s">
        <v>5736</v>
      </c>
      <c r="C4618" t="s">
        <v>477</v>
      </c>
      <c r="D4618" t="s">
        <v>478</v>
      </c>
      <c r="E4618" s="258" t="s">
        <v>10033</v>
      </c>
    </row>
    <row r="4619" spans="1:5">
      <c r="A4619">
        <v>38075</v>
      </c>
      <c r="B4619" t="s">
        <v>5737</v>
      </c>
      <c r="C4619" t="s">
        <v>477</v>
      </c>
      <c r="D4619" t="s">
        <v>478</v>
      </c>
      <c r="E4619" s="258" t="s">
        <v>10034</v>
      </c>
    </row>
    <row r="4620" spans="1:5">
      <c r="A4620">
        <v>38102</v>
      </c>
      <c r="B4620" t="s">
        <v>5738</v>
      </c>
      <c r="C4620" t="s">
        <v>477</v>
      </c>
      <c r="D4620" t="s">
        <v>478</v>
      </c>
      <c r="E4620" s="258" t="s">
        <v>7404</v>
      </c>
    </row>
    <row r="4621" spans="1:5">
      <c r="A4621">
        <v>38076</v>
      </c>
      <c r="B4621" t="s">
        <v>5739</v>
      </c>
      <c r="C4621" t="s">
        <v>477</v>
      </c>
      <c r="D4621" t="s">
        <v>478</v>
      </c>
      <c r="E4621" s="258" t="s">
        <v>10035</v>
      </c>
    </row>
    <row r="4622" spans="1:5">
      <c r="A4622">
        <v>7592</v>
      </c>
      <c r="B4622" t="s">
        <v>7303</v>
      </c>
      <c r="C4622" t="s">
        <v>481</v>
      </c>
      <c r="D4622" t="s">
        <v>483</v>
      </c>
      <c r="E4622" s="258" t="s">
        <v>10036</v>
      </c>
    </row>
    <row r="4623" spans="1:5">
      <c r="A4623">
        <v>40820</v>
      </c>
      <c r="B4623" t="s">
        <v>5740</v>
      </c>
      <c r="C4623" t="s">
        <v>487</v>
      </c>
      <c r="D4623" t="s">
        <v>478</v>
      </c>
      <c r="E4623" s="258" t="s">
        <v>10037</v>
      </c>
    </row>
    <row r="4624" spans="1:5">
      <c r="A4624">
        <v>11826</v>
      </c>
      <c r="B4624" t="s">
        <v>5741</v>
      </c>
      <c r="C4624" t="s">
        <v>477</v>
      </c>
      <c r="D4624" t="s">
        <v>478</v>
      </c>
      <c r="E4624" s="258" t="s">
        <v>10038</v>
      </c>
    </row>
    <row r="4625" spans="1:5">
      <c r="A4625">
        <v>7606</v>
      </c>
      <c r="B4625" t="s">
        <v>5742</v>
      </c>
      <c r="C4625" t="s">
        <v>477</v>
      </c>
      <c r="D4625" t="s">
        <v>478</v>
      </c>
      <c r="E4625" s="258" t="s">
        <v>6604</v>
      </c>
    </row>
    <row r="4626" spans="1:5">
      <c r="A4626">
        <v>11763</v>
      </c>
      <c r="B4626" t="s">
        <v>5743</v>
      </c>
      <c r="C4626" t="s">
        <v>477</v>
      </c>
      <c r="D4626" t="s">
        <v>478</v>
      </c>
      <c r="E4626" s="258" t="s">
        <v>10039</v>
      </c>
    </row>
    <row r="4627" spans="1:5">
      <c r="A4627">
        <v>11764</v>
      </c>
      <c r="B4627" t="s">
        <v>5744</v>
      </c>
      <c r="C4627" t="s">
        <v>477</v>
      </c>
      <c r="D4627" t="s">
        <v>478</v>
      </c>
      <c r="E4627" s="258" t="s">
        <v>10040</v>
      </c>
    </row>
    <row r="4628" spans="1:5">
      <c r="A4628">
        <v>11829</v>
      </c>
      <c r="B4628" t="s">
        <v>5745</v>
      </c>
      <c r="C4628" t="s">
        <v>477</v>
      </c>
      <c r="D4628" t="s">
        <v>478</v>
      </c>
      <c r="E4628" s="258" t="s">
        <v>10041</v>
      </c>
    </row>
    <row r="4629" spans="1:5">
      <c r="A4629">
        <v>11830</v>
      </c>
      <c r="B4629" t="s">
        <v>5746</v>
      </c>
      <c r="C4629" t="s">
        <v>477</v>
      </c>
      <c r="D4629" t="s">
        <v>478</v>
      </c>
      <c r="E4629" s="258" t="s">
        <v>10042</v>
      </c>
    </row>
    <row r="4630" spans="1:5">
      <c r="A4630">
        <v>11825</v>
      </c>
      <c r="B4630" t="s">
        <v>5748</v>
      </c>
      <c r="C4630" t="s">
        <v>477</v>
      </c>
      <c r="D4630" t="s">
        <v>478</v>
      </c>
      <c r="E4630" s="258" t="s">
        <v>10043</v>
      </c>
    </row>
    <row r="4631" spans="1:5">
      <c r="A4631">
        <v>11767</v>
      </c>
      <c r="B4631" t="s">
        <v>5749</v>
      </c>
      <c r="C4631" t="s">
        <v>477</v>
      </c>
      <c r="D4631" t="s">
        <v>478</v>
      </c>
      <c r="E4631" s="258" t="s">
        <v>10044</v>
      </c>
    </row>
    <row r="4632" spans="1:5">
      <c r="A4632">
        <v>11766</v>
      </c>
      <c r="B4632" t="s">
        <v>5750</v>
      </c>
      <c r="C4632" t="s">
        <v>477</v>
      </c>
      <c r="D4632" t="s">
        <v>478</v>
      </c>
      <c r="E4632" s="258" t="s">
        <v>7285</v>
      </c>
    </row>
    <row r="4633" spans="1:5">
      <c r="A4633">
        <v>11765</v>
      </c>
      <c r="B4633" t="s">
        <v>5751</v>
      </c>
      <c r="C4633" t="s">
        <v>477</v>
      </c>
      <c r="D4633" t="s">
        <v>478</v>
      </c>
      <c r="E4633" s="258" t="s">
        <v>10045</v>
      </c>
    </row>
    <row r="4634" spans="1:5">
      <c r="A4634">
        <v>11824</v>
      </c>
      <c r="B4634" t="s">
        <v>5752</v>
      </c>
      <c r="C4634" t="s">
        <v>477</v>
      </c>
      <c r="D4634" t="s">
        <v>478</v>
      </c>
      <c r="E4634" s="258" t="s">
        <v>10046</v>
      </c>
    </row>
    <row r="4635" spans="1:5">
      <c r="A4635">
        <v>44045</v>
      </c>
      <c r="B4635" t="s">
        <v>5753</v>
      </c>
      <c r="C4635" t="s">
        <v>477</v>
      </c>
      <c r="D4635" t="s">
        <v>478</v>
      </c>
      <c r="E4635" s="258" t="s">
        <v>10047</v>
      </c>
    </row>
    <row r="4636" spans="1:5">
      <c r="A4636">
        <v>39702</v>
      </c>
      <c r="B4636" t="s">
        <v>5754</v>
      </c>
      <c r="C4636" t="s">
        <v>477</v>
      </c>
      <c r="D4636" t="s">
        <v>478</v>
      </c>
      <c r="E4636" s="258" t="s">
        <v>10048</v>
      </c>
    </row>
    <row r="4637" spans="1:5">
      <c r="A4637">
        <v>13415</v>
      </c>
      <c r="B4637" t="s">
        <v>5755</v>
      </c>
      <c r="C4637" t="s">
        <v>477</v>
      </c>
      <c r="D4637" t="s">
        <v>483</v>
      </c>
      <c r="E4637" s="258" t="s">
        <v>7172</v>
      </c>
    </row>
    <row r="4638" spans="1:5">
      <c r="A4638">
        <v>7602</v>
      </c>
      <c r="B4638" t="s">
        <v>5756</v>
      </c>
      <c r="C4638" t="s">
        <v>477</v>
      </c>
      <c r="D4638" t="s">
        <v>478</v>
      </c>
      <c r="E4638" s="258" t="s">
        <v>10049</v>
      </c>
    </row>
    <row r="4639" spans="1:5">
      <c r="A4639">
        <v>7603</v>
      </c>
      <c r="B4639" t="s">
        <v>5757</v>
      </c>
      <c r="C4639" t="s">
        <v>477</v>
      </c>
      <c r="D4639" t="s">
        <v>478</v>
      </c>
      <c r="E4639" s="258" t="s">
        <v>10050</v>
      </c>
    </row>
    <row r="4640" spans="1:5">
      <c r="A4640">
        <v>11777</v>
      </c>
      <c r="B4640" t="s">
        <v>5758</v>
      </c>
      <c r="C4640" t="s">
        <v>477</v>
      </c>
      <c r="D4640" t="s">
        <v>478</v>
      </c>
      <c r="E4640" s="258" t="s">
        <v>10051</v>
      </c>
    </row>
    <row r="4641" spans="1:5">
      <c r="A4641">
        <v>13417</v>
      </c>
      <c r="B4641" t="s">
        <v>5759</v>
      </c>
      <c r="C4641" t="s">
        <v>477</v>
      </c>
      <c r="D4641" t="s">
        <v>478</v>
      </c>
      <c r="E4641" s="258" t="s">
        <v>10052</v>
      </c>
    </row>
    <row r="4642" spans="1:5">
      <c r="A4642">
        <v>36791</v>
      </c>
      <c r="B4642" t="s">
        <v>5760</v>
      </c>
      <c r="C4642" t="s">
        <v>477</v>
      </c>
      <c r="D4642" t="s">
        <v>478</v>
      </c>
      <c r="E4642" s="258" t="s">
        <v>10053</v>
      </c>
    </row>
    <row r="4643" spans="1:5">
      <c r="A4643">
        <v>36795</v>
      </c>
      <c r="B4643" t="s">
        <v>5761</v>
      </c>
      <c r="C4643" t="s">
        <v>477</v>
      </c>
      <c r="D4643" t="s">
        <v>478</v>
      </c>
      <c r="E4643" s="258" t="s">
        <v>10054</v>
      </c>
    </row>
    <row r="4644" spans="1:5">
      <c r="A4644">
        <v>36796</v>
      </c>
      <c r="B4644" t="s">
        <v>5762</v>
      </c>
      <c r="C4644" t="s">
        <v>477</v>
      </c>
      <c r="D4644" t="s">
        <v>478</v>
      </c>
      <c r="E4644" s="258" t="s">
        <v>6749</v>
      </c>
    </row>
    <row r="4645" spans="1:5">
      <c r="A4645">
        <v>36792</v>
      </c>
      <c r="B4645" t="s">
        <v>5763</v>
      </c>
      <c r="C4645" t="s">
        <v>477</v>
      </c>
      <c r="D4645" t="s">
        <v>478</v>
      </c>
      <c r="E4645" s="258" t="s">
        <v>10055</v>
      </c>
    </row>
    <row r="4646" spans="1:5">
      <c r="A4646">
        <v>11773</v>
      </c>
      <c r="B4646" t="s">
        <v>5764</v>
      </c>
      <c r="C4646" t="s">
        <v>477</v>
      </c>
      <c r="D4646" t="s">
        <v>478</v>
      </c>
      <c r="E4646" s="258" t="s">
        <v>10056</v>
      </c>
    </row>
    <row r="4647" spans="1:5">
      <c r="A4647">
        <v>11762</v>
      </c>
      <c r="B4647" t="s">
        <v>5765</v>
      </c>
      <c r="C4647" t="s">
        <v>477</v>
      </c>
      <c r="D4647" t="s">
        <v>478</v>
      </c>
      <c r="E4647" s="258" t="s">
        <v>8125</v>
      </c>
    </row>
    <row r="4648" spans="1:5">
      <c r="A4648">
        <v>7604</v>
      </c>
      <c r="B4648" t="s">
        <v>5766</v>
      </c>
      <c r="C4648" t="s">
        <v>477</v>
      </c>
      <c r="D4648" t="s">
        <v>478</v>
      </c>
      <c r="E4648" s="258" t="s">
        <v>9916</v>
      </c>
    </row>
    <row r="4649" spans="1:5">
      <c r="A4649">
        <v>13984</v>
      </c>
      <c r="B4649" t="s">
        <v>5767</v>
      </c>
      <c r="C4649" t="s">
        <v>477</v>
      </c>
      <c r="D4649" t="s">
        <v>478</v>
      </c>
      <c r="E4649" s="258" t="s">
        <v>10057</v>
      </c>
    </row>
    <row r="4650" spans="1:5">
      <c r="A4650">
        <v>11772</v>
      </c>
      <c r="B4650" t="s">
        <v>5768</v>
      </c>
      <c r="C4650" t="s">
        <v>477</v>
      </c>
      <c r="D4650" t="s">
        <v>478</v>
      </c>
      <c r="E4650" s="258" t="s">
        <v>10058</v>
      </c>
    </row>
    <row r="4651" spans="1:5">
      <c r="A4651">
        <v>13983</v>
      </c>
      <c r="B4651" t="s">
        <v>5769</v>
      </c>
      <c r="C4651" t="s">
        <v>477</v>
      </c>
      <c r="D4651" t="s">
        <v>478</v>
      </c>
      <c r="E4651" s="258" t="s">
        <v>10059</v>
      </c>
    </row>
    <row r="4652" spans="1:5">
      <c r="A4652">
        <v>13416</v>
      </c>
      <c r="B4652" t="s">
        <v>5770</v>
      </c>
      <c r="C4652" t="s">
        <v>477</v>
      </c>
      <c r="D4652" t="s">
        <v>478</v>
      </c>
      <c r="E4652" s="258" t="s">
        <v>801</v>
      </c>
    </row>
    <row r="4653" spans="1:5">
      <c r="A4653">
        <v>40329</v>
      </c>
      <c r="B4653" t="s">
        <v>5771</v>
      </c>
      <c r="C4653" t="s">
        <v>477</v>
      </c>
      <c r="D4653" t="s">
        <v>483</v>
      </c>
      <c r="E4653" s="258" t="s">
        <v>10060</v>
      </c>
    </row>
    <row r="4654" spans="1:5">
      <c r="A4654">
        <v>11823</v>
      </c>
      <c r="B4654" t="s">
        <v>5772</v>
      </c>
      <c r="C4654" t="s">
        <v>477</v>
      </c>
      <c r="D4654" t="s">
        <v>478</v>
      </c>
      <c r="E4654" s="258" t="s">
        <v>8026</v>
      </c>
    </row>
    <row r="4655" spans="1:5">
      <c r="A4655">
        <v>11822</v>
      </c>
      <c r="B4655" t="s">
        <v>5773</v>
      </c>
      <c r="C4655" t="s">
        <v>477</v>
      </c>
      <c r="D4655" t="s">
        <v>478</v>
      </c>
      <c r="E4655" s="258" t="s">
        <v>10061</v>
      </c>
    </row>
    <row r="4656" spans="1:5">
      <c r="A4656">
        <v>11831</v>
      </c>
      <c r="B4656" t="s">
        <v>5774</v>
      </c>
      <c r="C4656" t="s">
        <v>477</v>
      </c>
      <c r="D4656" t="s">
        <v>478</v>
      </c>
      <c r="E4656" s="258" t="s">
        <v>7301</v>
      </c>
    </row>
    <row r="4657" spans="1:5">
      <c r="A4657">
        <v>7613</v>
      </c>
      <c r="B4657" t="s">
        <v>5775</v>
      </c>
      <c r="C4657" t="s">
        <v>477</v>
      </c>
      <c r="D4657" t="s">
        <v>480</v>
      </c>
      <c r="E4657" s="258" t="s">
        <v>10062</v>
      </c>
    </row>
    <row r="4658" spans="1:5">
      <c r="A4658">
        <v>7619</v>
      </c>
      <c r="B4658" t="s">
        <v>5776</v>
      </c>
      <c r="C4658" t="s">
        <v>477</v>
      </c>
      <c r="D4658" t="s">
        <v>480</v>
      </c>
      <c r="E4658" s="258" t="s">
        <v>10063</v>
      </c>
    </row>
    <row r="4659" spans="1:5">
      <c r="A4659">
        <v>12076</v>
      </c>
      <c r="B4659" t="s">
        <v>5777</v>
      </c>
      <c r="C4659" t="s">
        <v>477</v>
      </c>
      <c r="D4659" t="s">
        <v>480</v>
      </c>
      <c r="E4659" s="258" t="s">
        <v>10064</v>
      </c>
    </row>
    <row r="4660" spans="1:5">
      <c r="A4660">
        <v>7614</v>
      </c>
      <c r="B4660" t="s">
        <v>5778</v>
      </c>
      <c r="C4660" t="s">
        <v>477</v>
      </c>
      <c r="D4660" t="s">
        <v>480</v>
      </c>
      <c r="E4660" s="258" t="s">
        <v>10065</v>
      </c>
    </row>
    <row r="4661" spans="1:5">
      <c r="A4661">
        <v>7618</v>
      </c>
      <c r="B4661" t="s">
        <v>5779</v>
      </c>
      <c r="C4661" t="s">
        <v>477</v>
      </c>
      <c r="D4661" t="s">
        <v>480</v>
      </c>
      <c r="E4661" s="258" t="s">
        <v>10066</v>
      </c>
    </row>
    <row r="4662" spans="1:5">
      <c r="A4662">
        <v>7620</v>
      </c>
      <c r="B4662" t="s">
        <v>5780</v>
      </c>
      <c r="C4662" t="s">
        <v>477</v>
      </c>
      <c r="D4662" t="s">
        <v>480</v>
      </c>
      <c r="E4662" s="258" t="s">
        <v>10067</v>
      </c>
    </row>
    <row r="4663" spans="1:5">
      <c r="A4663">
        <v>7610</v>
      </c>
      <c r="B4663" t="s">
        <v>5781</v>
      </c>
      <c r="C4663" t="s">
        <v>477</v>
      </c>
      <c r="D4663" t="s">
        <v>480</v>
      </c>
      <c r="E4663" s="258" t="s">
        <v>10068</v>
      </c>
    </row>
    <row r="4664" spans="1:5">
      <c r="A4664">
        <v>7615</v>
      </c>
      <c r="B4664" t="s">
        <v>5782</v>
      </c>
      <c r="C4664" t="s">
        <v>477</v>
      </c>
      <c r="D4664" t="s">
        <v>480</v>
      </c>
      <c r="E4664" s="258" t="s">
        <v>10069</v>
      </c>
    </row>
    <row r="4665" spans="1:5">
      <c r="A4665">
        <v>7617</v>
      </c>
      <c r="B4665" t="s">
        <v>5783</v>
      </c>
      <c r="C4665" t="s">
        <v>477</v>
      </c>
      <c r="D4665" t="s">
        <v>480</v>
      </c>
      <c r="E4665" s="258" t="s">
        <v>10070</v>
      </c>
    </row>
    <row r="4666" spans="1:5">
      <c r="A4666">
        <v>7616</v>
      </c>
      <c r="B4666" t="s">
        <v>5784</v>
      </c>
      <c r="C4666" t="s">
        <v>477</v>
      </c>
      <c r="D4666" t="s">
        <v>480</v>
      </c>
      <c r="E4666" s="258" t="s">
        <v>10071</v>
      </c>
    </row>
    <row r="4667" spans="1:5">
      <c r="A4667">
        <v>7611</v>
      </c>
      <c r="B4667" t="s">
        <v>5785</v>
      </c>
      <c r="C4667" t="s">
        <v>477</v>
      </c>
      <c r="D4667" t="s">
        <v>480</v>
      </c>
      <c r="E4667" s="258" t="s">
        <v>10072</v>
      </c>
    </row>
    <row r="4668" spans="1:5">
      <c r="A4668">
        <v>7612</v>
      </c>
      <c r="B4668" t="s">
        <v>5786</v>
      </c>
      <c r="C4668" t="s">
        <v>477</v>
      </c>
      <c r="D4668" t="s">
        <v>480</v>
      </c>
      <c r="E4668" s="258" t="s">
        <v>10073</v>
      </c>
    </row>
    <row r="4669" spans="1:5">
      <c r="A4669">
        <v>37371</v>
      </c>
      <c r="B4669" t="s">
        <v>5787</v>
      </c>
      <c r="C4669" t="s">
        <v>481</v>
      </c>
      <c r="D4669" t="s">
        <v>483</v>
      </c>
      <c r="E4669" s="258" t="s">
        <v>1049</v>
      </c>
    </row>
    <row r="4670" spans="1:5">
      <c r="A4670">
        <v>40861</v>
      </c>
      <c r="B4670" t="s">
        <v>5788</v>
      </c>
      <c r="C4670" t="s">
        <v>487</v>
      </c>
      <c r="D4670" t="s">
        <v>483</v>
      </c>
      <c r="E4670" s="258" t="s">
        <v>1050</v>
      </c>
    </row>
    <row r="4671" spans="1:5">
      <c r="A4671">
        <v>36510</v>
      </c>
      <c r="B4671" t="s">
        <v>5789</v>
      </c>
      <c r="C4671" t="s">
        <v>477</v>
      </c>
      <c r="D4671" t="s">
        <v>480</v>
      </c>
      <c r="E4671" s="258" t="s">
        <v>7307</v>
      </c>
    </row>
    <row r="4672" spans="1:5">
      <c r="A4672">
        <v>25020</v>
      </c>
      <c r="B4672" t="s">
        <v>5790</v>
      </c>
      <c r="C4672" t="s">
        <v>477</v>
      </c>
      <c r="D4672" t="s">
        <v>480</v>
      </c>
      <c r="E4672" s="258" t="s">
        <v>7308</v>
      </c>
    </row>
    <row r="4673" spans="1:5">
      <c r="A4673">
        <v>7622</v>
      </c>
      <c r="B4673" t="s">
        <v>5791</v>
      </c>
      <c r="C4673" t="s">
        <v>477</v>
      </c>
      <c r="D4673" t="s">
        <v>480</v>
      </c>
      <c r="E4673" s="258" t="s">
        <v>7309</v>
      </c>
    </row>
    <row r="4674" spans="1:5">
      <c r="A4674">
        <v>7624</v>
      </c>
      <c r="B4674" t="s">
        <v>5792</v>
      </c>
      <c r="C4674" t="s">
        <v>477</v>
      </c>
      <c r="D4674" t="s">
        <v>480</v>
      </c>
      <c r="E4674" s="258" t="s">
        <v>7310</v>
      </c>
    </row>
    <row r="4675" spans="1:5">
      <c r="A4675">
        <v>7625</v>
      </c>
      <c r="B4675" t="s">
        <v>5793</v>
      </c>
      <c r="C4675" t="s">
        <v>477</v>
      </c>
      <c r="D4675" t="s">
        <v>480</v>
      </c>
      <c r="E4675" s="258" t="s">
        <v>7311</v>
      </c>
    </row>
    <row r="4676" spans="1:5">
      <c r="A4676">
        <v>7623</v>
      </c>
      <c r="B4676" t="s">
        <v>5794</v>
      </c>
      <c r="C4676" t="s">
        <v>477</v>
      </c>
      <c r="D4676" t="s">
        <v>480</v>
      </c>
      <c r="E4676" s="258" t="s">
        <v>7308</v>
      </c>
    </row>
    <row r="4677" spans="1:5">
      <c r="A4677">
        <v>36508</v>
      </c>
      <c r="B4677" t="s">
        <v>5795</v>
      </c>
      <c r="C4677" t="s">
        <v>477</v>
      </c>
      <c r="D4677" t="s">
        <v>480</v>
      </c>
      <c r="E4677" s="258" t="s">
        <v>7312</v>
      </c>
    </row>
    <row r="4678" spans="1:5">
      <c r="A4678">
        <v>36509</v>
      </c>
      <c r="B4678" t="s">
        <v>5796</v>
      </c>
      <c r="C4678" t="s">
        <v>477</v>
      </c>
      <c r="D4678" t="s">
        <v>480</v>
      </c>
      <c r="E4678" s="258" t="s">
        <v>7313</v>
      </c>
    </row>
    <row r="4679" spans="1:5">
      <c r="A4679">
        <v>13238</v>
      </c>
      <c r="B4679" t="s">
        <v>5797</v>
      </c>
      <c r="C4679" t="s">
        <v>477</v>
      </c>
      <c r="D4679" t="s">
        <v>480</v>
      </c>
      <c r="E4679" s="258" t="s">
        <v>10074</v>
      </c>
    </row>
    <row r="4680" spans="1:5">
      <c r="A4680">
        <v>36511</v>
      </c>
      <c r="B4680" t="s">
        <v>5798</v>
      </c>
      <c r="C4680" t="s">
        <v>477</v>
      </c>
      <c r="D4680" t="s">
        <v>480</v>
      </c>
      <c r="E4680" s="258" t="s">
        <v>10075</v>
      </c>
    </row>
    <row r="4681" spans="1:5">
      <c r="A4681">
        <v>36515</v>
      </c>
      <c r="B4681" t="s">
        <v>5799</v>
      </c>
      <c r="C4681" t="s">
        <v>477</v>
      </c>
      <c r="D4681" t="s">
        <v>480</v>
      </c>
      <c r="E4681" s="258" t="s">
        <v>10076</v>
      </c>
    </row>
    <row r="4682" spans="1:5">
      <c r="A4682">
        <v>10598</v>
      </c>
      <c r="B4682" t="s">
        <v>5800</v>
      </c>
      <c r="C4682" t="s">
        <v>477</v>
      </c>
      <c r="D4682" t="s">
        <v>480</v>
      </c>
      <c r="E4682" s="258" t="s">
        <v>10077</v>
      </c>
    </row>
    <row r="4683" spans="1:5">
      <c r="A4683">
        <v>7640</v>
      </c>
      <c r="B4683" t="s">
        <v>5801</v>
      </c>
      <c r="C4683" t="s">
        <v>477</v>
      </c>
      <c r="D4683" t="s">
        <v>480</v>
      </c>
      <c r="E4683" s="258" t="s">
        <v>9046</v>
      </c>
    </row>
    <row r="4684" spans="1:5">
      <c r="A4684">
        <v>36513</v>
      </c>
      <c r="B4684" t="s">
        <v>5802</v>
      </c>
      <c r="C4684" t="s">
        <v>477</v>
      </c>
      <c r="D4684" t="s">
        <v>480</v>
      </c>
      <c r="E4684" s="258" t="s">
        <v>10078</v>
      </c>
    </row>
    <row r="4685" spans="1:5">
      <c r="A4685">
        <v>36514</v>
      </c>
      <c r="B4685" t="s">
        <v>5803</v>
      </c>
      <c r="C4685" t="s">
        <v>477</v>
      </c>
      <c r="D4685" t="s">
        <v>480</v>
      </c>
      <c r="E4685" s="258" t="s">
        <v>10079</v>
      </c>
    </row>
    <row r="4686" spans="1:5">
      <c r="A4686">
        <v>11572</v>
      </c>
      <c r="B4686" t="s">
        <v>5804</v>
      </c>
      <c r="C4686" t="s">
        <v>477</v>
      </c>
      <c r="D4686" t="s">
        <v>478</v>
      </c>
      <c r="E4686" s="258" t="s">
        <v>7273</v>
      </c>
    </row>
    <row r="4687" spans="1:5">
      <c r="A4687">
        <v>36149</v>
      </c>
      <c r="B4687" t="s">
        <v>5805</v>
      </c>
      <c r="C4687" t="s">
        <v>477</v>
      </c>
      <c r="D4687" t="s">
        <v>478</v>
      </c>
      <c r="E4687" s="258" t="s">
        <v>10080</v>
      </c>
    </row>
    <row r="4688" spans="1:5">
      <c r="A4688">
        <v>42407</v>
      </c>
      <c r="B4688" t="s">
        <v>5806</v>
      </c>
      <c r="C4688" t="s">
        <v>484</v>
      </c>
      <c r="D4688" t="s">
        <v>478</v>
      </c>
      <c r="E4688" s="258" t="s">
        <v>6775</v>
      </c>
    </row>
    <row r="4689" spans="1:5">
      <c r="A4689">
        <v>11581</v>
      </c>
      <c r="B4689" t="s">
        <v>5807</v>
      </c>
      <c r="C4689" t="s">
        <v>484</v>
      </c>
      <c r="D4689" t="s">
        <v>478</v>
      </c>
      <c r="E4689" s="258" t="s">
        <v>8463</v>
      </c>
    </row>
    <row r="4690" spans="1:5">
      <c r="A4690">
        <v>43605</v>
      </c>
      <c r="B4690" t="s">
        <v>5808</v>
      </c>
      <c r="C4690" t="s">
        <v>484</v>
      </c>
      <c r="D4690" t="s">
        <v>478</v>
      </c>
      <c r="E4690" s="258" t="s">
        <v>10081</v>
      </c>
    </row>
    <row r="4691" spans="1:5">
      <c r="A4691">
        <v>11580</v>
      </c>
      <c r="B4691" t="s">
        <v>5809</v>
      </c>
      <c r="C4691" t="s">
        <v>484</v>
      </c>
      <c r="D4691" t="s">
        <v>478</v>
      </c>
      <c r="E4691" s="258" t="s">
        <v>9219</v>
      </c>
    </row>
    <row r="4692" spans="1:5">
      <c r="A4692">
        <v>10743</v>
      </c>
      <c r="B4692" t="s">
        <v>5810</v>
      </c>
      <c r="C4692" t="s">
        <v>477</v>
      </c>
      <c r="D4692" t="s">
        <v>480</v>
      </c>
      <c r="E4692" s="258" t="s">
        <v>10082</v>
      </c>
    </row>
    <row r="4693" spans="1:5">
      <c r="A4693">
        <v>39848</v>
      </c>
      <c r="B4693" t="s">
        <v>5811</v>
      </c>
      <c r="C4693" t="s">
        <v>484</v>
      </c>
      <c r="D4693" t="s">
        <v>480</v>
      </c>
      <c r="E4693" s="258" t="s">
        <v>807</v>
      </c>
    </row>
    <row r="4694" spans="1:5">
      <c r="A4694">
        <v>20999</v>
      </c>
      <c r="B4694" t="s">
        <v>5812</v>
      </c>
      <c r="C4694" t="s">
        <v>484</v>
      </c>
      <c r="D4694" t="s">
        <v>480</v>
      </c>
      <c r="E4694" s="258" t="s">
        <v>10083</v>
      </c>
    </row>
    <row r="4695" spans="1:5">
      <c r="A4695">
        <v>21001</v>
      </c>
      <c r="B4695" t="s">
        <v>5813</v>
      </c>
      <c r="C4695" t="s">
        <v>484</v>
      </c>
      <c r="D4695" t="s">
        <v>480</v>
      </c>
      <c r="E4695" s="258" t="s">
        <v>7075</v>
      </c>
    </row>
    <row r="4696" spans="1:5">
      <c r="A4696">
        <v>21003</v>
      </c>
      <c r="B4696" t="s">
        <v>5814</v>
      </c>
      <c r="C4696" t="s">
        <v>484</v>
      </c>
      <c r="D4696" t="s">
        <v>480</v>
      </c>
      <c r="E4696" s="258" t="s">
        <v>10084</v>
      </c>
    </row>
    <row r="4697" spans="1:5">
      <c r="A4697">
        <v>21006</v>
      </c>
      <c r="B4697" t="s">
        <v>5815</v>
      </c>
      <c r="C4697" t="s">
        <v>484</v>
      </c>
      <c r="D4697" t="s">
        <v>480</v>
      </c>
      <c r="E4697" s="258" t="s">
        <v>10085</v>
      </c>
    </row>
    <row r="4698" spans="1:5">
      <c r="A4698">
        <v>21019</v>
      </c>
      <c r="B4698" t="s">
        <v>5816</v>
      </c>
      <c r="C4698" t="s">
        <v>484</v>
      </c>
      <c r="D4698" t="s">
        <v>480</v>
      </c>
      <c r="E4698" s="258" t="s">
        <v>10086</v>
      </c>
    </row>
    <row r="4699" spans="1:5">
      <c r="A4699">
        <v>21021</v>
      </c>
      <c r="B4699" t="s">
        <v>5817</v>
      </c>
      <c r="C4699" t="s">
        <v>484</v>
      </c>
      <c r="D4699" t="s">
        <v>480</v>
      </c>
      <c r="E4699" s="258" t="s">
        <v>10087</v>
      </c>
    </row>
    <row r="4700" spans="1:5">
      <c r="A4700">
        <v>21024</v>
      </c>
      <c r="B4700" t="s">
        <v>5818</v>
      </c>
      <c r="C4700" t="s">
        <v>484</v>
      </c>
      <c r="D4700" t="s">
        <v>480</v>
      </c>
      <c r="E4700" s="258" t="s">
        <v>10088</v>
      </c>
    </row>
    <row r="4701" spans="1:5">
      <c r="A4701">
        <v>40624</v>
      </c>
      <c r="B4701" t="s">
        <v>5819</v>
      </c>
      <c r="C4701" t="s">
        <v>484</v>
      </c>
      <c r="D4701" t="s">
        <v>480</v>
      </c>
      <c r="E4701" s="258" t="s">
        <v>10089</v>
      </c>
    </row>
    <row r="4702" spans="1:5">
      <c r="A4702">
        <v>42575</v>
      </c>
      <c r="B4702" t="s">
        <v>5820</v>
      </c>
      <c r="C4702" t="s">
        <v>484</v>
      </c>
      <c r="D4702" t="s">
        <v>480</v>
      </c>
      <c r="E4702" s="258" t="s">
        <v>10090</v>
      </c>
    </row>
    <row r="4703" spans="1:5">
      <c r="A4703">
        <v>13127</v>
      </c>
      <c r="B4703" t="s">
        <v>5821</v>
      </c>
      <c r="C4703" t="s">
        <v>484</v>
      </c>
      <c r="D4703" t="s">
        <v>480</v>
      </c>
      <c r="E4703" s="258" t="s">
        <v>6578</v>
      </c>
    </row>
    <row r="4704" spans="1:5">
      <c r="A4704">
        <v>13137</v>
      </c>
      <c r="B4704" t="s">
        <v>5822</v>
      </c>
      <c r="C4704" t="s">
        <v>484</v>
      </c>
      <c r="D4704" t="s">
        <v>480</v>
      </c>
      <c r="E4704" s="258" t="s">
        <v>10091</v>
      </c>
    </row>
    <row r="4705" spans="1:5">
      <c r="A4705">
        <v>42574</v>
      </c>
      <c r="B4705" t="s">
        <v>5823</v>
      </c>
      <c r="C4705" t="s">
        <v>484</v>
      </c>
      <c r="D4705" t="s">
        <v>480</v>
      </c>
      <c r="E4705" s="258" t="s">
        <v>9616</v>
      </c>
    </row>
    <row r="4706" spans="1:5">
      <c r="A4706">
        <v>20989</v>
      </c>
      <c r="B4706" t="s">
        <v>5824</v>
      </c>
      <c r="C4706" t="s">
        <v>484</v>
      </c>
      <c r="D4706" t="s">
        <v>480</v>
      </c>
      <c r="E4706" s="258" t="s">
        <v>10092</v>
      </c>
    </row>
    <row r="4707" spans="1:5">
      <c r="A4707">
        <v>21147</v>
      </c>
      <c r="B4707" t="s">
        <v>5825</v>
      </c>
      <c r="C4707" t="s">
        <v>484</v>
      </c>
      <c r="D4707" t="s">
        <v>480</v>
      </c>
      <c r="E4707" s="258" t="s">
        <v>10093</v>
      </c>
    </row>
    <row r="4708" spans="1:5">
      <c r="A4708">
        <v>21148</v>
      </c>
      <c r="B4708" t="s">
        <v>5826</v>
      </c>
      <c r="C4708" t="s">
        <v>484</v>
      </c>
      <c r="D4708" t="s">
        <v>480</v>
      </c>
      <c r="E4708" s="258" t="s">
        <v>10094</v>
      </c>
    </row>
    <row r="4709" spans="1:5">
      <c r="A4709">
        <v>20984</v>
      </c>
      <c r="B4709" t="s">
        <v>5827</v>
      </c>
      <c r="C4709" t="s">
        <v>484</v>
      </c>
      <c r="D4709" t="s">
        <v>480</v>
      </c>
      <c r="E4709" s="258" t="s">
        <v>10095</v>
      </c>
    </row>
    <row r="4710" spans="1:5">
      <c r="A4710">
        <v>13042</v>
      </c>
      <c r="B4710" t="s">
        <v>5828</v>
      </c>
      <c r="C4710" t="s">
        <v>484</v>
      </c>
      <c r="D4710" t="s">
        <v>480</v>
      </c>
      <c r="E4710" s="258" t="s">
        <v>10096</v>
      </c>
    </row>
    <row r="4711" spans="1:5">
      <c r="A4711">
        <v>21150</v>
      </c>
      <c r="B4711" t="s">
        <v>5829</v>
      </c>
      <c r="C4711" t="s">
        <v>484</v>
      </c>
      <c r="D4711" t="s">
        <v>480</v>
      </c>
      <c r="E4711" s="258" t="s">
        <v>10097</v>
      </c>
    </row>
    <row r="4712" spans="1:5">
      <c r="A4712">
        <v>13141</v>
      </c>
      <c r="B4712" t="s">
        <v>5830</v>
      </c>
      <c r="C4712" t="s">
        <v>484</v>
      </c>
      <c r="D4712" t="s">
        <v>480</v>
      </c>
      <c r="E4712" s="258" t="s">
        <v>7299</v>
      </c>
    </row>
    <row r="4713" spans="1:5">
      <c r="A4713">
        <v>42576</v>
      </c>
      <c r="B4713" t="s">
        <v>5831</v>
      </c>
      <c r="C4713" t="s">
        <v>484</v>
      </c>
      <c r="D4713" t="s">
        <v>480</v>
      </c>
      <c r="E4713" s="258" t="s">
        <v>10098</v>
      </c>
    </row>
    <row r="4714" spans="1:5">
      <c r="A4714">
        <v>21151</v>
      </c>
      <c r="B4714" t="s">
        <v>5832</v>
      </c>
      <c r="C4714" t="s">
        <v>484</v>
      </c>
      <c r="D4714" t="s">
        <v>480</v>
      </c>
      <c r="E4714" s="258" t="s">
        <v>10099</v>
      </c>
    </row>
    <row r="4715" spans="1:5">
      <c r="A4715">
        <v>13142</v>
      </c>
      <c r="B4715" t="s">
        <v>5833</v>
      </c>
      <c r="C4715" t="s">
        <v>484</v>
      </c>
      <c r="D4715" t="s">
        <v>480</v>
      </c>
      <c r="E4715" s="258" t="s">
        <v>10100</v>
      </c>
    </row>
    <row r="4716" spans="1:5">
      <c r="A4716">
        <v>42577</v>
      </c>
      <c r="B4716" t="s">
        <v>5834</v>
      </c>
      <c r="C4716" t="s">
        <v>484</v>
      </c>
      <c r="D4716" t="s">
        <v>480</v>
      </c>
      <c r="E4716" s="258" t="s">
        <v>10101</v>
      </c>
    </row>
    <row r="4717" spans="1:5">
      <c r="A4717">
        <v>20994</v>
      </c>
      <c r="B4717" t="s">
        <v>5835</v>
      </c>
      <c r="C4717" t="s">
        <v>484</v>
      </c>
      <c r="D4717" t="s">
        <v>480</v>
      </c>
      <c r="E4717" s="258" t="s">
        <v>10102</v>
      </c>
    </row>
    <row r="4718" spans="1:5">
      <c r="A4718">
        <v>7672</v>
      </c>
      <c r="B4718" t="s">
        <v>5836</v>
      </c>
      <c r="C4718" t="s">
        <v>484</v>
      </c>
      <c r="D4718" t="s">
        <v>480</v>
      </c>
      <c r="E4718" s="258" t="s">
        <v>10103</v>
      </c>
    </row>
    <row r="4719" spans="1:5">
      <c r="A4719">
        <v>20995</v>
      </c>
      <c r="B4719" t="s">
        <v>5837</v>
      </c>
      <c r="C4719" t="s">
        <v>484</v>
      </c>
      <c r="D4719" t="s">
        <v>480</v>
      </c>
      <c r="E4719" s="258" t="s">
        <v>10104</v>
      </c>
    </row>
    <row r="4720" spans="1:5">
      <c r="A4720">
        <v>7690</v>
      </c>
      <c r="B4720" t="s">
        <v>5838</v>
      </c>
      <c r="C4720" t="s">
        <v>484</v>
      </c>
      <c r="D4720" t="s">
        <v>480</v>
      </c>
      <c r="E4720" s="258" t="s">
        <v>10105</v>
      </c>
    </row>
    <row r="4721" spans="1:5">
      <c r="A4721">
        <v>20980</v>
      </c>
      <c r="B4721" t="s">
        <v>5839</v>
      </c>
      <c r="C4721" t="s">
        <v>484</v>
      </c>
      <c r="D4721" t="s">
        <v>480</v>
      </c>
      <c r="E4721" s="258" t="s">
        <v>10106</v>
      </c>
    </row>
    <row r="4722" spans="1:5">
      <c r="A4722">
        <v>7661</v>
      </c>
      <c r="B4722" t="s">
        <v>5840</v>
      </c>
      <c r="C4722" t="s">
        <v>484</v>
      </c>
      <c r="D4722" t="s">
        <v>480</v>
      </c>
      <c r="E4722" s="258" t="s">
        <v>10107</v>
      </c>
    </row>
    <row r="4723" spans="1:5">
      <c r="A4723">
        <v>21016</v>
      </c>
      <c r="B4723" t="s">
        <v>5841</v>
      </c>
      <c r="C4723" t="s">
        <v>484</v>
      </c>
      <c r="D4723" t="s">
        <v>480</v>
      </c>
      <c r="E4723" s="258" t="s">
        <v>10108</v>
      </c>
    </row>
    <row r="4724" spans="1:5">
      <c r="A4724">
        <v>21008</v>
      </c>
      <c r="B4724" t="s">
        <v>5842</v>
      </c>
      <c r="C4724" t="s">
        <v>484</v>
      </c>
      <c r="D4724" t="s">
        <v>480</v>
      </c>
      <c r="E4724" s="258" t="s">
        <v>10109</v>
      </c>
    </row>
    <row r="4725" spans="1:5">
      <c r="A4725">
        <v>21009</v>
      </c>
      <c r="B4725" t="s">
        <v>5843</v>
      </c>
      <c r="C4725" t="s">
        <v>484</v>
      </c>
      <c r="D4725" t="s">
        <v>480</v>
      </c>
      <c r="E4725" s="258" t="s">
        <v>10110</v>
      </c>
    </row>
    <row r="4726" spans="1:5">
      <c r="A4726">
        <v>21010</v>
      </c>
      <c r="B4726" t="s">
        <v>5844</v>
      </c>
      <c r="C4726" t="s">
        <v>484</v>
      </c>
      <c r="D4726" t="s">
        <v>480</v>
      </c>
      <c r="E4726" s="258" t="s">
        <v>6720</v>
      </c>
    </row>
    <row r="4727" spans="1:5">
      <c r="A4727">
        <v>21011</v>
      </c>
      <c r="B4727" t="s">
        <v>5845</v>
      </c>
      <c r="C4727" t="s">
        <v>484</v>
      </c>
      <c r="D4727" t="s">
        <v>480</v>
      </c>
      <c r="E4727" s="258" t="s">
        <v>10111</v>
      </c>
    </row>
    <row r="4728" spans="1:5">
      <c r="A4728">
        <v>21012</v>
      </c>
      <c r="B4728" t="s">
        <v>5846</v>
      </c>
      <c r="C4728" t="s">
        <v>484</v>
      </c>
      <c r="D4728" t="s">
        <v>480</v>
      </c>
      <c r="E4728" s="258" t="s">
        <v>10112</v>
      </c>
    </row>
    <row r="4729" spans="1:5">
      <c r="A4729">
        <v>21013</v>
      </c>
      <c r="B4729" t="s">
        <v>5847</v>
      </c>
      <c r="C4729" t="s">
        <v>484</v>
      </c>
      <c r="D4729" t="s">
        <v>480</v>
      </c>
      <c r="E4729" s="258" t="s">
        <v>10113</v>
      </c>
    </row>
    <row r="4730" spans="1:5">
      <c r="A4730">
        <v>21014</v>
      </c>
      <c r="B4730" t="s">
        <v>5848</v>
      </c>
      <c r="C4730" t="s">
        <v>484</v>
      </c>
      <c r="D4730" t="s">
        <v>480</v>
      </c>
      <c r="E4730" s="258" t="s">
        <v>10114</v>
      </c>
    </row>
    <row r="4731" spans="1:5">
      <c r="A4731">
        <v>21015</v>
      </c>
      <c r="B4731" t="s">
        <v>5849</v>
      </c>
      <c r="C4731" t="s">
        <v>484</v>
      </c>
      <c r="D4731" t="s">
        <v>480</v>
      </c>
      <c r="E4731" s="258" t="s">
        <v>10115</v>
      </c>
    </row>
    <row r="4732" spans="1:5">
      <c r="A4732">
        <v>7697</v>
      </c>
      <c r="B4732" t="s">
        <v>5850</v>
      </c>
      <c r="C4732" t="s">
        <v>484</v>
      </c>
      <c r="D4732" t="s">
        <v>480</v>
      </c>
      <c r="E4732" s="258" t="s">
        <v>10116</v>
      </c>
    </row>
    <row r="4733" spans="1:5">
      <c r="A4733">
        <v>7698</v>
      </c>
      <c r="B4733" t="s">
        <v>5851</v>
      </c>
      <c r="C4733" t="s">
        <v>484</v>
      </c>
      <c r="D4733" t="s">
        <v>480</v>
      </c>
      <c r="E4733" s="258" t="s">
        <v>10117</v>
      </c>
    </row>
    <row r="4734" spans="1:5">
      <c r="A4734">
        <v>7691</v>
      </c>
      <c r="B4734" t="s">
        <v>5852</v>
      </c>
      <c r="C4734" t="s">
        <v>484</v>
      </c>
      <c r="D4734" t="s">
        <v>480</v>
      </c>
      <c r="E4734" s="258" t="s">
        <v>8137</v>
      </c>
    </row>
    <row r="4735" spans="1:5">
      <c r="A4735">
        <v>40626</v>
      </c>
      <c r="B4735" t="s">
        <v>5853</v>
      </c>
      <c r="C4735" t="s">
        <v>484</v>
      </c>
      <c r="D4735" t="s">
        <v>480</v>
      </c>
      <c r="E4735" s="258" t="s">
        <v>7114</v>
      </c>
    </row>
    <row r="4736" spans="1:5">
      <c r="A4736">
        <v>7701</v>
      </c>
      <c r="B4736" t="s">
        <v>5854</v>
      </c>
      <c r="C4736" t="s">
        <v>484</v>
      </c>
      <c r="D4736" t="s">
        <v>480</v>
      </c>
      <c r="E4736" s="258" t="s">
        <v>10118</v>
      </c>
    </row>
    <row r="4737" spans="1:5">
      <c r="A4737">
        <v>7696</v>
      </c>
      <c r="B4737" t="s">
        <v>5855</v>
      </c>
      <c r="C4737" t="s">
        <v>484</v>
      </c>
      <c r="D4737" t="s">
        <v>480</v>
      </c>
      <c r="E4737" s="258" t="s">
        <v>10119</v>
      </c>
    </row>
    <row r="4738" spans="1:5">
      <c r="A4738">
        <v>7700</v>
      </c>
      <c r="B4738" t="s">
        <v>5856</v>
      </c>
      <c r="C4738" t="s">
        <v>484</v>
      </c>
      <c r="D4738" t="s">
        <v>480</v>
      </c>
      <c r="E4738" s="258" t="s">
        <v>10120</v>
      </c>
    </row>
    <row r="4739" spans="1:5">
      <c r="A4739">
        <v>7694</v>
      </c>
      <c r="B4739" t="s">
        <v>5857</v>
      </c>
      <c r="C4739" t="s">
        <v>484</v>
      </c>
      <c r="D4739" t="s">
        <v>480</v>
      </c>
      <c r="E4739" s="258" t="s">
        <v>10121</v>
      </c>
    </row>
    <row r="4740" spans="1:5">
      <c r="A4740">
        <v>7693</v>
      </c>
      <c r="B4740" t="s">
        <v>5858</v>
      </c>
      <c r="C4740" t="s">
        <v>484</v>
      </c>
      <c r="D4740" t="s">
        <v>480</v>
      </c>
      <c r="E4740" s="258" t="s">
        <v>10122</v>
      </c>
    </row>
    <row r="4741" spans="1:5">
      <c r="A4741">
        <v>7692</v>
      </c>
      <c r="B4741" t="s">
        <v>5859</v>
      </c>
      <c r="C4741" t="s">
        <v>484</v>
      </c>
      <c r="D4741" t="s">
        <v>480</v>
      </c>
      <c r="E4741" s="258" t="s">
        <v>10123</v>
      </c>
    </row>
    <row r="4742" spans="1:5">
      <c r="A4742">
        <v>7695</v>
      </c>
      <c r="B4742" t="s">
        <v>5860</v>
      </c>
      <c r="C4742" t="s">
        <v>484</v>
      </c>
      <c r="D4742" t="s">
        <v>480</v>
      </c>
      <c r="E4742" s="258" t="s">
        <v>10124</v>
      </c>
    </row>
    <row r="4743" spans="1:5">
      <c r="A4743">
        <v>13356</v>
      </c>
      <c r="B4743" t="s">
        <v>5861</v>
      </c>
      <c r="C4743" t="s">
        <v>484</v>
      </c>
      <c r="D4743" t="s">
        <v>480</v>
      </c>
      <c r="E4743" s="258" t="s">
        <v>9018</v>
      </c>
    </row>
    <row r="4744" spans="1:5">
      <c r="A4744">
        <v>36365</v>
      </c>
      <c r="B4744" t="s">
        <v>5862</v>
      </c>
      <c r="C4744" t="s">
        <v>484</v>
      </c>
      <c r="D4744" t="s">
        <v>480</v>
      </c>
      <c r="E4744" s="258" t="s">
        <v>10125</v>
      </c>
    </row>
    <row r="4745" spans="1:5">
      <c r="A4745">
        <v>41930</v>
      </c>
      <c r="B4745" t="s">
        <v>5863</v>
      </c>
      <c r="C4745" t="s">
        <v>484</v>
      </c>
      <c r="D4745" t="s">
        <v>480</v>
      </c>
      <c r="E4745" s="258" t="s">
        <v>10126</v>
      </c>
    </row>
    <row r="4746" spans="1:5">
      <c r="A4746">
        <v>41931</v>
      </c>
      <c r="B4746" t="s">
        <v>5864</v>
      </c>
      <c r="C4746" t="s">
        <v>484</v>
      </c>
      <c r="D4746" t="s">
        <v>480</v>
      </c>
      <c r="E4746" s="258" t="s">
        <v>10127</v>
      </c>
    </row>
    <row r="4747" spans="1:5">
      <c r="A4747">
        <v>41932</v>
      </c>
      <c r="B4747" t="s">
        <v>5865</v>
      </c>
      <c r="C4747" t="s">
        <v>484</v>
      </c>
      <c r="D4747" t="s">
        <v>480</v>
      </c>
      <c r="E4747" s="258" t="s">
        <v>10128</v>
      </c>
    </row>
    <row r="4748" spans="1:5">
      <c r="A4748">
        <v>41933</v>
      </c>
      <c r="B4748" t="s">
        <v>5866</v>
      </c>
      <c r="C4748" t="s">
        <v>484</v>
      </c>
      <c r="D4748" t="s">
        <v>480</v>
      </c>
      <c r="E4748" s="258" t="s">
        <v>10129</v>
      </c>
    </row>
    <row r="4749" spans="1:5">
      <c r="A4749">
        <v>41934</v>
      </c>
      <c r="B4749" t="s">
        <v>5867</v>
      </c>
      <c r="C4749" t="s">
        <v>484</v>
      </c>
      <c r="D4749" t="s">
        <v>480</v>
      </c>
      <c r="E4749" s="258" t="s">
        <v>10130</v>
      </c>
    </row>
    <row r="4750" spans="1:5">
      <c r="A4750">
        <v>41936</v>
      </c>
      <c r="B4750" t="s">
        <v>5868</v>
      </c>
      <c r="C4750" t="s">
        <v>484</v>
      </c>
      <c r="D4750" t="s">
        <v>480</v>
      </c>
      <c r="E4750" s="258" t="s">
        <v>1052</v>
      </c>
    </row>
    <row r="4751" spans="1:5">
      <c r="A4751">
        <v>44812</v>
      </c>
      <c r="B4751" t="s">
        <v>7318</v>
      </c>
      <c r="C4751" t="s">
        <v>484</v>
      </c>
      <c r="D4751" t="s">
        <v>478</v>
      </c>
      <c r="E4751" s="258" t="s">
        <v>10131</v>
      </c>
    </row>
    <row r="4752" spans="1:5">
      <c r="A4752">
        <v>41785</v>
      </c>
      <c r="B4752" t="s">
        <v>5869</v>
      </c>
      <c r="C4752" t="s">
        <v>484</v>
      </c>
      <c r="D4752" t="s">
        <v>478</v>
      </c>
      <c r="E4752" s="258" t="s">
        <v>10132</v>
      </c>
    </row>
    <row r="4753" spans="1:5">
      <c r="A4753">
        <v>41781</v>
      </c>
      <c r="B4753" t="s">
        <v>5870</v>
      </c>
      <c r="C4753" t="s">
        <v>484</v>
      </c>
      <c r="D4753" t="s">
        <v>478</v>
      </c>
      <c r="E4753" s="258" t="s">
        <v>10133</v>
      </c>
    </row>
    <row r="4754" spans="1:5">
      <c r="A4754">
        <v>41783</v>
      </c>
      <c r="B4754" t="s">
        <v>5871</v>
      </c>
      <c r="C4754" t="s">
        <v>484</v>
      </c>
      <c r="D4754" t="s">
        <v>478</v>
      </c>
      <c r="E4754" s="258" t="s">
        <v>10134</v>
      </c>
    </row>
    <row r="4755" spans="1:5">
      <c r="A4755">
        <v>41786</v>
      </c>
      <c r="B4755" t="s">
        <v>5872</v>
      </c>
      <c r="C4755" t="s">
        <v>484</v>
      </c>
      <c r="D4755" t="s">
        <v>478</v>
      </c>
      <c r="E4755" s="258" t="s">
        <v>10135</v>
      </c>
    </row>
    <row r="4756" spans="1:5">
      <c r="A4756">
        <v>41779</v>
      </c>
      <c r="B4756" t="s">
        <v>5873</v>
      </c>
      <c r="C4756" t="s">
        <v>484</v>
      </c>
      <c r="D4756" t="s">
        <v>478</v>
      </c>
      <c r="E4756" s="258" t="s">
        <v>10136</v>
      </c>
    </row>
    <row r="4757" spans="1:5">
      <c r="A4757">
        <v>41780</v>
      </c>
      <c r="B4757" t="s">
        <v>5874</v>
      </c>
      <c r="C4757" t="s">
        <v>484</v>
      </c>
      <c r="D4757" t="s">
        <v>478</v>
      </c>
      <c r="E4757" s="258" t="s">
        <v>10137</v>
      </c>
    </row>
    <row r="4758" spans="1:5">
      <c r="A4758">
        <v>41782</v>
      </c>
      <c r="B4758" t="s">
        <v>5875</v>
      </c>
      <c r="C4758" t="s">
        <v>484</v>
      </c>
      <c r="D4758" t="s">
        <v>478</v>
      </c>
      <c r="E4758" s="258" t="s">
        <v>10138</v>
      </c>
    </row>
    <row r="4759" spans="1:5">
      <c r="A4759">
        <v>38130</v>
      </c>
      <c r="B4759" t="s">
        <v>5876</v>
      </c>
      <c r="C4759" t="s">
        <v>484</v>
      </c>
      <c r="D4759" t="s">
        <v>480</v>
      </c>
      <c r="E4759" s="258" t="s">
        <v>10139</v>
      </c>
    </row>
    <row r="4760" spans="1:5">
      <c r="A4760">
        <v>21123</v>
      </c>
      <c r="B4760" t="s">
        <v>5877</v>
      </c>
      <c r="C4760" t="s">
        <v>484</v>
      </c>
      <c r="D4760" t="s">
        <v>480</v>
      </c>
      <c r="E4760" s="258" t="s">
        <v>10140</v>
      </c>
    </row>
    <row r="4761" spans="1:5">
      <c r="A4761">
        <v>21124</v>
      </c>
      <c r="B4761" t="s">
        <v>5878</v>
      </c>
      <c r="C4761" t="s">
        <v>484</v>
      </c>
      <c r="D4761" t="s">
        <v>480</v>
      </c>
      <c r="E4761" s="258" t="s">
        <v>7274</v>
      </c>
    </row>
    <row r="4762" spans="1:5">
      <c r="A4762">
        <v>21125</v>
      </c>
      <c r="B4762" t="s">
        <v>5879</v>
      </c>
      <c r="C4762" t="s">
        <v>484</v>
      </c>
      <c r="D4762" t="s">
        <v>480</v>
      </c>
      <c r="E4762" s="258" t="s">
        <v>10141</v>
      </c>
    </row>
    <row r="4763" spans="1:5">
      <c r="A4763">
        <v>38028</v>
      </c>
      <c r="B4763" t="s">
        <v>5880</v>
      </c>
      <c r="C4763" t="s">
        <v>484</v>
      </c>
      <c r="D4763" t="s">
        <v>480</v>
      </c>
      <c r="E4763" s="258" t="s">
        <v>10142</v>
      </c>
    </row>
    <row r="4764" spans="1:5">
      <c r="A4764">
        <v>38029</v>
      </c>
      <c r="B4764" t="s">
        <v>5881</v>
      </c>
      <c r="C4764" t="s">
        <v>484</v>
      </c>
      <c r="D4764" t="s">
        <v>480</v>
      </c>
      <c r="E4764" s="258" t="s">
        <v>10143</v>
      </c>
    </row>
    <row r="4765" spans="1:5">
      <c r="A4765">
        <v>38030</v>
      </c>
      <c r="B4765" t="s">
        <v>5882</v>
      </c>
      <c r="C4765" t="s">
        <v>484</v>
      </c>
      <c r="D4765" t="s">
        <v>480</v>
      </c>
      <c r="E4765" s="258" t="s">
        <v>10144</v>
      </c>
    </row>
    <row r="4766" spans="1:5">
      <c r="A4766">
        <v>38031</v>
      </c>
      <c r="B4766" t="s">
        <v>5883</v>
      </c>
      <c r="C4766" t="s">
        <v>484</v>
      </c>
      <c r="D4766" t="s">
        <v>480</v>
      </c>
      <c r="E4766" s="258" t="s">
        <v>10145</v>
      </c>
    </row>
    <row r="4767" spans="1:5">
      <c r="A4767">
        <v>39735</v>
      </c>
      <c r="B4767" t="s">
        <v>5884</v>
      </c>
      <c r="C4767" t="s">
        <v>484</v>
      </c>
      <c r="D4767" t="s">
        <v>480</v>
      </c>
      <c r="E4767" s="258" t="s">
        <v>7320</v>
      </c>
    </row>
    <row r="4768" spans="1:5">
      <c r="A4768">
        <v>39734</v>
      </c>
      <c r="B4768" t="s">
        <v>5885</v>
      </c>
      <c r="C4768" t="s">
        <v>484</v>
      </c>
      <c r="D4768" t="s">
        <v>480</v>
      </c>
      <c r="E4768" s="258" t="s">
        <v>7106</v>
      </c>
    </row>
    <row r="4769" spans="1:5">
      <c r="A4769">
        <v>39736</v>
      </c>
      <c r="B4769" t="s">
        <v>5886</v>
      </c>
      <c r="C4769" t="s">
        <v>484</v>
      </c>
      <c r="D4769" t="s">
        <v>480</v>
      </c>
      <c r="E4769" s="258" t="s">
        <v>7113</v>
      </c>
    </row>
    <row r="4770" spans="1:5">
      <c r="A4770">
        <v>39737</v>
      </c>
      <c r="B4770" t="s">
        <v>5887</v>
      </c>
      <c r="C4770" t="s">
        <v>484</v>
      </c>
      <c r="D4770" t="s">
        <v>480</v>
      </c>
      <c r="E4770" s="258" t="s">
        <v>809</v>
      </c>
    </row>
    <row r="4771" spans="1:5">
      <c r="A4771">
        <v>39738</v>
      </c>
      <c r="B4771" t="s">
        <v>5888</v>
      </c>
      <c r="C4771" t="s">
        <v>484</v>
      </c>
      <c r="D4771" t="s">
        <v>480</v>
      </c>
      <c r="E4771" s="258" t="s">
        <v>7321</v>
      </c>
    </row>
    <row r="4772" spans="1:5">
      <c r="A4772">
        <v>39739</v>
      </c>
      <c r="B4772" t="s">
        <v>5890</v>
      </c>
      <c r="C4772" t="s">
        <v>484</v>
      </c>
      <c r="D4772" t="s">
        <v>480</v>
      </c>
      <c r="E4772" s="258" t="s">
        <v>7322</v>
      </c>
    </row>
    <row r="4773" spans="1:5">
      <c r="A4773">
        <v>39733</v>
      </c>
      <c r="B4773" t="s">
        <v>5891</v>
      </c>
      <c r="C4773" t="s">
        <v>484</v>
      </c>
      <c r="D4773" t="s">
        <v>480</v>
      </c>
      <c r="E4773" s="258" t="s">
        <v>7323</v>
      </c>
    </row>
    <row r="4774" spans="1:5">
      <c r="A4774">
        <v>39854</v>
      </c>
      <c r="B4774" t="s">
        <v>5892</v>
      </c>
      <c r="C4774" t="s">
        <v>484</v>
      </c>
      <c r="D4774" t="s">
        <v>480</v>
      </c>
      <c r="E4774" s="258" t="s">
        <v>7324</v>
      </c>
    </row>
    <row r="4775" spans="1:5">
      <c r="A4775">
        <v>39740</v>
      </c>
      <c r="B4775" t="s">
        <v>5893</v>
      </c>
      <c r="C4775" t="s">
        <v>484</v>
      </c>
      <c r="D4775" t="s">
        <v>480</v>
      </c>
      <c r="E4775" s="258" t="s">
        <v>7325</v>
      </c>
    </row>
    <row r="4776" spans="1:5">
      <c r="A4776">
        <v>39741</v>
      </c>
      <c r="B4776" t="s">
        <v>5894</v>
      </c>
      <c r="C4776" t="s">
        <v>484</v>
      </c>
      <c r="D4776" t="s">
        <v>480</v>
      </c>
      <c r="E4776" s="258" t="s">
        <v>7326</v>
      </c>
    </row>
    <row r="4777" spans="1:5">
      <c r="A4777">
        <v>39853</v>
      </c>
      <c r="B4777" t="s">
        <v>5895</v>
      </c>
      <c r="C4777" t="s">
        <v>484</v>
      </c>
      <c r="D4777" t="s">
        <v>480</v>
      </c>
      <c r="E4777" s="258" t="s">
        <v>7141</v>
      </c>
    </row>
    <row r="4778" spans="1:5">
      <c r="A4778">
        <v>39742</v>
      </c>
      <c r="B4778" t="s">
        <v>5896</v>
      </c>
      <c r="C4778" t="s">
        <v>484</v>
      </c>
      <c r="D4778" t="s">
        <v>480</v>
      </c>
      <c r="E4778" s="258" t="s">
        <v>7327</v>
      </c>
    </row>
    <row r="4779" spans="1:5">
      <c r="A4779">
        <v>39749</v>
      </c>
      <c r="B4779" t="s">
        <v>5897</v>
      </c>
      <c r="C4779" t="s">
        <v>484</v>
      </c>
      <c r="D4779" t="s">
        <v>480</v>
      </c>
      <c r="E4779" s="258" t="s">
        <v>6941</v>
      </c>
    </row>
    <row r="4780" spans="1:5">
      <c r="A4780">
        <v>39751</v>
      </c>
      <c r="B4780" t="s">
        <v>5898</v>
      </c>
      <c r="C4780" t="s">
        <v>484</v>
      </c>
      <c r="D4780" t="s">
        <v>480</v>
      </c>
      <c r="E4780" s="258" t="s">
        <v>10146</v>
      </c>
    </row>
    <row r="4781" spans="1:5">
      <c r="A4781">
        <v>39750</v>
      </c>
      <c r="B4781" t="s">
        <v>5899</v>
      </c>
      <c r="C4781" t="s">
        <v>484</v>
      </c>
      <c r="D4781" t="s">
        <v>480</v>
      </c>
      <c r="E4781" s="258" t="s">
        <v>10147</v>
      </c>
    </row>
    <row r="4782" spans="1:5">
      <c r="A4782">
        <v>39747</v>
      </c>
      <c r="B4782" t="s">
        <v>5900</v>
      </c>
      <c r="C4782" t="s">
        <v>484</v>
      </c>
      <c r="D4782" t="s">
        <v>480</v>
      </c>
      <c r="E4782" s="258" t="s">
        <v>10148</v>
      </c>
    </row>
    <row r="4783" spans="1:5">
      <c r="A4783">
        <v>39753</v>
      </c>
      <c r="B4783" t="s">
        <v>5901</v>
      </c>
      <c r="C4783" t="s">
        <v>484</v>
      </c>
      <c r="D4783" t="s">
        <v>480</v>
      </c>
      <c r="E4783" s="258" t="s">
        <v>10149</v>
      </c>
    </row>
    <row r="4784" spans="1:5">
      <c r="A4784">
        <v>39754</v>
      </c>
      <c r="B4784" t="s">
        <v>5902</v>
      </c>
      <c r="C4784" t="s">
        <v>484</v>
      </c>
      <c r="D4784" t="s">
        <v>480</v>
      </c>
      <c r="E4784" s="258" t="s">
        <v>10150</v>
      </c>
    </row>
    <row r="4785" spans="1:5">
      <c r="A4785">
        <v>39748</v>
      </c>
      <c r="B4785" t="s">
        <v>5903</v>
      </c>
      <c r="C4785" t="s">
        <v>484</v>
      </c>
      <c r="D4785" t="s">
        <v>480</v>
      </c>
      <c r="E4785" s="258" t="s">
        <v>10151</v>
      </c>
    </row>
    <row r="4786" spans="1:5">
      <c r="A4786">
        <v>39755</v>
      </c>
      <c r="B4786" t="s">
        <v>5904</v>
      </c>
      <c r="C4786" t="s">
        <v>484</v>
      </c>
      <c r="D4786" t="s">
        <v>480</v>
      </c>
      <c r="E4786" s="258" t="s">
        <v>10152</v>
      </c>
    </row>
    <row r="4787" spans="1:5">
      <c r="A4787">
        <v>12742</v>
      </c>
      <c r="B4787" t="s">
        <v>5905</v>
      </c>
      <c r="C4787" t="s">
        <v>484</v>
      </c>
      <c r="D4787" t="s">
        <v>480</v>
      </c>
      <c r="E4787" s="258" t="s">
        <v>10153</v>
      </c>
    </row>
    <row r="4788" spans="1:5">
      <c r="A4788">
        <v>12713</v>
      </c>
      <c r="B4788" t="s">
        <v>5906</v>
      </c>
      <c r="C4788" t="s">
        <v>484</v>
      </c>
      <c r="D4788" t="s">
        <v>480</v>
      </c>
      <c r="E4788" s="258" t="s">
        <v>9612</v>
      </c>
    </row>
    <row r="4789" spans="1:5">
      <c r="A4789">
        <v>12743</v>
      </c>
      <c r="B4789" t="s">
        <v>5907</v>
      </c>
      <c r="C4789" t="s">
        <v>484</v>
      </c>
      <c r="D4789" t="s">
        <v>480</v>
      </c>
      <c r="E4789" s="258" t="s">
        <v>6878</v>
      </c>
    </row>
    <row r="4790" spans="1:5">
      <c r="A4790">
        <v>12744</v>
      </c>
      <c r="B4790" t="s">
        <v>5908</v>
      </c>
      <c r="C4790" t="s">
        <v>484</v>
      </c>
      <c r="D4790" t="s">
        <v>480</v>
      </c>
      <c r="E4790" s="258" t="s">
        <v>10154</v>
      </c>
    </row>
    <row r="4791" spans="1:5">
      <c r="A4791">
        <v>12745</v>
      </c>
      <c r="B4791" t="s">
        <v>5909</v>
      </c>
      <c r="C4791" t="s">
        <v>484</v>
      </c>
      <c r="D4791" t="s">
        <v>480</v>
      </c>
      <c r="E4791" s="258" t="s">
        <v>10155</v>
      </c>
    </row>
    <row r="4792" spans="1:5">
      <c r="A4792">
        <v>12746</v>
      </c>
      <c r="B4792" t="s">
        <v>5910</v>
      </c>
      <c r="C4792" t="s">
        <v>484</v>
      </c>
      <c r="D4792" t="s">
        <v>480</v>
      </c>
      <c r="E4792" s="258" t="s">
        <v>10156</v>
      </c>
    </row>
    <row r="4793" spans="1:5">
      <c r="A4793">
        <v>12747</v>
      </c>
      <c r="B4793" t="s">
        <v>5911</v>
      </c>
      <c r="C4793" t="s">
        <v>484</v>
      </c>
      <c r="D4793" t="s">
        <v>480</v>
      </c>
      <c r="E4793" s="258" t="s">
        <v>10157</v>
      </c>
    </row>
    <row r="4794" spans="1:5">
      <c r="A4794">
        <v>12748</v>
      </c>
      <c r="B4794" t="s">
        <v>5912</v>
      </c>
      <c r="C4794" t="s">
        <v>484</v>
      </c>
      <c r="D4794" t="s">
        <v>480</v>
      </c>
      <c r="E4794" s="258" t="s">
        <v>10158</v>
      </c>
    </row>
    <row r="4795" spans="1:5">
      <c r="A4795">
        <v>12749</v>
      </c>
      <c r="B4795" t="s">
        <v>5913</v>
      </c>
      <c r="C4795" t="s">
        <v>484</v>
      </c>
      <c r="D4795" t="s">
        <v>480</v>
      </c>
      <c r="E4795" s="258" t="s">
        <v>10159</v>
      </c>
    </row>
    <row r="4796" spans="1:5">
      <c r="A4796">
        <v>39726</v>
      </c>
      <c r="B4796" t="s">
        <v>5914</v>
      </c>
      <c r="C4796" t="s">
        <v>484</v>
      </c>
      <c r="D4796" t="s">
        <v>480</v>
      </c>
      <c r="E4796" s="258" t="s">
        <v>10160</v>
      </c>
    </row>
    <row r="4797" spans="1:5">
      <c r="A4797">
        <v>39728</v>
      </c>
      <c r="B4797" t="s">
        <v>5915</v>
      </c>
      <c r="C4797" t="s">
        <v>484</v>
      </c>
      <c r="D4797" t="s">
        <v>480</v>
      </c>
      <c r="E4797" s="258" t="s">
        <v>10161</v>
      </c>
    </row>
    <row r="4798" spans="1:5">
      <c r="A4798">
        <v>39727</v>
      </c>
      <c r="B4798" t="s">
        <v>5916</v>
      </c>
      <c r="C4798" t="s">
        <v>484</v>
      </c>
      <c r="D4798" t="s">
        <v>480</v>
      </c>
      <c r="E4798" s="258" t="s">
        <v>10162</v>
      </c>
    </row>
    <row r="4799" spans="1:5">
      <c r="A4799">
        <v>39724</v>
      </c>
      <c r="B4799" t="s">
        <v>5917</v>
      </c>
      <c r="C4799" t="s">
        <v>484</v>
      </c>
      <c r="D4799" t="s">
        <v>480</v>
      </c>
      <c r="E4799" s="258" t="s">
        <v>10163</v>
      </c>
    </row>
    <row r="4800" spans="1:5">
      <c r="A4800">
        <v>39729</v>
      </c>
      <c r="B4800" t="s">
        <v>5918</v>
      </c>
      <c r="C4800" t="s">
        <v>484</v>
      </c>
      <c r="D4800" t="s">
        <v>480</v>
      </c>
      <c r="E4800" s="258" t="s">
        <v>10164</v>
      </c>
    </row>
    <row r="4801" spans="1:5">
      <c r="A4801">
        <v>39730</v>
      </c>
      <c r="B4801" t="s">
        <v>5919</v>
      </c>
      <c r="C4801" t="s">
        <v>484</v>
      </c>
      <c r="D4801" t="s">
        <v>480</v>
      </c>
      <c r="E4801" s="258" t="s">
        <v>10165</v>
      </c>
    </row>
    <row r="4802" spans="1:5">
      <c r="A4802">
        <v>39731</v>
      </c>
      <c r="B4802" t="s">
        <v>5920</v>
      </c>
      <c r="C4802" t="s">
        <v>484</v>
      </c>
      <c r="D4802" t="s">
        <v>480</v>
      </c>
      <c r="E4802" s="258" t="s">
        <v>10166</v>
      </c>
    </row>
    <row r="4803" spans="1:5">
      <c r="A4803">
        <v>39725</v>
      </c>
      <c r="B4803" t="s">
        <v>5921</v>
      </c>
      <c r="C4803" t="s">
        <v>484</v>
      </c>
      <c r="D4803" t="s">
        <v>480</v>
      </c>
      <c r="E4803" s="258" t="s">
        <v>10167</v>
      </c>
    </row>
    <row r="4804" spans="1:5">
      <c r="A4804">
        <v>39732</v>
      </c>
      <c r="B4804" t="s">
        <v>5922</v>
      </c>
      <c r="C4804" t="s">
        <v>484</v>
      </c>
      <c r="D4804" t="s">
        <v>480</v>
      </c>
      <c r="E4804" s="258" t="s">
        <v>10168</v>
      </c>
    </row>
    <row r="4805" spans="1:5">
      <c r="A4805">
        <v>39660</v>
      </c>
      <c r="B4805" t="s">
        <v>5923</v>
      </c>
      <c r="C4805" t="s">
        <v>484</v>
      </c>
      <c r="D4805" t="s">
        <v>480</v>
      </c>
      <c r="E4805" s="258" t="s">
        <v>2667</v>
      </c>
    </row>
    <row r="4806" spans="1:5">
      <c r="A4806">
        <v>39662</v>
      </c>
      <c r="B4806" t="s">
        <v>5924</v>
      </c>
      <c r="C4806" t="s">
        <v>484</v>
      </c>
      <c r="D4806" t="s">
        <v>480</v>
      </c>
      <c r="E4806" s="258" t="s">
        <v>10169</v>
      </c>
    </row>
    <row r="4807" spans="1:5">
      <c r="A4807">
        <v>39661</v>
      </c>
      <c r="B4807" t="s">
        <v>5925</v>
      </c>
      <c r="C4807" t="s">
        <v>484</v>
      </c>
      <c r="D4807" t="s">
        <v>480</v>
      </c>
      <c r="E4807" s="258" t="s">
        <v>816</v>
      </c>
    </row>
    <row r="4808" spans="1:5">
      <c r="A4808">
        <v>39666</v>
      </c>
      <c r="B4808" t="s">
        <v>5926</v>
      </c>
      <c r="C4808" t="s">
        <v>484</v>
      </c>
      <c r="D4808" t="s">
        <v>480</v>
      </c>
      <c r="E4808" s="258" t="s">
        <v>10170</v>
      </c>
    </row>
    <row r="4809" spans="1:5">
      <c r="A4809">
        <v>39664</v>
      </c>
      <c r="B4809" t="s">
        <v>5927</v>
      </c>
      <c r="C4809" t="s">
        <v>484</v>
      </c>
      <c r="D4809" t="s">
        <v>480</v>
      </c>
      <c r="E4809" s="258" t="s">
        <v>2663</v>
      </c>
    </row>
    <row r="4810" spans="1:5">
      <c r="A4810">
        <v>39663</v>
      </c>
      <c r="B4810" t="s">
        <v>5928</v>
      </c>
      <c r="C4810" t="s">
        <v>484</v>
      </c>
      <c r="D4810" t="s">
        <v>480</v>
      </c>
      <c r="E4810" s="258" t="s">
        <v>10171</v>
      </c>
    </row>
    <row r="4811" spans="1:5">
      <c r="A4811">
        <v>39665</v>
      </c>
      <c r="B4811" t="s">
        <v>5929</v>
      </c>
      <c r="C4811" t="s">
        <v>484</v>
      </c>
      <c r="D4811" t="s">
        <v>480</v>
      </c>
      <c r="E4811" s="258" t="s">
        <v>9661</v>
      </c>
    </row>
    <row r="4812" spans="1:5">
      <c r="A4812">
        <v>39752</v>
      </c>
      <c r="B4812" t="s">
        <v>5930</v>
      </c>
      <c r="C4812" t="s">
        <v>484</v>
      </c>
      <c r="D4812" t="s">
        <v>480</v>
      </c>
      <c r="E4812" s="258" t="s">
        <v>10172</v>
      </c>
    </row>
    <row r="4813" spans="1:5">
      <c r="A4813">
        <v>7725</v>
      </c>
      <c r="B4813" t="s">
        <v>5931</v>
      </c>
      <c r="C4813" t="s">
        <v>484</v>
      </c>
      <c r="D4813" t="s">
        <v>483</v>
      </c>
      <c r="E4813" s="258" t="s">
        <v>10173</v>
      </c>
    </row>
    <row r="4814" spans="1:5">
      <c r="A4814">
        <v>7753</v>
      </c>
      <c r="B4814" t="s">
        <v>5932</v>
      </c>
      <c r="C4814" t="s">
        <v>484</v>
      </c>
      <c r="D4814" t="s">
        <v>478</v>
      </c>
      <c r="E4814" s="258" t="s">
        <v>10174</v>
      </c>
    </row>
    <row r="4815" spans="1:5">
      <c r="A4815">
        <v>13256</v>
      </c>
      <c r="B4815" t="s">
        <v>5933</v>
      </c>
      <c r="C4815" t="s">
        <v>484</v>
      </c>
      <c r="D4815" t="s">
        <v>478</v>
      </c>
      <c r="E4815" s="258" t="s">
        <v>10175</v>
      </c>
    </row>
    <row r="4816" spans="1:5">
      <c r="A4816">
        <v>7757</v>
      </c>
      <c r="B4816" t="s">
        <v>5934</v>
      </c>
      <c r="C4816" t="s">
        <v>484</v>
      </c>
      <c r="D4816" t="s">
        <v>478</v>
      </c>
      <c r="E4816" s="258" t="s">
        <v>10176</v>
      </c>
    </row>
    <row r="4817" spans="1:5">
      <c r="A4817">
        <v>7758</v>
      </c>
      <c r="B4817" t="s">
        <v>5935</v>
      </c>
      <c r="C4817" t="s">
        <v>484</v>
      </c>
      <c r="D4817" t="s">
        <v>478</v>
      </c>
      <c r="E4817" s="258" t="s">
        <v>10177</v>
      </c>
    </row>
    <row r="4818" spans="1:5">
      <c r="A4818">
        <v>7759</v>
      </c>
      <c r="B4818" t="s">
        <v>5936</v>
      </c>
      <c r="C4818" t="s">
        <v>484</v>
      </c>
      <c r="D4818" t="s">
        <v>478</v>
      </c>
      <c r="E4818" s="258" t="s">
        <v>10178</v>
      </c>
    </row>
    <row r="4819" spans="1:5">
      <c r="A4819">
        <v>40334</v>
      </c>
      <c r="B4819" t="s">
        <v>5937</v>
      </c>
      <c r="C4819" t="s">
        <v>484</v>
      </c>
      <c r="D4819" t="s">
        <v>478</v>
      </c>
      <c r="E4819" s="258" t="s">
        <v>10179</v>
      </c>
    </row>
    <row r="4820" spans="1:5">
      <c r="A4820">
        <v>7745</v>
      </c>
      <c r="B4820" t="s">
        <v>5938</v>
      </c>
      <c r="C4820" t="s">
        <v>484</v>
      </c>
      <c r="D4820" t="s">
        <v>478</v>
      </c>
      <c r="E4820" s="258" t="s">
        <v>10180</v>
      </c>
    </row>
    <row r="4821" spans="1:5">
      <c r="A4821">
        <v>7714</v>
      </c>
      <c r="B4821" t="s">
        <v>5939</v>
      </c>
      <c r="C4821" t="s">
        <v>484</v>
      </c>
      <c r="D4821" t="s">
        <v>478</v>
      </c>
      <c r="E4821" s="258" t="s">
        <v>10181</v>
      </c>
    </row>
    <row r="4822" spans="1:5">
      <c r="A4822">
        <v>7742</v>
      </c>
      <c r="B4822" t="s">
        <v>5940</v>
      </c>
      <c r="C4822" t="s">
        <v>484</v>
      </c>
      <c r="D4822" t="s">
        <v>478</v>
      </c>
      <c r="E4822" s="258" t="s">
        <v>10182</v>
      </c>
    </row>
    <row r="4823" spans="1:5">
      <c r="A4823">
        <v>7750</v>
      </c>
      <c r="B4823" t="s">
        <v>5941</v>
      </c>
      <c r="C4823" t="s">
        <v>484</v>
      </c>
      <c r="D4823" t="s">
        <v>478</v>
      </c>
      <c r="E4823" s="258" t="s">
        <v>10183</v>
      </c>
    </row>
    <row r="4824" spans="1:5">
      <c r="A4824">
        <v>7756</v>
      </c>
      <c r="B4824" t="s">
        <v>5942</v>
      </c>
      <c r="C4824" t="s">
        <v>484</v>
      </c>
      <c r="D4824" t="s">
        <v>478</v>
      </c>
      <c r="E4824" s="258" t="s">
        <v>10184</v>
      </c>
    </row>
    <row r="4825" spans="1:5">
      <c r="A4825">
        <v>7765</v>
      </c>
      <c r="B4825" t="s">
        <v>5943</v>
      </c>
      <c r="C4825" t="s">
        <v>484</v>
      </c>
      <c r="D4825" t="s">
        <v>478</v>
      </c>
      <c r="E4825" s="258" t="s">
        <v>10185</v>
      </c>
    </row>
    <row r="4826" spans="1:5">
      <c r="A4826">
        <v>12569</v>
      </c>
      <c r="B4826" t="s">
        <v>5944</v>
      </c>
      <c r="C4826" t="s">
        <v>484</v>
      </c>
      <c r="D4826" t="s">
        <v>478</v>
      </c>
      <c r="E4826" s="258" t="s">
        <v>10186</v>
      </c>
    </row>
    <row r="4827" spans="1:5">
      <c r="A4827">
        <v>7766</v>
      </c>
      <c r="B4827" t="s">
        <v>5945</v>
      </c>
      <c r="C4827" t="s">
        <v>484</v>
      </c>
      <c r="D4827" t="s">
        <v>478</v>
      </c>
      <c r="E4827" s="258" t="s">
        <v>10187</v>
      </c>
    </row>
    <row r="4828" spans="1:5">
      <c r="A4828">
        <v>7767</v>
      </c>
      <c r="B4828" t="s">
        <v>5946</v>
      </c>
      <c r="C4828" t="s">
        <v>484</v>
      </c>
      <c r="D4828" t="s">
        <v>478</v>
      </c>
      <c r="E4828" s="258" t="s">
        <v>10188</v>
      </c>
    </row>
    <row r="4829" spans="1:5">
      <c r="A4829">
        <v>7727</v>
      </c>
      <c r="B4829" t="s">
        <v>5947</v>
      </c>
      <c r="C4829" t="s">
        <v>484</v>
      </c>
      <c r="D4829" t="s">
        <v>478</v>
      </c>
      <c r="E4829" s="258" t="s">
        <v>10189</v>
      </c>
    </row>
    <row r="4830" spans="1:5">
      <c r="A4830">
        <v>7760</v>
      </c>
      <c r="B4830" t="s">
        <v>5948</v>
      </c>
      <c r="C4830" t="s">
        <v>484</v>
      </c>
      <c r="D4830" t="s">
        <v>478</v>
      </c>
      <c r="E4830" s="258" t="s">
        <v>9796</v>
      </c>
    </row>
    <row r="4831" spans="1:5">
      <c r="A4831">
        <v>7761</v>
      </c>
      <c r="B4831" t="s">
        <v>5949</v>
      </c>
      <c r="C4831" t="s">
        <v>484</v>
      </c>
      <c r="D4831" t="s">
        <v>478</v>
      </c>
      <c r="E4831" s="258" t="s">
        <v>10190</v>
      </c>
    </row>
    <row r="4832" spans="1:5">
      <c r="A4832">
        <v>7752</v>
      </c>
      <c r="B4832" t="s">
        <v>5950</v>
      </c>
      <c r="C4832" t="s">
        <v>484</v>
      </c>
      <c r="D4832" t="s">
        <v>478</v>
      </c>
      <c r="E4832" s="258" t="s">
        <v>9797</v>
      </c>
    </row>
    <row r="4833" spans="1:5">
      <c r="A4833">
        <v>7762</v>
      </c>
      <c r="B4833" t="s">
        <v>5951</v>
      </c>
      <c r="C4833" t="s">
        <v>484</v>
      </c>
      <c r="D4833" t="s">
        <v>478</v>
      </c>
      <c r="E4833" s="258" t="s">
        <v>10191</v>
      </c>
    </row>
    <row r="4834" spans="1:5">
      <c r="A4834">
        <v>7722</v>
      </c>
      <c r="B4834" t="s">
        <v>5952</v>
      </c>
      <c r="C4834" t="s">
        <v>484</v>
      </c>
      <c r="D4834" t="s">
        <v>478</v>
      </c>
      <c r="E4834" s="258" t="s">
        <v>10192</v>
      </c>
    </row>
    <row r="4835" spans="1:5">
      <c r="A4835">
        <v>7763</v>
      </c>
      <c r="B4835" t="s">
        <v>5953</v>
      </c>
      <c r="C4835" t="s">
        <v>484</v>
      </c>
      <c r="D4835" t="s">
        <v>478</v>
      </c>
      <c r="E4835" s="258" t="s">
        <v>7921</v>
      </c>
    </row>
    <row r="4836" spans="1:5">
      <c r="A4836">
        <v>7764</v>
      </c>
      <c r="B4836" t="s">
        <v>5954</v>
      </c>
      <c r="C4836" t="s">
        <v>484</v>
      </c>
      <c r="D4836" t="s">
        <v>478</v>
      </c>
      <c r="E4836" s="258" t="s">
        <v>10193</v>
      </c>
    </row>
    <row r="4837" spans="1:5">
      <c r="A4837">
        <v>12572</v>
      </c>
      <c r="B4837" t="s">
        <v>5955</v>
      </c>
      <c r="C4837" t="s">
        <v>484</v>
      </c>
      <c r="D4837" t="s">
        <v>478</v>
      </c>
      <c r="E4837" s="258" t="s">
        <v>10175</v>
      </c>
    </row>
    <row r="4838" spans="1:5">
      <c r="A4838">
        <v>12573</v>
      </c>
      <c r="B4838" t="s">
        <v>5956</v>
      </c>
      <c r="C4838" t="s">
        <v>484</v>
      </c>
      <c r="D4838" t="s">
        <v>478</v>
      </c>
      <c r="E4838" s="258" t="s">
        <v>10194</v>
      </c>
    </row>
    <row r="4839" spans="1:5">
      <c r="A4839">
        <v>12574</v>
      </c>
      <c r="B4839" t="s">
        <v>5957</v>
      </c>
      <c r="C4839" t="s">
        <v>484</v>
      </c>
      <c r="D4839" t="s">
        <v>478</v>
      </c>
      <c r="E4839" s="258" t="s">
        <v>10195</v>
      </c>
    </row>
    <row r="4840" spans="1:5">
      <c r="A4840">
        <v>12575</v>
      </c>
      <c r="B4840" t="s">
        <v>5958</v>
      </c>
      <c r="C4840" t="s">
        <v>484</v>
      </c>
      <c r="D4840" t="s">
        <v>478</v>
      </c>
      <c r="E4840" s="258" t="s">
        <v>10196</v>
      </c>
    </row>
    <row r="4841" spans="1:5">
      <c r="A4841">
        <v>12576</v>
      </c>
      <c r="B4841" t="s">
        <v>5959</v>
      </c>
      <c r="C4841" t="s">
        <v>484</v>
      </c>
      <c r="D4841" t="s">
        <v>478</v>
      </c>
      <c r="E4841" s="258" t="s">
        <v>10197</v>
      </c>
    </row>
    <row r="4842" spans="1:5">
      <c r="A4842">
        <v>12577</v>
      </c>
      <c r="B4842" t="s">
        <v>5960</v>
      </c>
      <c r="C4842" t="s">
        <v>484</v>
      </c>
      <c r="D4842" t="s">
        <v>478</v>
      </c>
      <c r="E4842" s="258" t="s">
        <v>10198</v>
      </c>
    </row>
    <row r="4843" spans="1:5">
      <c r="A4843">
        <v>12578</v>
      </c>
      <c r="B4843" t="s">
        <v>5961</v>
      </c>
      <c r="C4843" t="s">
        <v>484</v>
      </c>
      <c r="D4843" t="s">
        <v>478</v>
      </c>
      <c r="E4843" s="258" t="s">
        <v>10199</v>
      </c>
    </row>
    <row r="4844" spans="1:5">
      <c r="A4844">
        <v>12579</v>
      </c>
      <c r="B4844" t="s">
        <v>5962</v>
      </c>
      <c r="C4844" t="s">
        <v>484</v>
      </c>
      <c r="D4844" t="s">
        <v>478</v>
      </c>
      <c r="E4844" s="258" t="s">
        <v>10200</v>
      </c>
    </row>
    <row r="4845" spans="1:5">
      <c r="A4845">
        <v>12580</v>
      </c>
      <c r="B4845" t="s">
        <v>5963</v>
      </c>
      <c r="C4845" t="s">
        <v>484</v>
      </c>
      <c r="D4845" t="s">
        <v>478</v>
      </c>
      <c r="E4845" s="258" t="s">
        <v>10201</v>
      </c>
    </row>
    <row r="4846" spans="1:5">
      <c r="A4846">
        <v>12581</v>
      </c>
      <c r="B4846" t="s">
        <v>5964</v>
      </c>
      <c r="C4846" t="s">
        <v>484</v>
      </c>
      <c r="D4846" t="s">
        <v>478</v>
      </c>
      <c r="E4846" s="258" t="s">
        <v>10202</v>
      </c>
    </row>
    <row r="4847" spans="1:5">
      <c r="A4847">
        <v>7720</v>
      </c>
      <c r="B4847" t="s">
        <v>5965</v>
      </c>
      <c r="C4847" t="s">
        <v>484</v>
      </c>
      <c r="D4847" t="s">
        <v>478</v>
      </c>
      <c r="E4847" s="258" t="s">
        <v>10203</v>
      </c>
    </row>
    <row r="4848" spans="1:5">
      <c r="A4848">
        <v>40335</v>
      </c>
      <c r="B4848" t="s">
        <v>5966</v>
      </c>
      <c r="C4848" t="s">
        <v>484</v>
      </c>
      <c r="D4848" t="s">
        <v>478</v>
      </c>
      <c r="E4848" s="258" t="s">
        <v>6798</v>
      </c>
    </row>
    <row r="4849" spans="1:5">
      <c r="A4849">
        <v>7740</v>
      </c>
      <c r="B4849" t="s">
        <v>5967</v>
      </c>
      <c r="C4849" t="s">
        <v>484</v>
      </c>
      <c r="D4849" t="s">
        <v>478</v>
      </c>
      <c r="E4849" s="258" t="s">
        <v>6958</v>
      </c>
    </row>
    <row r="4850" spans="1:5">
      <c r="A4850">
        <v>7741</v>
      </c>
      <c r="B4850" t="s">
        <v>5968</v>
      </c>
      <c r="C4850" t="s">
        <v>484</v>
      </c>
      <c r="D4850" t="s">
        <v>478</v>
      </c>
      <c r="E4850" s="258" t="s">
        <v>10204</v>
      </c>
    </row>
    <row r="4851" spans="1:5">
      <c r="A4851">
        <v>7774</v>
      </c>
      <c r="B4851" t="s">
        <v>5969</v>
      </c>
      <c r="C4851" t="s">
        <v>484</v>
      </c>
      <c r="D4851" t="s">
        <v>478</v>
      </c>
      <c r="E4851" s="258" t="s">
        <v>10205</v>
      </c>
    </row>
    <row r="4852" spans="1:5">
      <c r="A4852">
        <v>7744</v>
      </c>
      <c r="B4852" t="s">
        <v>5970</v>
      </c>
      <c r="C4852" t="s">
        <v>484</v>
      </c>
      <c r="D4852" t="s">
        <v>478</v>
      </c>
      <c r="E4852" s="258" t="s">
        <v>10206</v>
      </c>
    </row>
    <row r="4853" spans="1:5">
      <c r="A4853">
        <v>7773</v>
      </c>
      <c r="B4853" t="s">
        <v>5971</v>
      </c>
      <c r="C4853" t="s">
        <v>484</v>
      </c>
      <c r="D4853" t="s">
        <v>478</v>
      </c>
      <c r="E4853" s="258" t="s">
        <v>10207</v>
      </c>
    </row>
    <row r="4854" spans="1:5">
      <c r="A4854">
        <v>7754</v>
      </c>
      <c r="B4854" t="s">
        <v>5972</v>
      </c>
      <c r="C4854" t="s">
        <v>484</v>
      </c>
      <c r="D4854" t="s">
        <v>478</v>
      </c>
      <c r="E4854" s="258" t="s">
        <v>10208</v>
      </c>
    </row>
    <row r="4855" spans="1:5">
      <c r="A4855">
        <v>7735</v>
      </c>
      <c r="B4855" t="s">
        <v>5973</v>
      </c>
      <c r="C4855" t="s">
        <v>484</v>
      </c>
      <c r="D4855" t="s">
        <v>478</v>
      </c>
      <c r="E4855" s="258" t="s">
        <v>10209</v>
      </c>
    </row>
    <row r="4856" spans="1:5">
      <c r="A4856">
        <v>7755</v>
      </c>
      <c r="B4856" t="s">
        <v>5974</v>
      </c>
      <c r="C4856" t="s">
        <v>484</v>
      </c>
      <c r="D4856" t="s">
        <v>478</v>
      </c>
      <c r="E4856" s="258" t="s">
        <v>10210</v>
      </c>
    </row>
    <row r="4857" spans="1:5">
      <c r="A4857">
        <v>7776</v>
      </c>
      <c r="B4857" t="s">
        <v>5975</v>
      </c>
      <c r="C4857" t="s">
        <v>484</v>
      </c>
      <c r="D4857" t="s">
        <v>478</v>
      </c>
      <c r="E4857" s="258" t="s">
        <v>10211</v>
      </c>
    </row>
    <row r="4858" spans="1:5">
      <c r="A4858">
        <v>7743</v>
      </c>
      <c r="B4858" t="s">
        <v>5976</v>
      </c>
      <c r="C4858" t="s">
        <v>484</v>
      </c>
      <c r="D4858" t="s">
        <v>478</v>
      </c>
      <c r="E4858" s="258" t="s">
        <v>10212</v>
      </c>
    </row>
    <row r="4859" spans="1:5">
      <c r="A4859">
        <v>7733</v>
      </c>
      <c r="B4859" t="s">
        <v>5977</v>
      </c>
      <c r="C4859" t="s">
        <v>484</v>
      </c>
      <c r="D4859" t="s">
        <v>478</v>
      </c>
      <c r="E4859" s="258" t="s">
        <v>10213</v>
      </c>
    </row>
    <row r="4860" spans="1:5">
      <c r="A4860">
        <v>7775</v>
      </c>
      <c r="B4860" t="s">
        <v>5978</v>
      </c>
      <c r="C4860" t="s">
        <v>484</v>
      </c>
      <c r="D4860" t="s">
        <v>478</v>
      </c>
      <c r="E4860" s="258" t="s">
        <v>10214</v>
      </c>
    </row>
    <row r="4861" spans="1:5">
      <c r="A4861">
        <v>7734</v>
      </c>
      <c r="B4861" t="s">
        <v>5979</v>
      </c>
      <c r="C4861" t="s">
        <v>484</v>
      </c>
      <c r="D4861" t="s">
        <v>478</v>
      </c>
      <c r="E4861" s="258" t="s">
        <v>10215</v>
      </c>
    </row>
    <row r="4862" spans="1:5">
      <c r="A4862">
        <v>37449</v>
      </c>
      <c r="B4862" t="s">
        <v>5980</v>
      </c>
      <c r="C4862" t="s">
        <v>484</v>
      </c>
      <c r="D4862" t="s">
        <v>480</v>
      </c>
      <c r="E4862" s="258" t="s">
        <v>10216</v>
      </c>
    </row>
    <row r="4863" spans="1:5">
      <c r="A4863">
        <v>37450</v>
      </c>
      <c r="B4863" t="s">
        <v>5981</v>
      </c>
      <c r="C4863" t="s">
        <v>484</v>
      </c>
      <c r="D4863" t="s">
        <v>480</v>
      </c>
      <c r="E4863" s="258" t="s">
        <v>10217</v>
      </c>
    </row>
    <row r="4864" spans="1:5">
      <c r="A4864">
        <v>37451</v>
      </c>
      <c r="B4864" t="s">
        <v>5982</v>
      </c>
      <c r="C4864" t="s">
        <v>484</v>
      </c>
      <c r="D4864" t="s">
        <v>480</v>
      </c>
      <c r="E4864" s="258" t="s">
        <v>10218</v>
      </c>
    </row>
    <row r="4865" spans="1:5">
      <c r="A4865">
        <v>37452</v>
      </c>
      <c r="B4865" t="s">
        <v>5983</v>
      </c>
      <c r="C4865" t="s">
        <v>484</v>
      </c>
      <c r="D4865" t="s">
        <v>480</v>
      </c>
      <c r="E4865" s="258" t="s">
        <v>10219</v>
      </c>
    </row>
    <row r="4866" spans="1:5">
      <c r="A4866">
        <v>37453</v>
      </c>
      <c r="B4866" t="s">
        <v>5984</v>
      </c>
      <c r="C4866" t="s">
        <v>484</v>
      </c>
      <c r="D4866" t="s">
        <v>480</v>
      </c>
      <c r="E4866" s="258" t="s">
        <v>10220</v>
      </c>
    </row>
    <row r="4867" spans="1:5">
      <c r="A4867">
        <v>7778</v>
      </c>
      <c r="B4867" t="s">
        <v>5985</v>
      </c>
      <c r="C4867" t="s">
        <v>484</v>
      </c>
      <c r="D4867" t="s">
        <v>480</v>
      </c>
      <c r="E4867" s="258" t="s">
        <v>6923</v>
      </c>
    </row>
    <row r="4868" spans="1:5">
      <c r="A4868">
        <v>7796</v>
      </c>
      <c r="B4868" t="s">
        <v>5986</v>
      </c>
      <c r="C4868" t="s">
        <v>484</v>
      </c>
      <c r="D4868" t="s">
        <v>480</v>
      </c>
      <c r="E4868" s="258" t="s">
        <v>10221</v>
      </c>
    </row>
    <row r="4869" spans="1:5">
      <c r="A4869">
        <v>7781</v>
      </c>
      <c r="B4869" t="s">
        <v>5987</v>
      </c>
      <c r="C4869" t="s">
        <v>484</v>
      </c>
      <c r="D4869" t="s">
        <v>480</v>
      </c>
      <c r="E4869" s="258" t="s">
        <v>10222</v>
      </c>
    </row>
    <row r="4870" spans="1:5">
      <c r="A4870">
        <v>7795</v>
      </c>
      <c r="B4870" t="s">
        <v>5988</v>
      </c>
      <c r="C4870" t="s">
        <v>484</v>
      </c>
      <c r="D4870" t="s">
        <v>480</v>
      </c>
      <c r="E4870" s="258" t="s">
        <v>10223</v>
      </c>
    </row>
    <row r="4871" spans="1:5">
      <c r="A4871">
        <v>7791</v>
      </c>
      <c r="B4871" t="s">
        <v>5989</v>
      </c>
      <c r="C4871" t="s">
        <v>484</v>
      </c>
      <c r="D4871" t="s">
        <v>480</v>
      </c>
      <c r="E4871" s="258" t="s">
        <v>10224</v>
      </c>
    </row>
    <row r="4872" spans="1:5">
      <c r="A4872">
        <v>7783</v>
      </c>
      <c r="B4872" t="s">
        <v>5990</v>
      </c>
      <c r="C4872" t="s">
        <v>484</v>
      </c>
      <c r="D4872" t="s">
        <v>480</v>
      </c>
      <c r="E4872" s="258" t="s">
        <v>10225</v>
      </c>
    </row>
    <row r="4873" spans="1:5">
      <c r="A4873">
        <v>7790</v>
      </c>
      <c r="B4873" t="s">
        <v>5991</v>
      </c>
      <c r="C4873" t="s">
        <v>484</v>
      </c>
      <c r="D4873" t="s">
        <v>480</v>
      </c>
      <c r="E4873" s="258" t="s">
        <v>10112</v>
      </c>
    </row>
    <row r="4874" spans="1:5">
      <c r="A4874">
        <v>7785</v>
      </c>
      <c r="B4874" t="s">
        <v>5992</v>
      </c>
      <c r="C4874" t="s">
        <v>484</v>
      </c>
      <c r="D4874" t="s">
        <v>480</v>
      </c>
      <c r="E4874" s="258" t="s">
        <v>10226</v>
      </c>
    </row>
    <row r="4875" spans="1:5">
      <c r="A4875">
        <v>7792</v>
      </c>
      <c r="B4875" t="s">
        <v>5993</v>
      </c>
      <c r="C4875" t="s">
        <v>484</v>
      </c>
      <c r="D4875" t="s">
        <v>480</v>
      </c>
      <c r="E4875" s="258" t="s">
        <v>10227</v>
      </c>
    </row>
    <row r="4876" spans="1:5">
      <c r="A4876">
        <v>7793</v>
      </c>
      <c r="B4876" t="s">
        <v>5994</v>
      </c>
      <c r="C4876" t="s">
        <v>484</v>
      </c>
      <c r="D4876" t="s">
        <v>480</v>
      </c>
      <c r="E4876" s="258" t="s">
        <v>10228</v>
      </c>
    </row>
    <row r="4877" spans="1:5">
      <c r="A4877">
        <v>13159</v>
      </c>
      <c r="B4877" t="s">
        <v>5995</v>
      </c>
      <c r="C4877" t="s">
        <v>484</v>
      </c>
      <c r="D4877" t="s">
        <v>480</v>
      </c>
      <c r="E4877" s="258" t="s">
        <v>10229</v>
      </c>
    </row>
    <row r="4878" spans="1:5">
      <c r="A4878">
        <v>13168</v>
      </c>
      <c r="B4878" t="s">
        <v>5996</v>
      </c>
      <c r="C4878" t="s">
        <v>484</v>
      </c>
      <c r="D4878" t="s">
        <v>480</v>
      </c>
      <c r="E4878" s="258" t="s">
        <v>10230</v>
      </c>
    </row>
    <row r="4879" spans="1:5">
      <c r="A4879">
        <v>13173</v>
      </c>
      <c r="B4879" t="s">
        <v>5997</v>
      </c>
      <c r="C4879" t="s">
        <v>484</v>
      </c>
      <c r="D4879" t="s">
        <v>480</v>
      </c>
      <c r="E4879" s="258" t="s">
        <v>10231</v>
      </c>
    </row>
    <row r="4880" spans="1:5">
      <c r="A4880">
        <v>12583</v>
      </c>
      <c r="B4880" t="s">
        <v>5998</v>
      </c>
      <c r="C4880" t="s">
        <v>484</v>
      </c>
      <c r="D4880" t="s">
        <v>480</v>
      </c>
      <c r="E4880" s="258" t="s">
        <v>10232</v>
      </c>
    </row>
    <row r="4881" spans="1:5">
      <c r="A4881">
        <v>12584</v>
      </c>
      <c r="B4881" t="s">
        <v>5999</v>
      </c>
      <c r="C4881" t="s">
        <v>484</v>
      </c>
      <c r="D4881" t="s">
        <v>480</v>
      </c>
      <c r="E4881" s="258" t="s">
        <v>10233</v>
      </c>
    </row>
    <row r="4882" spans="1:5">
      <c r="A4882">
        <v>12613</v>
      </c>
      <c r="B4882" t="s">
        <v>6000</v>
      </c>
      <c r="C4882" t="s">
        <v>477</v>
      </c>
      <c r="D4882" t="s">
        <v>478</v>
      </c>
      <c r="E4882" s="258" t="s">
        <v>8223</v>
      </c>
    </row>
    <row r="4883" spans="1:5">
      <c r="A4883">
        <v>1031</v>
      </c>
      <c r="B4883" t="s">
        <v>6001</v>
      </c>
      <c r="C4883" t="s">
        <v>477</v>
      </c>
      <c r="D4883" t="s">
        <v>478</v>
      </c>
      <c r="E4883" s="258" t="s">
        <v>6518</v>
      </c>
    </row>
    <row r="4884" spans="1:5">
      <c r="A4884">
        <v>39707</v>
      </c>
      <c r="B4884" t="s">
        <v>6002</v>
      </c>
      <c r="C4884" t="s">
        <v>484</v>
      </c>
      <c r="D4884" t="s">
        <v>480</v>
      </c>
      <c r="E4884" s="258" t="s">
        <v>7332</v>
      </c>
    </row>
    <row r="4885" spans="1:5">
      <c r="A4885">
        <v>39708</v>
      </c>
      <c r="B4885" t="s">
        <v>6003</v>
      </c>
      <c r="C4885" t="s">
        <v>484</v>
      </c>
      <c r="D4885" t="s">
        <v>480</v>
      </c>
      <c r="E4885" s="258" t="s">
        <v>6426</v>
      </c>
    </row>
    <row r="4886" spans="1:5">
      <c r="A4886">
        <v>39710</v>
      </c>
      <c r="B4886" t="s">
        <v>6004</v>
      </c>
      <c r="C4886" t="s">
        <v>484</v>
      </c>
      <c r="D4886" t="s">
        <v>480</v>
      </c>
      <c r="E4886" s="258" t="s">
        <v>6473</v>
      </c>
    </row>
    <row r="4887" spans="1:5">
      <c r="A4887">
        <v>39709</v>
      </c>
      <c r="B4887" t="s">
        <v>6005</v>
      </c>
      <c r="C4887" t="s">
        <v>484</v>
      </c>
      <c r="D4887" t="s">
        <v>480</v>
      </c>
      <c r="E4887" s="258" t="s">
        <v>1167</v>
      </c>
    </row>
    <row r="4888" spans="1:5">
      <c r="A4888">
        <v>39711</v>
      </c>
      <c r="B4888" t="s">
        <v>6006</v>
      </c>
      <c r="C4888" t="s">
        <v>484</v>
      </c>
      <c r="D4888" t="s">
        <v>480</v>
      </c>
      <c r="E4888" s="258" t="s">
        <v>6507</v>
      </c>
    </row>
    <row r="4889" spans="1:5">
      <c r="A4889">
        <v>39712</v>
      </c>
      <c r="B4889" t="s">
        <v>6007</v>
      </c>
      <c r="C4889" t="s">
        <v>484</v>
      </c>
      <c r="D4889" t="s">
        <v>480</v>
      </c>
      <c r="E4889" s="258" t="s">
        <v>1038</v>
      </c>
    </row>
    <row r="4890" spans="1:5">
      <c r="A4890">
        <v>39713</v>
      </c>
      <c r="B4890" t="s">
        <v>6008</v>
      </c>
      <c r="C4890" t="s">
        <v>484</v>
      </c>
      <c r="D4890" t="s">
        <v>480</v>
      </c>
      <c r="E4890" s="258" t="s">
        <v>7333</v>
      </c>
    </row>
    <row r="4891" spans="1:5">
      <c r="A4891">
        <v>39714</v>
      </c>
      <c r="B4891" t="s">
        <v>6009</v>
      </c>
      <c r="C4891" t="s">
        <v>484</v>
      </c>
      <c r="D4891" t="s">
        <v>480</v>
      </c>
      <c r="E4891" s="258" t="s">
        <v>6606</v>
      </c>
    </row>
    <row r="4892" spans="1:5">
      <c r="A4892">
        <v>39715</v>
      </c>
      <c r="B4892" t="s">
        <v>6010</v>
      </c>
      <c r="C4892" t="s">
        <v>484</v>
      </c>
      <c r="D4892" t="s">
        <v>480</v>
      </c>
      <c r="E4892" s="258" t="s">
        <v>6438</v>
      </c>
    </row>
    <row r="4893" spans="1:5">
      <c r="A4893">
        <v>39716</v>
      </c>
      <c r="B4893" t="s">
        <v>6011</v>
      </c>
      <c r="C4893" t="s">
        <v>484</v>
      </c>
      <c r="D4893" t="s">
        <v>480</v>
      </c>
      <c r="E4893" s="258" t="s">
        <v>1008</v>
      </c>
    </row>
    <row r="4894" spans="1:5">
      <c r="A4894">
        <v>39718</v>
      </c>
      <c r="B4894" t="s">
        <v>6012</v>
      </c>
      <c r="C4894" t="s">
        <v>484</v>
      </c>
      <c r="D4894" t="s">
        <v>480</v>
      </c>
      <c r="E4894" s="258" t="s">
        <v>6782</v>
      </c>
    </row>
    <row r="4895" spans="1:5">
      <c r="A4895">
        <v>9813</v>
      </c>
      <c r="B4895" t="s">
        <v>6013</v>
      </c>
      <c r="C4895" t="s">
        <v>484</v>
      </c>
      <c r="D4895" t="s">
        <v>480</v>
      </c>
      <c r="E4895" s="258" t="s">
        <v>979</v>
      </c>
    </row>
    <row r="4896" spans="1:5">
      <c r="A4896">
        <v>9815</v>
      </c>
      <c r="B4896" t="s">
        <v>6014</v>
      </c>
      <c r="C4896" t="s">
        <v>484</v>
      </c>
      <c r="D4896" t="s">
        <v>480</v>
      </c>
      <c r="E4896" s="258" t="s">
        <v>991</v>
      </c>
    </row>
    <row r="4897" spans="1:5">
      <c r="A4897">
        <v>44543</v>
      </c>
      <c r="B4897" t="s">
        <v>6015</v>
      </c>
      <c r="C4897" t="s">
        <v>484</v>
      </c>
      <c r="D4897" t="s">
        <v>480</v>
      </c>
      <c r="E4897" s="258" t="s">
        <v>6016</v>
      </c>
    </row>
    <row r="4898" spans="1:5">
      <c r="A4898">
        <v>44526</v>
      </c>
      <c r="B4898" t="s">
        <v>6017</v>
      </c>
      <c r="C4898" t="s">
        <v>484</v>
      </c>
      <c r="D4898" t="s">
        <v>480</v>
      </c>
      <c r="E4898" s="258" t="s">
        <v>6018</v>
      </c>
    </row>
    <row r="4899" spans="1:5">
      <c r="A4899">
        <v>44518</v>
      </c>
      <c r="B4899" t="s">
        <v>6019</v>
      </c>
      <c r="C4899" t="s">
        <v>484</v>
      </c>
      <c r="D4899" t="s">
        <v>480</v>
      </c>
      <c r="E4899" s="258" t="s">
        <v>6020</v>
      </c>
    </row>
    <row r="4900" spans="1:5">
      <c r="A4900">
        <v>44544</v>
      </c>
      <c r="B4900" t="s">
        <v>6021</v>
      </c>
      <c r="C4900" t="s">
        <v>484</v>
      </c>
      <c r="D4900" t="s">
        <v>480</v>
      </c>
      <c r="E4900" s="258" t="s">
        <v>6022</v>
      </c>
    </row>
    <row r="4901" spans="1:5">
      <c r="A4901">
        <v>44545</v>
      </c>
      <c r="B4901" t="s">
        <v>6023</v>
      </c>
      <c r="C4901" t="s">
        <v>484</v>
      </c>
      <c r="D4901" t="s">
        <v>480</v>
      </c>
      <c r="E4901" s="258" t="s">
        <v>6024</v>
      </c>
    </row>
    <row r="4902" spans="1:5">
      <c r="A4902">
        <v>44546</v>
      </c>
      <c r="B4902" t="s">
        <v>6025</v>
      </c>
      <c r="C4902" t="s">
        <v>484</v>
      </c>
      <c r="D4902" t="s">
        <v>480</v>
      </c>
      <c r="E4902" s="258" t="s">
        <v>6026</v>
      </c>
    </row>
    <row r="4903" spans="1:5">
      <c r="A4903">
        <v>44525</v>
      </c>
      <c r="B4903" t="s">
        <v>6027</v>
      </c>
      <c r="C4903" t="s">
        <v>484</v>
      </c>
      <c r="D4903" t="s">
        <v>480</v>
      </c>
      <c r="E4903" s="258" t="s">
        <v>6028</v>
      </c>
    </row>
    <row r="4904" spans="1:5">
      <c r="A4904">
        <v>44547</v>
      </c>
      <c r="B4904" t="s">
        <v>6029</v>
      </c>
      <c r="C4904" t="s">
        <v>484</v>
      </c>
      <c r="D4904" t="s">
        <v>480</v>
      </c>
      <c r="E4904" s="258" t="s">
        <v>6030</v>
      </c>
    </row>
    <row r="4905" spans="1:5">
      <c r="A4905">
        <v>44519</v>
      </c>
      <c r="B4905" t="s">
        <v>6031</v>
      </c>
      <c r="C4905" t="s">
        <v>484</v>
      </c>
      <c r="D4905" t="s">
        <v>480</v>
      </c>
      <c r="E4905" s="258" t="s">
        <v>6032</v>
      </c>
    </row>
    <row r="4906" spans="1:5">
      <c r="A4906">
        <v>44520</v>
      </c>
      <c r="B4906" t="s">
        <v>6033</v>
      </c>
      <c r="C4906" t="s">
        <v>484</v>
      </c>
      <c r="D4906" t="s">
        <v>480</v>
      </c>
      <c r="E4906" s="258" t="s">
        <v>6034</v>
      </c>
    </row>
    <row r="4907" spans="1:5">
      <c r="A4907">
        <v>44521</v>
      </c>
      <c r="B4907" t="s">
        <v>6035</v>
      </c>
      <c r="C4907" t="s">
        <v>484</v>
      </c>
      <c r="D4907" t="s">
        <v>480</v>
      </c>
      <c r="E4907" s="258" t="s">
        <v>5747</v>
      </c>
    </row>
    <row r="4908" spans="1:5">
      <c r="A4908">
        <v>44522</v>
      </c>
      <c r="B4908" t="s">
        <v>6036</v>
      </c>
      <c r="C4908" t="s">
        <v>484</v>
      </c>
      <c r="D4908" t="s">
        <v>480</v>
      </c>
      <c r="E4908" s="258" t="s">
        <v>6037</v>
      </c>
    </row>
    <row r="4909" spans="1:5">
      <c r="A4909">
        <v>44523</v>
      </c>
      <c r="B4909" t="s">
        <v>6038</v>
      </c>
      <c r="C4909" t="s">
        <v>484</v>
      </c>
      <c r="D4909" t="s">
        <v>480</v>
      </c>
      <c r="E4909" s="258" t="s">
        <v>6039</v>
      </c>
    </row>
    <row r="4910" spans="1:5">
      <c r="A4910">
        <v>44527</v>
      </c>
      <c r="B4910" t="s">
        <v>6040</v>
      </c>
      <c r="C4910" t="s">
        <v>484</v>
      </c>
      <c r="D4910" t="s">
        <v>480</v>
      </c>
      <c r="E4910" s="258" t="s">
        <v>6041</v>
      </c>
    </row>
    <row r="4911" spans="1:5">
      <c r="A4911">
        <v>44524</v>
      </c>
      <c r="B4911" t="s">
        <v>6042</v>
      </c>
      <c r="C4911" t="s">
        <v>484</v>
      </c>
      <c r="D4911" t="s">
        <v>480</v>
      </c>
      <c r="E4911" s="258" t="s">
        <v>6043</v>
      </c>
    </row>
    <row r="4912" spans="1:5">
      <c r="A4912">
        <v>44542</v>
      </c>
      <c r="B4912" t="s">
        <v>6044</v>
      </c>
      <c r="C4912" t="s">
        <v>484</v>
      </c>
      <c r="D4912" t="s">
        <v>480</v>
      </c>
      <c r="E4912" s="258" t="s">
        <v>6045</v>
      </c>
    </row>
    <row r="4913" spans="1:5">
      <c r="A4913">
        <v>9876</v>
      </c>
      <c r="B4913" t="s">
        <v>6046</v>
      </c>
      <c r="C4913" t="s">
        <v>484</v>
      </c>
      <c r="D4913" t="s">
        <v>478</v>
      </c>
      <c r="E4913" s="258" t="s">
        <v>10109</v>
      </c>
    </row>
    <row r="4914" spans="1:5">
      <c r="A4914">
        <v>9877</v>
      </c>
      <c r="B4914" t="s">
        <v>6047</v>
      </c>
      <c r="C4914" t="s">
        <v>484</v>
      </c>
      <c r="D4914" t="s">
        <v>478</v>
      </c>
      <c r="E4914" s="258" t="s">
        <v>10234</v>
      </c>
    </row>
    <row r="4915" spans="1:5">
      <c r="A4915">
        <v>9878</v>
      </c>
      <c r="B4915" t="s">
        <v>6048</v>
      </c>
      <c r="C4915" t="s">
        <v>484</v>
      </c>
      <c r="D4915" t="s">
        <v>478</v>
      </c>
      <c r="E4915" s="258" t="s">
        <v>10235</v>
      </c>
    </row>
    <row r="4916" spans="1:5">
      <c r="A4916">
        <v>9879</v>
      </c>
      <c r="B4916" t="s">
        <v>6049</v>
      </c>
      <c r="C4916" t="s">
        <v>484</v>
      </c>
      <c r="D4916" t="s">
        <v>478</v>
      </c>
      <c r="E4916" s="258" t="s">
        <v>10236</v>
      </c>
    </row>
    <row r="4917" spans="1:5">
      <c r="A4917">
        <v>41986</v>
      </c>
      <c r="B4917" t="s">
        <v>6050</v>
      </c>
      <c r="C4917" t="s">
        <v>484</v>
      </c>
      <c r="D4917" t="s">
        <v>480</v>
      </c>
      <c r="E4917" s="258" t="s">
        <v>10237</v>
      </c>
    </row>
    <row r="4918" spans="1:5">
      <c r="A4918">
        <v>43422</v>
      </c>
      <c r="B4918" t="s">
        <v>6051</v>
      </c>
      <c r="C4918" t="s">
        <v>484</v>
      </c>
      <c r="D4918" t="s">
        <v>480</v>
      </c>
      <c r="E4918" s="258" t="s">
        <v>10238</v>
      </c>
    </row>
    <row r="4919" spans="1:5">
      <c r="A4919">
        <v>41987</v>
      </c>
      <c r="B4919" t="s">
        <v>6052</v>
      </c>
      <c r="C4919" t="s">
        <v>484</v>
      </c>
      <c r="D4919" t="s">
        <v>480</v>
      </c>
      <c r="E4919" s="258" t="s">
        <v>10239</v>
      </c>
    </row>
    <row r="4920" spans="1:5">
      <c r="A4920">
        <v>41988</v>
      </c>
      <c r="B4920" t="s">
        <v>6053</v>
      </c>
      <c r="C4920" t="s">
        <v>484</v>
      </c>
      <c r="D4920" t="s">
        <v>480</v>
      </c>
      <c r="E4920" s="258" t="s">
        <v>10240</v>
      </c>
    </row>
    <row r="4921" spans="1:5">
      <c r="A4921">
        <v>41697</v>
      </c>
      <c r="B4921" t="s">
        <v>6054</v>
      </c>
      <c r="C4921" t="s">
        <v>484</v>
      </c>
      <c r="D4921" t="s">
        <v>480</v>
      </c>
      <c r="E4921" s="258" t="s">
        <v>10241</v>
      </c>
    </row>
    <row r="4922" spans="1:5">
      <c r="A4922">
        <v>41985</v>
      </c>
      <c r="B4922" t="s">
        <v>6055</v>
      </c>
      <c r="C4922" t="s">
        <v>484</v>
      </c>
      <c r="D4922" t="s">
        <v>480</v>
      </c>
      <c r="E4922" s="258" t="s">
        <v>10242</v>
      </c>
    </row>
    <row r="4923" spans="1:5">
      <c r="A4923">
        <v>41699</v>
      </c>
      <c r="B4923" t="s">
        <v>6056</v>
      </c>
      <c r="C4923" t="s">
        <v>484</v>
      </c>
      <c r="D4923" t="s">
        <v>480</v>
      </c>
      <c r="E4923" s="258" t="s">
        <v>10243</v>
      </c>
    </row>
    <row r="4924" spans="1:5">
      <c r="A4924">
        <v>38053</v>
      </c>
      <c r="B4924" t="s">
        <v>6057</v>
      </c>
      <c r="C4924" t="s">
        <v>484</v>
      </c>
      <c r="D4924" t="s">
        <v>480</v>
      </c>
      <c r="E4924" s="258" t="s">
        <v>10244</v>
      </c>
    </row>
    <row r="4925" spans="1:5">
      <c r="A4925">
        <v>38054</v>
      </c>
      <c r="B4925" t="s">
        <v>6058</v>
      </c>
      <c r="C4925" t="s">
        <v>484</v>
      </c>
      <c r="D4925" t="s">
        <v>480</v>
      </c>
      <c r="E4925" s="258" t="s">
        <v>10245</v>
      </c>
    </row>
    <row r="4926" spans="1:5">
      <c r="A4926">
        <v>38052</v>
      </c>
      <c r="B4926" t="s">
        <v>6059</v>
      </c>
      <c r="C4926" t="s">
        <v>484</v>
      </c>
      <c r="D4926" t="s">
        <v>480</v>
      </c>
      <c r="E4926" s="258" t="s">
        <v>6411</v>
      </c>
    </row>
    <row r="4927" spans="1:5">
      <c r="A4927">
        <v>38051</v>
      </c>
      <c r="B4927" t="s">
        <v>6060</v>
      </c>
      <c r="C4927" t="s">
        <v>484</v>
      </c>
      <c r="D4927" t="s">
        <v>480</v>
      </c>
      <c r="E4927" s="258" t="s">
        <v>8804</v>
      </c>
    </row>
    <row r="4928" spans="1:5">
      <c r="A4928">
        <v>38787</v>
      </c>
      <c r="B4928" t="s">
        <v>6061</v>
      </c>
      <c r="C4928" t="s">
        <v>484</v>
      </c>
      <c r="D4928" t="s">
        <v>480</v>
      </c>
      <c r="E4928" s="258" t="s">
        <v>10246</v>
      </c>
    </row>
    <row r="4929" spans="1:5">
      <c r="A4929">
        <v>38825</v>
      </c>
      <c r="B4929" t="s">
        <v>6062</v>
      </c>
      <c r="C4929" t="s">
        <v>484</v>
      </c>
      <c r="D4929" t="s">
        <v>480</v>
      </c>
      <c r="E4929" s="258" t="s">
        <v>10247</v>
      </c>
    </row>
    <row r="4930" spans="1:5">
      <c r="A4930">
        <v>38826</v>
      </c>
      <c r="B4930" t="s">
        <v>6063</v>
      </c>
      <c r="C4930" t="s">
        <v>484</v>
      </c>
      <c r="D4930" t="s">
        <v>480</v>
      </c>
      <c r="E4930" s="258" t="s">
        <v>9244</v>
      </c>
    </row>
    <row r="4931" spans="1:5">
      <c r="A4931">
        <v>38827</v>
      </c>
      <c r="B4931" t="s">
        <v>6064</v>
      </c>
      <c r="C4931" t="s">
        <v>484</v>
      </c>
      <c r="D4931" t="s">
        <v>480</v>
      </c>
      <c r="E4931" s="258" t="s">
        <v>7142</v>
      </c>
    </row>
    <row r="4932" spans="1:5">
      <c r="A4932">
        <v>38830</v>
      </c>
      <c r="B4932" t="s">
        <v>6065</v>
      </c>
      <c r="C4932" t="s">
        <v>484</v>
      </c>
      <c r="D4932" t="s">
        <v>480</v>
      </c>
      <c r="E4932" s="258" t="s">
        <v>10248</v>
      </c>
    </row>
    <row r="4933" spans="1:5">
      <c r="A4933">
        <v>38828</v>
      </c>
      <c r="B4933" t="s">
        <v>6066</v>
      </c>
      <c r="C4933" t="s">
        <v>484</v>
      </c>
      <c r="D4933" t="s">
        <v>480</v>
      </c>
      <c r="E4933" s="258" t="s">
        <v>10249</v>
      </c>
    </row>
    <row r="4934" spans="1:5">
      <c r="A4934">
        <v>38829</v>
      </c>
      <c r="B4934" t="s">
        <v>6067</v>
      </c>
      <c r="C4934" t="s">
        <v>484</v>
      </c>
      <c r="D4934" t="s">
        <v>480</v>
      </c>
      <c r="E4934" s="258" t="s">
        <v>10250</v>
      </c>
    </row>
    <row r="4935" spans="1:5">
      <c r="A4935">
        <v>38831</v>
      </c>
      <c r="B4935" t="s">
        <v>6068</v>
      </c>
      <c r="C4935" t="s">
        <v>484</v>
      </c>
      <c r="D4935" t="s">
        <v>480</v>
      </c>
      <c r="E4935" s="258" t="s">
        <v>10251</v>
      </c>
    </row>
    <row r="4936" spans="1:5">
      <c r="A4936">
        <v>36274</v>
      </c>
      <c r="B4936" t="s">
        <v>6069</v>
      </c>
      <c r="C4936" t="s">
        <v>484</v>
      </c>
      <c r="D4936" t="s">
        <v>483</v>
      </c>
      <c r="E4936" s="258" t="s">
        <v>6911</v>
      </c>
    </row>
    <row r="4937" spans="1:5">
      <c r="A4937">
        <v>36278</v>
      </c>
      <c r="B4937" t="s">
        <v>6070</v>
      </c>
      <c r="C4937" t="s">
        <v>484</v>
      </c>
      <c r="D4937" t="s">
        <v>478</v>
      </c>
      <c r="E4937" s="258" t="s">
        <v>10083</v>
      </c>
    </row>
    <row r="4938" spans="1:5">
      <c r="A4938">
        <v>38977</v>
      </c>
      <c r="B4938" t="s">
        <v>6071</v>
      </c>
      <c r="C4938" t="s">
        <v>484</v>
      </c>
      <c r="D4938" t="s">
        <v>478</v>
      </c>
      <c r="E4938" s="258" t="s">
        <v>10252</v>
      </c>
    </row>
    <row r="4939" spans="1:5">
      <c r="A4939">
        <v>38971</v>
      </c>
      <c r="B4939" t="s">
        <v>6072</v>
      </c>
      <c r="C4939" t="s">
        <v>484</v>
      </c>
      <c r="D4939" t="s">
        <v>478</v>
      </c>
      <c r="E4939" s="258" t="s">
        <v>6755</v>
      </c>
    </row>
    <row r="4940" spans="1:5">
      <c r="A4940">
        <v>38972</v>
      </c>
      <c r="B4940" t="s">
        <v>6073</v>
      </c>
      <c r="C4940" t="s">
        <v>484</v>
      </c>
      <c r="D4940" t="s">
        <v>478</v>
      </c>
      <c r="E4940" s="258" t="s">
        <v>6785</v>
      </c>
    </row>
    <row r="4941" spans="1:5">
      <c r="A4941">
        <v>38973</v>
      </c>
      <c r="B4941" t="s">
        <v>6074</v>
      </c>
      <c r="C4941" t="s">
        <v>484</v>
      </c>
      <c r="D4941" t="s">
        <v>478</v>
      </c>
      <c r="E4941" s="258" t="s">
        <v>10253</v>
      </c>
    </row>
    <row r="4942" spans="1:5">
      <c r="A4942">
        <v>38974</v>
      </c>
      <c r="B4942" t="s">
        <v>6075</v>
      </c>
      <c r="C4942" t="s">
        <v>484</v>
      </c>
      <c r="D4942" t="s">
        <v>478</v>
      </c>
      <c r="E4942" s="258" t="s">
        <v>6747</v>
      </c>
    </row>
    <row r="4943" spans="1:5">
      <c r="A4943">
        <v>38975</v>
      </c>
      <c r="B4943" t="s">
        <v>6076</v>
      </c>
      <c r="C4943" t="s">
        <v>484</v>
      </c>
      <c r="D4943" t="s">
        <v>478</v>
      </c>
      <c r="E4943" s="258" t="s">
        <v>10254</v>
      </c>
    </row>
    <row r="4944" spans="1:5">
      <c r="A4944">
        <v>38976</v>
      </c>
      <c r="B4944" t="s">
        <v>6077</v>
      </c>
      <c r="C4944" t="s">
        <v>484</v>
      </c>
      <c r="D4944" t="s">
        <v>478</v>
      </c>
      <c r="E4944" s="258" t="s">
        <v>10255</v>
      </c>
    </row>
    <row r="4945" spans="1:5">
      <c r="A4945">
        <v>38986</v>
      </c>
      <c r="B4945" t="s">
        <v>6078</v>
      </c>
      <c r="C4945" t="s">
        <v>484</v>
      </c>
      <c r="D4945" t="s">
        <v>478</v>
      </c>
      <c r="E4945" s="258" t="s">
        <v>10256</v>
      </c>
    </row>
    <row r="4946" spans="1:5">
      <c r="A4946">
        <v>38978</v>
      </c>
      <c r="B4946" t="s">
        <v>6079</v>
      </c>
      <c r="C4946" t="s">
        <v>484</v>
      </c>
      <c r="D4946" t="s">
        <v>478</v>
      </c>
      <c r="E4946" s="258" t="s">
        <v>6911</v>
      </c>
    </row>
    <row r="4947" spans="1:5">
      <c r="A4947">
        <v>38979</v>
      </c>
      <c r="B4947" t="s">
        <v>6080</v>
      </c>
      <c r="C4947" t="s">
        <v>484</v>
      </c>
      <c r="D4947" t="s">
        <v>478</v>
      </c>
      <c r="E4947" s="258" t="s">
        <v>10083</v>
      </c>
    </row>
    <row r="4948" spans="1:5">
      <c r="A4948">
        <v>38980</v>
      </c>
      <c r="B4948" t="s">
        <v>6081</v>
      </c>
      <c r="C4948" t="s">
        <v>484</v>
      </c>
      <c r="D4948" t="s">
        <v>478</v>
      </c>
      <c r="E4948" s="258" t="s">
        <v>10257</v>
      </c>
    </row>
    <row r="4949" spans="1:5">
      <c r="A4949">
        <v>38981</v>
      </c>
      <c r="B4949" t="s">
        <v>6082</v>
      </c>
      <c r="C4949" t="s">
        <v>484</v>
      </c>
      <c r="D4949" t="s">
        <v>478</v>
      </c>
      <c r="E4949" s="258" t="s">
        <v>10258</v>
      </c>
    </row>
    <row r="4950" spans="1:5">
      <c r="A4950">
        <v>38982</v>
      </c>
      <c r="B4950" t="s">
        <v>6083</v>
      </c>
      <c r="C4950" t="s">
        <v>484</v>
      </c>
      <c r="D4950" t="s">
        <v>478</v>
      </c>
      <c r="E4950" s="258" t="s">
        <v>10259</v>
      </c>
    </row>
    <row r="4951" spans="1:5">
      <c r="A4951">
        <v>38983</v>
      </c>
      <c r="B4951" t="s">
        <v>6084</v>
      </c>
      <c r="C4951" t="s">
        <v>484</v>
      </c>
      <c r="D4951" t="s">
        <v>478</v>
      </c>
      <c r="E4951" s="258" t="s">
        <v>10260</v>
      </c>
    </row>
    <row r="4952" spans="1:5">
      <c r="A4952">
        <v>38984</v>
      </c>
      <c r="B4952" t="s">
        <v>6085</v>
      </c>
      <c r="C4952" t="s">
        <v>484</v>
      </c>
      <c r="D4952" t="s">
        <v>478</v>
      </c>
      <c r="E4952" s="258" t="s">
        <v>10261</v>
      </c>
    </row>
    <row r="4953" spans="1:5">
      <c r="A4953">
        <v>38985</v>
      </c>
      <c r="B4953" t="s">
        <v>6086</v>
      </c>
      <c r="C4953" t="s">
        <v>484</v>
      </c>
      <c r="D4953" t="s">
        <v>478</v>
      </c>
      <c r="E4953" s="258" t="s">
        <v>10262</v>
      </c>
    </row>
    <row r="4954" spans="1:5">
      <c r="A4954">
        <v>9836</v>
      </c>
      <c r="B4954" t="s">
        <v>6087</v>
      </c>
      <c r="C4954" t="s">
        <v>484</v>
      </c>
      <c r="D4954" t="s">
        <v>483</v>
      </c>
      <c r="E4954" s="258" t="s">
        <v>8349</v>
      </c>
    </row>
    <row r="4955" spans="1:5">
      <c r="A4955">
        <v>20065</v>
      </c>
      <c r="B4955" t="s">
        <v>6089</v>
      </c>
      <c r="C4955" t="s">
        <v>484</v>
      </c>
      <c r="D4955" t="s">
        <v>478</v>
      </c>
      <c r="E4955" s="258" t="s">
        <v>10263</v>
      </c>
    </row>
    <row r="4956" spans="1:5">
      <c r="A4956">
        <v>9835</v>
      </c>
      <c r="B4956" t="s">
        <v>6090</v>
      </c>
      <c r="C4956" t="s">
        <v>484</v>
      </c>
      <c r="D4956" t="s">
        <v>478</v>
      </c>
      <c r="E4956" s="258" t="s">
        <v>818</v>
      </c>
    </row>
    <row r="4957" spans="1:5">
      <c r="A4957">
        <v>38032</v>
      </c>
      <c r="B4957" t="s">
        <v>6091</v>
      </c>
      <c r="C4957" t="s">
        <v>484</v>
      </c>
      <c r="D4957" t="s">
        <v>480</v>
      </c>
      <c r="E4957" s="258" t="s">
        <v>10264</v>
      </c>
    </row>
    <row r="4958" spans="1:5">
      <c r="A4958">
        <v>38033</v>
      </c>
      <c r="B4958" t="s">
        <v>6092</v>
      </c>
      <c r="C4958" t="s">
        <v>484</v>
      </c>
      <c r="D4958" t="s">
        <v>480</v>
      </c>
      <c r="E4958" s="258" t="s">
        <v>6979</v>
      </c>
    </row>
    <row r="4959" spans="1:5">
      <c r="A4959">
        <v>38034</v>
      </c>
      <c r="B4959" t="s">
        <v>6093</v>
      </c>
      <c r="C4959" t="s">
        <v>484</v>
      </c>
      <c r="D4959" t="s">
        <v>480</v>
      </c>
      <c r="E4959" s="258" t="s">
        <v>10265</v>
      </c>
    </row>
    <row r="4960" spans="1:5">
      <c r="A4960">
        <v>38035</v>
      </c>
      <c r="B4960" t="s">
        <v>6094</v>
      </c>
      <c r="C4960" t="s">
        <v>484</v>
      </c>
      <c r="D4960" t="s">
        <v>480</v>
      </c>
      <c r="E4960" s="258" t="s">
        <v>10266</v>
      </c>
    </row>
    <row r="4961" spans="1:5">
      <c r="A4961">
        <v>38036</v>
      </c>
      <c r="B4961" t="s">
        <v>6095</v>
      </c>
      <c r="C4961" t="s">
        <v>484</v>
      </c>
      <c r="D4961" t="s">
        <v>480</v>
      </c>
      <c r="E4961" s="258" t="s">
        <v>10267</v>
      </c>
    </row>
    <row r="4962" spans="1:5">
      <c r="A4962">
        <v>38037</v>
      </c>
      <c r="B4962" t="s">
        <v>6096</v>
      </c>
      <c r="C4962" t="s">
        <v>484</v>
      </c>
      <c r="D4962" t="s">
        <v>480</v>
      </c>
      <c r="E4962" s="258" t="s">
        <v>10268</v>
      </c>
    </row>
    <row r="4963" spans="1:5">
      <c r="A4963">
        <v>9850</v>
      </c>
      <c r="B4963" t="s">
        <v>6097</v>
      </c>
      <c r="C4963" t="s">
        <v>484</v>
      </c>
      <c r="D4963" t="s">
        <v>480</v>
      </c>
      <c r="E4963" s="258" t="s">
        <v>10269</v>
      </c>
    </row>
    <row r="4964" spans="1:5">
      <c r="A4964">
        <v>9853</v>
      </c>
      <c r="B4964" t="s">
        <v>6098</v>
      </c>
      <c r="C4964" t="s">
        <v>484</v>
      </c>
      <c r="D4964" t="s">
        <v>480</v>
      </c>
      <c r="E4964" s="258" t="s">
        <v>10270</v>
      </c>
    </row>
    <row r="4965" spans="1:5">
      <c r="A4965">
        <v>9854</v>
      </c>
      <c r="B4965" t="s">
        <v>6099</v>
      </c>
      <c r="C4965" t="s">
        <v>484</v>
      </c>
      <c r="D4965" t="s">
        <v>480</v>
      </c>
      <c r="E4965" s="258" t="s">
        <v>8124</v>
      </c>
    </row>
    <row r="4966" spans="1:5">
      <c r="A4966">
        <v>9851</v>
      </c>
      <c r="B4966" t="s">
        <v>6100</v>
      </c>
      <c r="C4966" t="s">
        <v>484</v>
      </c>
      <c r="D4966" t="s">
        <v>480</v>
      </c>
      <c r="E4966" s="258" t="s">
        <v>10271</v>
      </c>
    </row>
    <row r="4967" spans="1:5">
      <c r="A4967">
        <v>9855</v>
      </c>
      <c r="B4967" t="s">
        <v>6101</v>
      </c>
      <c r="C4967" t="s">
        <v>484</v>
      </c>
      <c r="D4967" t="s">
        <v>480</v>
      </c>
      <c r="E4967" s="258" t="s">
        <v>10272</v>
      </c>
    </row>
    <row r="4968" spans="1:5">
      <c r="A4968">
        <v>9825</v>
      </c>
      <c r="B4968" t="s">
        <v>6102</v>
      </c>
      <c r="C4968" t="s">
        <v>484</v>
      </c>
      <c r="D4968" t="s">
        <v>480</v>
      </c>
      <c r="E4968" s="258" t="s">
        <v>10273</v>
      </c>
    </row>
    <row r="4969" spans="1:5">
      <c r="A4969">
        <v>9828</v>
      </c>
      <c r="B4969" t="s">
        <v>6103</v>
      </c>
      <c r="C4969" t="s">
        <v>484</v>
      </c>
      <c r="D4969" t="s">
        <v>480</v>
      </c>
      <c r="E4969" s="258" t="s">
        <v>10274</v>
      </c>
    </row>
    <row r="4970" spans="1:5">
      <c r="A4970">
        <v>9829</v>
      </c>
      <c r="B4970" t="s">
        <v>6104</v>
      </c>
      <c r="C4970" t="s">
        <v>484</v>
      </c>
      <c r="D4970" t="s">
        <v>480</v>
      </c>
      <c r="E4970" s="258" t="s">
        <v>10275</v>
      </c>
    </row>
    <row r="4971" spans="1:5">
      <c r="A4971">
        <v>9826</v>
      </c>
      <c r="B4971" t="s">
        <v>6105</v>
      </c>
      <c r="C4971" t="s">
        <v>484</v>
      </c>
      <c r="D4971" t="s">
        <v>480</v>
      </c>
      <c r="E4971" s="258" t="s">
        <v>10276</v>
      </c>
    </row>
    <row r="4972" spans="1:5">
      <c r="A4972">
        <v>9827</v>
      </c>
      <c r="B4972" t="s">
        <v>6106</v>
      </c>
      <c r="C4972" t="s">
        <v>484</v>
      </c>
      <c r="D4972" t="s">
        <v>480</v>
      </c>
      <c r="E4972" s="258" t="s">
        <v>10277</v>
      </c>
    </row>
    <row r="4973" spans="1:5">
      <c r="A4973">
        <v>36374</v>
      </c>
      <c r="B4973" t="s">
        <v>6107</v>
      </c>
      <c r="C4973" t="s">
        <v>484</v>
      </c>
      <c r="D4973" t="s">
        <v>480</v>
      </c>
      <c r="E4973" s="258" t="s">
        <v>10278</v>
      </c>
    </row>
    <row r="4974" spans="1:5">
      <c r="A4974">
        <v>36084</v>
      </c>
      <c r="B4974" t="s">
        <v>6108</v>
      </c>
      <c r="C4974" t="s">
        <v>484</v>
      </c>
      <c r="D4974" t="s">
        <v>480</v>
      </c>
      <c r="E4974" s="258" t="s">
        <v>10279</v>
      </c>
    </row>
    <row r="4975" spans="1:5">
      <c r="A4975">
        <v>36373</v>
      </c>
      <c r="B4975" t="s">
        <v>6109</v>
      </c>
      <c r="C4975" t="s">
        <v>484</v>
      </c>
      <c r="D4975" t="s">
        <v>480</v>
      </c>
      <c r="E4975" s="258" t="s">
        <v>10280</v>
      </c>
    </row>
    <row r="4976" spans="1:5">
      <c r="A4976">
        <v>36377</v>
      </c>
      <c r="B4976" t="s">
        <v>6110</v>
      </c>
      <c r="C4976" t="s">
        <v>484</v>
      </c>
      <c r="D4976" t="s">
        <v>480</v>
      </c>
      <c r="E4976" s="258" t="s">
        <v>10281</v>
      </c>
    </row>
    <row r="4977" spans="1:5">
      <c r="A4977">
        <v>36375</v>
      </c>
      <c r="B4977" t="s">
        <v>6111</v>
      </c>
      <c r="C4977" t="s">
        <v>484</v>
      </c>
      <c r="D4977" t="s">
        <v>480</v>
      </c>
      <c r="E4977" s="258" t="s">
        <v>10282</v>
      </c>
    </row>
    <row r="4978" spans="1:5">
      <c r="A4978">
        <v>36376</v>
      </c>
      <c r="B4978" t="s">
        <v>6112</v>
      </c>
      <c r="C4978" t="s">
        <v>484</v>
      </c>
      <c r="D4978" t="s">
        <v>480</v>
      </c>
      <c r="E4978" s="258" t="s">
        <v>6748</v>
      </c>
    </row>
    <row r="4979" spans="1:5">
      <c r="A4979">
        <v>36380</v>
      </c>
      <c r="B4979" t="s">
        <v>6113</v>
      </c>
      <c r="C4979" t="s">
        <v>484</v>
      </c>
      <c r="D4979" t="s">
        <v>480</v>
      </c>
      <c r="E4979" s="258" t="s">
        <v>10283</v>
      </c>
    </row>
    <row r="4980" spans="1:5">
      <c r="A4980">
        <v>36378</v>
      </c>
      <c r="B4980" t="s">
        <v>6114</v>
      </c>
      <c r="C4980" t="s">
        <v>484</v>
      </c>
      <c r="D4980" t="s">
        <v>480</v>
      </c>
      <c r="E4980" s="258" t="s">
        <v>6936</v>
      </c>
    </row>
    <row r="4981" spans="1:5">
      <c r="A4981">
        <v>36379</v>
      </c>
      <c r="B4981" t="s">
        <v>6115</v>
      </c>
      <c r="C4981" t="s">
        <v>484</v>
      </c>
      <c r="D4981" t="s">
        <v>480</v>
      </c>
      <c r="E4981" s="258" t="s">
        <v>10284</v>
      </c>
    </row>
    <row r="4982" spans="1:5">
      <c r="A4982">
        <v>9859</v>
      </c>
      <c r="B4982" t="s">
        <v>6116</v>
      </c>
      <c r="C4982" t="s">
        <v>484</v>
      </c>
      <c r="D4982" t="s">
        <v>478</v>
      </c>
      <c r="E4982" s="258" t="s">
        <v>6518</v>
      </c>
    </row>
    <row r="4983" spans="1:5">
      <c r="A4983">
        <v>9838</v>
      </c>
      <c r="B4983" t="s">
        <v>6117</v>
      </c>
      <c r="C4983" t="s">
        <v>484</v>
      </c>
      <c r="D4983" t="s">
        <v>478</v>
      </c>
      <c r="E4983" s="258" t="s">
        <v>6790</v>
      </c>
    </row>
    <row r="4984" spans="1:5">
      <c r="A4984">
        <v>9837</v>
      </c>
      <c r="B4984" t="s">
        <v>6118</v>
      </c>
      <c r="C4984" t="s">
        <v>484</v>
      </c>
      <c r="D4984" t="s">
        <v>478</v>
      </c>
      <c r="E4984" s="258" t="s">
        <v>10285</v>
      </c>
    </row>
    <row r="4985" spans="1:5">
      <c r="A4985">
        <v>9833</v>
      </c>
      <c r="B4985" t="s">
        <v>6119</v>
      </c>
      <c r="C4985" t="s">
        <v>484</v>
      </c>
      <c r="D4985" t="s">
        <v>480</v>
      </c>
      <c r="E4985" s="258" t="s">
        <v>7080</v>
      </c>
    </row>
    <row r="4986" spans="1:5">
      <c r="A4986">
        <v>9830</v>
      </c>
      <c r="B4986" t="s">
        <v>6120</v>
      </c>
      <c r="C4986" t="s">
        <v>484</v>
      </c>
      <c r="D4986" t="s">
        <v>480</v>
      </c>
      <c r="E4986" s="258" t="s">
        <v>7242</v>
      </c>
    </row>
    <row r="4987" spans="1:5">
      <c r="A4987">
        <v>9834</v>
      </c>
      <c r="B4987" t="s">
        <v>6121</v>
      </c>
      <c r="C4987" t="s">
        <v>484</v>
      </c>
      <c r="D4987" t="s">
        <v>480</v>
      </c>
      <c r="E4987" s="258" t="s">
        <v>10286</v>
      </c>
    </row>
    <row r="4988" spans="1:5">
      <c r="A4988">
        <v>9863</v>
      </c>
      <c r="B4988" t="s">
        <v>6122</v>
      </c>
      <c r="C4988" t="s">
        <v>484</v>
      </c>
      <c r="D4988" t="s">
        <v>478</v>
      </c>
      <c r="E4988" s="258" t="s">
        <v>10287</v>
      </c>
    </row>
    <row r="4989" spans="1:5">
      <c r="A4989">
        <v>9860</v>
      </c>
      <c r="B4989" t="s">
        <v>6123</v>
      </c>
      <c r="C4989" t="s">
        <v>484</v>
      </c>
      <c r="D4989" t="s">
        <v>478</v>
      </c>
      <c r="E4989" s="258" t="s">
        <v>10288</v>
      </c>
    </row>
    <row r="4990" spans="1:5">
      <c r="A4990">
        <v>9862</v>
      </c>
      <c r="B4990" t="s">
        <v>6124</v>
      </c>
      <c r="C4990" t="s">
        <v>484</v>
      </c>
      <c r="D4990" t="s">
        <v>478</v>
      </c>
      <c r="E4990" s="258" t="s">
        <v>10289</v>
      </c>
    </row>
    <row r="4991" spans="1:5">
      <c r="A4991">
        <v>9861</v>
      </c>
      <c r="B4991" t="s">
        <v>6125</v>
      </c>
      <c r="C4991" t="s">
        <v>484</v>
      </c>
      <c r="D4991" t="s">
        <v>478</v>
      </c>
      <c r="E4991" s="258" t="s">
        <v>10021</v>
      </c>
    </row>
    <row r="4992" spans="1:5">
      <c r="A4992">
        <v>9856</v>
      </c>
      <c r="B4992" t="s">
        <v>6126</v>
      </c>
      <c r="C4992" t="s">
        <v>484</v>
      </c>
      <c r="D4992" t="s">
        <v>478</v>
      </c>
      <c r="E4992" s="258" t="s">
        <v>10290</v>
      </c>
    </row>
    <row r="4993" spans="1:5">
      <c r="A4993">
        <v>9866</v>
      </c>
      <c r="B4993" t="s">
        <v>6127</v>
      </c>
      <c r="C4993" t="s">
        <v>484</v>
      </c>
      <c r="D4993" t="s">
        <v>478</v>
      </c>
      <c r="E4993" s="258" t="s">
        <v>6566</v>
      </c>
    </row>
    <row r="4994" spans="1:5">
      <c r="A4994">
        <v>9857</v>
      </c>
      <c r="B4994" t="s">
        <v>6128</v>
      </c>
      <c r="C4994" t="s">
        <v>484</v>
      </c>
      <c r="D4994" t="s">
        <v>478</v>
      </c>
      <c r="E4994" s="258" t="s">
        <v>10291</v>
      </c>
    </row>
    <row r="4995" spans="1:5">
      <c r="A4995">
        <v>9864</v>
      </c>
      <c r="B4995" t="s">
        <v>6129</v>
      </c>
      <c r="C4995" t="s">
        <v>484</v>
      </c>
      <c r="D4995" t="s">
        <v>478</v>
      </c>
      <c r="E4995" s="258" t="s">
        <v>10292</v>
      </c>
    </row>
    <row r="4996" spans="1:5">
      <c r="A4996">
        <v>9865</v>
      </c>
      <c r="B4996" t="s">
        <v>6130</v>
      </c>
      <c r="C4996" t="s">
        <v>484</v>
      </c>
      <c r="D4996" t="s">
        <v>478</v>
      </c>
      <c r="E4996" s="258" t="s">
        <v>6903</v>
      </c>
    </row>
    <row r="4997" spans="1:5">
      <c r="A4997">
        <v>9858</v>
      </c>
      <c r="B4997" t="s">
        <v>6131</v>
      </c>
      <c r="C4997" t="s">
        <v>484</v>
      </c>
      <c r="D4997" t="s">
        <v>478</v>
      </c>
      <c r="E4997" s="258" t="s">
        <v>10293</v>
      </c>
    </row>
    <row r="4998" spans="1:5">
      <c r="A4998">
        <v>9841</v>
      </c>
      <c r="B4998" t="s">
        <v>6132</v>
      </c>
      <c r="C4998" t="s">
        <v>484</v>
      </c>
      <c r="D4998" t="s">
        <v>478</v>
      </c>
      <c r="E4998" s="258" t="s">
        <v>10294</v>
      </c>
    </row>
    <row r="4999" spans="1:5">
      <c r="A4999">
        <v>9840</v>
      </c>
      <c r="B4999" t="s">
        <v>6133</v>
      </c>
      <c r="C4999" t="s">
        <v>484</v>
      </c>
      <c r="D4999" t="s">
        <v>478</v>
      </c>
      <c r="E4999" s="258" t="s">
        <v>10295</v>
      </c>
    </row>
    <row r="5000" spans="1:5">
      <c r="A5000">
        <v>20067</v>
      </c>
      <c r="B5000" t="s">
        <v>6134</v>
      </c>
      <c r="C5000" t="s">
        <v>484</v>
      </c>
      <c r="D5000" t="s">
        <v>478</v>
      </c>
      <c r="E5000" s="258" t="s">
        <v>6887</v>
      </c>
    </row>
    <row r="5001" spans="1:5">
      <c r="A5001">
        <v>20068</v>
      </c>
      <c r="B5001" t="s">
        <v>6135</v>
      </c>
      <c r="C5001" t="s">
        <v>484</v>
      </c>
      <c r="D5001" t="s">
        <v>478</v>
      </c>
      <c r="E5001" s="258" t="s">
        <v>10296</v>
      </c>
    </row>
    <row r="5002" spans="1:5">
      <c r="A5002">
        <v>9839</v>
      </c>
      <c r="B5002" t="s">
        <v>6136</v>
      </c>
      <c r="C5002" t="s">
        <v>484</v>
      </c>
      <c r="D5002" t="s">
        <v>478</v>
      </c>
      <c r="E5002" s="258" t="s">
        <v>6633</v>
      </c>
    </row>
    <row r="5003" spans="1:5">
      <c r="A5003">
        <v>9870</v>
      </c>
      <c r="B5003" t="s">
        <v>6137</v>
      </c>
      <c r="C5003" t="s">
        <v>484</v>
      </c>
      <c r="D5003" t="s">
        <v>478</v>
      </c>
      <c r="E5003" s="258" t="s">
        <v>10297</v>
      </c>
    </row>
    <row r="5004" spans="1:5">
      <c r="A5004">
        <v>9867</v>
      </c>
      <c r="B5004" t="s">
        <v>6138</v>
      </c>
      <c r="C5004" t="s">
        <v>484</v>
      </c>
      <c r="D5004" t="s">
        <v>478</v>
      </c>
      <c r="E5004" s="258" t="s">
        <v>8830</v>
      </c>
    </row>
    <row r="5005" spans="1:5">
      <c r="A5005">
        <v>9868</v>
      </c>
      <c r="B5005" t="s">
        <v>6139</v>
      </c>
      <c r="C5005" t="s">
        <v>484</v>
      </c>
      <c r="D5005" t="s">
        <v>483</v>
      </c>
      <c r="E5005" s="258" t="s">
        <v>10298</v>
      </c>
    </row>
    <row r="5006" spans="1:5">
      <c r="A5006">
        <v>9869</v>
      </c>
      <c r="B5006" t="s">
        <v>6140</v>
      </c>
      <c r="C5006" t="s">
        <v>484</v>
      </c>
      <c r="D5006" t="s">
        <v>478</v>
      </c>
      <c r="E5006" s="258" t="s">
        <v>6417</v>
      </c>
    </row>
    <row r="5007" spans="1:5">
      <c r="A5007">
        <v>9874</v>
      </c>
      <c r="B5007" t="s">
        <v>6141</v>
      </c>
      <c r="C5007" t="s">
        <v>484</v>
      </c>
      <c r="D5007" t="s">
        <v>478</v>
      </c>
      <c r="E5007" s="258" t="s">
        <v>6659</v>
      </c>
    </row>
    <row r="5008" spans="1:5">
      <c r="A5008">
        <v>9875</v>
      </c>
      <c r="B5008" t="s">
        <v>6142</v>
      </c>
      <c r="C5008" t="s">
        <v>484</v>
      </c>
      <c r="D5008" t="s">
        <v>478</v>
      </c>
      <c r="E5008" s="258" t="s">
        <v>8929</v>
      </c>
    </row>
    <row r="5009" spans="1:5">
      <c r="A5009">
        <v>9873</v>
      </c>
      <c r="B5009" t="s">
        <v>6143</v>
      </c>
      <c r="C5009" t="s">
        <v>484</v>
      </c>
      <c r="D5009" t="s">
        <v>478</v>
      </c>
      <c r="E5009" s="258" t="s">
        <v>7234</v>
      </c>
    </row>
    <row r="5010" spans="1:5">
      <c r="A5010">
        <v>9871</v>
      </c>
      <c r="B5010" t="s">
        <v>6144</v>
      </c>
      <c r="C5010" t="s">
        <v>484</v>
      </c>
      <c r="D5010" t="s">
        <v>478</v>
      </c>
      <c r="E5010" s="258" t="s">
        <v>6888</v>
      </c>
    </row>
    <row r="5011" spans="1:5">
      <c r="A5011">
        <v>9872</v>
      </c>
      <c r="B5011" t="s">
        <v>6145</v>
      </c>
      <c r="C5011" t="s">
        <v>484</v>
      </c>
      <c r="D5011" t="s">
        <v>478</v>
      </c>
      <c r="E5011" s="258" t="s">
        <v>7246</v>
      </c>
    </row>
    <row r="5012" spans="1:5">
      <c r="A5012">
        <v>7667</v>
      </c>
      <c r="B5012" t="s">
        <v>6146</v>
      </c>
      <c r="C5012" t="s">
        <v>484</v>
      </c>
      <c r="D5012" t="s">
        <v>480</v>
      </c>
      <c r="E5012" s="258" t="s">
        <v>10299</v>
      </c>
    </row>
    <row r="5013" spans="1:5">
      <c r="A5013">
        <v>7660</v>
      </c>
      <c r="B5013" t="s">
        <v>6147</v>
      </c>
      <c r="C5013" t="s">
        <v>484</v>
      </c>
      <c r="D5013" t="s">
        <v>480</v>
      </c>
      <c r="E5013" s="258" t="s">
        <v>10300</v>
      </c>
    </row>
    <row r="5014" spans="1:5">
      <c r="A5014">
        <v>7676</v>
      </c>
      <c r="B5014" t="s">
        <v>6148</v>
      </c>
      <c r="C5014" t="s">
        <v>484</v>
      </c>
      <c r="D5014" t="s">
        <v>480</v>
      </c>
      <c r="E5014" s="258" t="s">
        <v>10301</v>
      </c>
    </row>
    <row r="5015" spans="1:5">
      <c r="A5015">
        <v>12426</v>
      </c>
      <c r="B5015" t="s">
        <v>6149</v>
      </c>
      <c r="C5015" t="s">
        <v>477</v>
      </c>
      <c r="D5015" t="s">
        <v>480</v>
      </c>
      <c r="E5015" s="258" t="s">
        <v>10302</v>
      </c>
    </row>
    <row r="5016" spans="1:5">
      <c r="A5016">
        <v>12425</v>
      </c>
      <c r="B5016" t="s">
        <v>6150</v>
      </c>
      <c r="C5016" t="s">
        <v>477</v>
      </c>
      <c r="D5016" t="s">
        <v>480</v>
      </c>
      <c r="E5016" s="258" t="s">
        <v>10303</v>
      </c>
    </row>
    <row r="5017" spans="1:5">
      <c r="A5017">
        <v>12427</v>
      </c>
      <c r="B5017" t="s">
        <v>6151</v>
      </c>
      <c r="C5017" t="s">
        <v>477</v>
      </c>
      <c r="D5017" t="s">
        <v>480</v>
      </c>
      <c r="E5017" s="258" t="s">
        <v>10304</v>
      </c>
    </row>
    <row r="5018" spans="1:5">
      <c r="A5018">
        <v>12428</v>
      </c>
      <c r="B5018" t="s">
        <v>6152</v>
      </c>
      <c r="C5018" t="s">
        <v>477</v>
      </c>
      <c r="D5018" t="s">
        <v>480</v>
      </c>
      <c r="E5018" s="258" t="s">
        <v>10305</v>
      </c>
    </row>
    <row r="5019" spans="1:5">
      <c r="A5019">
        <v>12430</v>
      </c>
      <c r="B5019" t="s">
        <v>6153</v>
      </c>
      <c r="C5019" t="s">
        <v>477</v>
      </c>
      <c r="D5019" t="s">
        <v>480</v>
      </c>
      <c r="E5019" s="258" t="s">
        <v>10306</v>
      </c>
    </row>
    <row r="5020" spans="1:5">
      <c r="A5020">
        <v>12429</v>
      </c>
      <c r="B5020" t="s">
        <v>6154</v>
      </c>
      <c r="C5020" t="s">
        <v>477</v>
      </c>
      <c r="D5020" t="s">
        <v>480</v>
      </c>
      <c r="E5020" s="258" t="s">
        <v>10307</v>
      </c>
    </row>
    <row r="5021" spans="1:5">
      <c r="A5021">
        <v>12431</v>
      </c>
      <c r="B5021" t="s">
        <v>6155</v>
      </c>
      <c r="C5021" t="s">
        <v>477</v>
      </c>
      <c r="D5021" t="s">
        <v>480</v>
      </c>
      <c r="E5021" s="258" t="s">
        <v>10308</v>
      </c>
    </row>
    <row r="5022" spans="1:5">
      <c r="A5022">
        <v>12432</v>
      </c>
      <c r="B5022" t="s">
        <v>6156</v>
      </c>
      <c r="C5022" t="s">
        <v>477</v>
      </c>
      <c r="D5022" t="s">
        <v>480</v>
      </c>
      <c r="E5022" s="258" t="s">
        <v>10309</v>
      </c>
    </row>
    <row r="5023" spans="1:5">
      <c r="A5023">
        <v>12434</v>
      </c>
      <c r="B5023" t="s">
        <v>6157</v>
      </c>
      <c r="C5023" t="s">
        <v>477</v>
      </c>
      <c r="D5023" t="s">
        <v>480</v>
      </c>
      <c r="E5023" s="258" t="s">
        <v>969</v>
      </c>
    </row>
    <row r="5024" spans="1:5">
      <c r="A5024">
        <v>12433</v>
      </c>
      <c r="B5024" t="s">
        <v>6158</v>
      </c>
      <c r="C5024" t="s">
        <v>477</v>
      </c>
      <c r="D5024" t="s">
        <v>480</v>
      </c>
      <c r="E5024" s="258" t="s">
        <v>10310</v>
      </c>
    </row>
    <row r="5025" spans="1:5">
      <c r="A5025">
        <v>12435</v>
      </c>
      <c r="B5025" t="s">
        <v>6159</v>
      </c>
      <c r="C5025" t="s">
        <v>477</v>
      </c>
      <c r="D5025" t="s">
        <v>480</v>
      </c>
      <c r="E5025" s="258" t="s">
        <v>10311</v>
      </c>
    </row>
    <row r="5026" spans="1:5">
      <c r="A5026">
        <v>12437</v>
      </c>
      <c r="B5026" t="s">
        <v>6160</v>
      </c>
      <c r="C5026" t="s">
        <v>477</v>
      </c>
      <c r="D5026" t="s">
        <v>480</v>
      </c>
      <c r="E5026" s="258" t="s">
        <v>10312</v>
      </c>
    </row>
    <row r="5027" spans="1:5">
      <c r="A5027">
        <v>12439</v>
      </c>
      <c r="B5027" t="s">
        <v>6161</v>
      </c>
      <c r="C5027" t="s">
        <v>477</v>
      </c>
      <c r="D5027" t="s">
        <v>480</v>
      </c>
      <c r="E5027" s="258" t="s">
        <v>10313</v>
      </c>
    </row>
    <row r="5028" spans="1:5">
      <c r="A5028">
        <v>12438</v>
      </c>
      <c r="B5028" t="s">
        <v>6162</v>
      </c>
      <c r="C5028" t="s">
        <v>477</v>
      </c>
      <c r="D5028" t="s">
        <v>480</v>
      </c>
      <c r="E5028" s="258" t="s">
        <v>10314</v>
      </c>
    </row>
    <row r="5029" spans="1:5">
      <c r="A5029">
        <v>12436</v>
      </c>
      <c r="B5029" t="s">
        <v>6163</v>
      </c>
      <c r="C5029" t="s">
        <v>477</v>
      </c>
      <c r="D5029" t="s">
        <v>480</v>
      </c>
      <c r="E5029" s="258" t="s">
        <v>10315</v>
      </c>
    </row>
    <row r="5030" spans="1:5">
      <c r="A5030">
        <v>36357</v>
      </c>
      <c r="B5030" t="s">
        <v>6164</v>
      </c>
      <c r="C5030" t="s">
        <v>477</v>
      </c>
      <c r="D5030" t="s">
        <v>478</v>
      </c>
      <c r="E5030" s="258" t="s">
        <v>10316</v>
      </c>
    </row>
    <row r="5031" spans="1:5">
      <c r="A5031">
        <v>12424</v>
      </c>
      <c r="B5031" t="s">
        <v>6165</v>
      </c>
      <c r="C5031" t="s">
        <v>477</v>
      </c>
      <c r="D5031" t="s">
        <v>480</v>
      </c>
      <c r="E5031" s="258" t="s">
        <v>10317</v>
      </c>
    </row>
    <row r="5032" spans="1:5">
      <c r="A5032">
        <v>12440</v>
      </c>
      <c r="B5032" t="s">
        <v>6166</v>
      </c>
      <c r="C5032" t="s">
        <v>477</v>
      </c>
      <c r="D5032" t="s">
        <v>480</v>
      </c>
      <c r="E5032" s="258" t="s">
        <v>10318</v>
      </c>
    </row>
    <row r="5033" spans="1:5">
      <c r="A5033">
        <v>9884</v>
      </c>
      <c r="B5033" t="s">
        <v>6167</v>
      </c>
      <c r="C5033" t="s">
        <v>477</v>
      </c>
      <c r="D5033" t="s">
        <v>480</v>
      </c>
      <c r="E5033" s="258" t="s">
        <v>10319</v>
      </c>
    </row>
    <row r="5034" spans="1:5">
      <c r="A5034">
        <v>9888</v>
      </c>
      <c r="B5034" t="s">
        <v>6168</v>
      </c>
      <c r="C5034" t="s">
        <v>477</v>
      </c>
      <c r="D5034" t="s">
        <v>480</v>
      </c>
      <c r="E5034" s="258" t="s">
        <v>7156</v>
      </c>
    </row>
    <row r="5035" spans="1:5">
      <c r="A5035">
        <v>9883</v>
      </c>
      <c r="B5035" t="s">
        <v>6169</v>
      </c>
      <c r="C5035" t="s">
        <v>477</v>
      </c>
      <c r="D5035" t="s">
        <v>480</v>
      </c>
      <c r="E5035" s="258" t="s">
        <v>10320</v>
      </c>
    </row>
    <row r="5036" spans="1:5">
      <c r="A5036">
        <v>9886</v>
      </c>
      <c r="B5036" t="s">
        <v>6170</v>
      </c>
      <c r="C5036" t="s">
        <v>477</v>
      </c>
      <c r="D5036" t="s">
        <v>480</v>
      </c>
      <c r="E5036" s="258" t="s">
        <v>10321</v>
      </c>
    </row>
    <row r="5037" spans="1:5">
      <c r="A5037">
        <v>9889</v>
      </c>
      <c r="B5037" t="s">
        <v>6171</v>
      </c>
      <c r="C5037" t="s">
        <v>477</v>
      </c>
      <c r="D5037" t="s">
        <v>480</v>
      </c>
      <c r="E5037" s="258" t="s">
        <v>10322</v>
      </c>
    </row>
    <row r="5038" spans="1:5">
      <c r="A5038">
        <v>9887</v>
      </c>
      <c r="B5038" t="s">
        <v>6172</v>
      </c>
      <c r="C5038" t="s">
        <v>477</v>
      </c>
      <c r="D5038" t="s">
        <v>480</v>
      </c>
      <c r="E5038" s="258" t="s">
        <v>10323</v>
      </c>
    </row>
    <row r="5039" spans="1:5">
      <c r="A5039">
        <v>9885</v>
      </c>
      <c r="B5039" t="s">
        <v>6173</v>
      </c>
      <c r="C5039" t="s">
        <v>477</v>
      </c>
      <c r="D5039" t="s">
        <v>480</v>
      </c>
      <c r="E5039" s="258" t="s">
        <v>7807</v>
      </c>
    </row>
    <row r="5040" spans="1:5">
      <c r="A5040">
        <v>9890</v>
      </c>
      <c r="B5040" t="s">
        <v>6174</v>
      </c>
      <c r="C5040" t="s">
        <v>477</v>
      </c>
      <c r="D5040" t="s">
        <v>480</v>
      </c>
      <c r="E5040" s="258" t="s">
        <v>10324</v>
      </c>
    </row>
    <row r="5041" spans="1:5">
      <c r="A5041">
        <v>9891</v>
      </c>
      <c r="B5041" t="s">
        <v>6175</v>
      </c>
      <c r="C5041" t="s">
        <v>477</v>
      </c>
      <c r="D5041" t="s">
        <v>480</v>
      </c>
      <c r="E5041" s="258" t="s">
        <v>10325</v>
      </c>
    </row>
    <row r="5042" spans="1:5">
      <c r="A5042">
        <v>39292</v>
      </c>
      <c r="B5042" t="s">
        <v>6176</v>
      </c>
      <c r="C5042" t="s">
        <v>477</v>
      </c>
      <c r="D5042" t="s">
        <v>480</v>
      </c>
      <c r="E5042" s="258" t="s">
        <v>919</v>
      </c>
    </row>
    <row r="5043" spans="1:5">
      <c r="A5043">
        <v>39293</v>
      </c>
      <c r="B5043" t="s">
        <v>6177</v>
      </c>
      <c r="C5043" t="s">
        <v>477</v>
      </c>
      <c r="D5043" t="s">
        <v>480</v>
      </c>
      <c r="E5043" s="258" t="s">
        <v>6572</v>
      </c>
    </row>
    <row r="5044" spans="1:5">
      <c r="A5044">
        <v>39294</v>
      </c>
      <c r="B5044" t="s">
        <v>6178</v>
      </c>
      <c r="C5044" t="s">
        <v>477</v>
      </c>
      <c r="D5044" t="s">
        <v>480</v>
      </c>
      <c r="E5044" s="258" t="s">
        <v>6572</v>
      </c>
    </row>
    <row r="5045" spans="1:5">
      <c r="A5045">
        <v>39295</v>
      </c>
      <c r="B5045" t="s">
        <v>6179</v>
      </c>
      <c r="C5045" t="s">
        <v>477</v>
      </c>
      <c r="D5045" t="s">
        <v>480</v>
      </c>
      <c r="E5045" s="258" t="s">
        <v>7252</v>
      </c>
    </row>
    <row r="5046" spans="1:5">
      <c r="A5046">
        <v>36313</v>
      </c>
      <c r="B5046" t="s">
        <v>6180</v>
      </c>
      <c r="C5046" t="s">
        <v>477</v>
      </c>
      <c r="D5046" t="s">
        <v>478</v>
      </c>
      <c r="E5046" s="258" t="s">
        <v>6985</v>
      </c>
    </row>
    <row r="5047" spans="1:5">
      <c r="A5047">
        <v>36316</v>
      </c>
      <c r="B5047" t="s">
        <v>6181</v>
      </c>
      <c r="C5047" t="s">
        <v>477</v>
      </c>
      <c r="D5047" t="s">
        <v>478</v>
      </c>
      <c r="E5047" s="258" t="s">
        <v>10326</v>
      </c>
    </row>
    <row r="5048" spans="1:5">
      <c r="A5048">
        <v>64</v>
      </c>
      <c r="B5048" t="s">
        <v>6182</v>
      </c>
      <c r="C5048" t="s">
        <v>477</v>
      </c>
      <c r="D5048" t="s">
        <v>480</v>
      </c>
      <c r="E5048" s="258" t="s">
        <v>9809</v>
      </c>
    </row>
    <row r="5049" spans="1:5">
      <c r="A5049">
        <v>37423</v>
      </c>
      <c r="B5049" t="s">
        <v>6183</v>
      </c>
      <c r="C5049" t="s">
        <v>477</v>
      </c>
      <c r="D5049" t="s">
        <v>480</v>
      </c>
      <c r="E5049" s="258" t="s">
        <v>9398</v>
      </c>
    </row>
    <row r="5050" spans="1:5">
      <c r="A5050">
        <v>39296</v>
      </c>
      <c r="B5050" t="s">
        <v>6184</v>
      </c>
      <c r="C5050" t="s">
        <v>477</v>
      </c>
      <c r="D5050" t="s">
        <v>480</v>
      </c>
      <c r="E5050" s="258" t="s">
        <v>6880</v>
      </c>
    </row>
    <row r="5051" spans="1:5">
      <c r="A5051">
        <v>39297</v>
      </c>
      <c r="B5051" t="s">
        <v>6185</v>
      </c>
      <c r="C5051" t="s">
        <v>477</v>
      </c>
      <c r="D5051" t="s">
        <v>480</v>
      </c>
      <c r="E5051" s="258" t="s">
        <v>6596</v>
      </c>
    </row>
    <row r="5052" spans="1:5">
      <c r="A5052">
        <v>39298</v>
      </c>
      <c r="B5052" t="s">
        <v>6186</v>
      </c>
      <c r="C5052" t="s">
        <v>477</v>
      </c>
      <c r="D5052" t="s">
        <v>480</v>
      </c>
      <c r="E5052" s="258" t="s">
        <v>6696</v>
      </c>
    </row>
    <row r="5053" spans="1:5">
      <c r="A5053">
        <v>39299</v>
      </c>
      <c r="B5053" t="s">
        <v>6187</v>
      </c>
      <c r="C5053" t="s">
        <v>477</v>
      </c>
      <c r="D5053" t="s">
        <v>480</v>
      </c>
      <c r="E5053" s="258" t="s">
        <v>9696</v>
      </c>
    </row>
    <row r="5054" spans="1:5">
      <c r="A5054">
        <v>9892</v>
      </c>
      <c r="B5054" t="s">
        <v>6188</v>
      </c>
      <c r="C5054" t="s">
        <v>477</v>
      </c>
      <c r="D5054" t="s">
        <v>478</v>
      </c>
      <c r="E5054" s="258" t="s">
        <v>10247</v>
      </c>
    </row>
    <row r="5055" spans="1:5">
      <c r="A5055">
        <v>9893</v>
      </c>
      <c r="B5055" t="s">
        <v>6189</v>
      </c>
      <c r="C5055" t="s">
        <v>477</v>
      </c>
      <c r="D5055" t="s">
        <v>478</v>
      </c>
      <c r="E5055" s="258" t="s">
        <v>7689</v>
      </c>
    </row>
    <row r="5056" spans="1:5">
      <c r="A5056">
        <v>9901</v>
      </c>
      <c r="B5056" t="s">
        <v>6190</v>
      </c>
      <c r="C5056" t="s">
        <v>477</v>
      </c>
      <c r="D5056" t="s">
        <v>478</v>
      </c>
      <c r="E5056" s="258" t="s">
        <v>10327</v>
      </c>
    </row>
    <row r="5057" spans="1:5">
      <c r="A5057">
        <v>9896</v>
      </c>
      <c r="B5057" t="s">
        <v>6191</v>
      </c>
      <c r="C5057" t="s">
        <v>477</v>
      </c>
      <c r="D5057" t="s">
        <v>478</v>
      </c>
      <c r="E5057" s="258" t="s">
        <v>7105</v>
      </c>
    </row>
    <row r="5058" spans="1:5">
      <c r="A5058">
        <v>9900</v>
      </c>
      <c r="B5058" t="s">
        <v>6192</v>
      </c>
      <c r="C5058" t="s">
        <v>477</v>
      </c>
      <c r="D5058" t="s">
        <v>478</v>
      </c>
      <c r="E5058" s="258" t="s">
        <v>6836</v>
      </c>
    </row>
    <row r="5059" spans="1:5">
      <c r="A5059">
        <v>9898</v>
      </c>
      <c r="B5059" t="s">
        <v>6193</v>
      </c>
      <c r="C5059" t="s">
        <v>477</v>
      </c>
      <c r="D5059" t="s">
        <v>478</v>
      </c>
      <c r="E5059" s="258" t="s">
        <v>10328</v>
      </c>
    </row>
    <row r="5060" spans="1:5">
      <c r="A5060">
        <v>9899</v>
      </c>
      <c r="B5060" t="s">
        <v>6194</v>
      </c>
      <c r="C5060" t="s">
        <v>477</v>
      </c>
      <c r="D5060" t="s">
        <v>478</v>
      </c>
      <c r="E5060" s="258" t="s">
        <v>10329</v>
      </c>
    </row>
    <row r="5061" spans="1:5">
      <c r="A5061">
        <v>9902</v>
      </c>
      <c r="B5061" t="s">
        <v>6195</v>
      </c>
      <c r="C5061" t="s">
        <v>477</v>
      </c>
      <c r="D5061" t="s">
        <v>478</v>
      </c>
      <c r="E5061" s="258" t="s">
        <v>10330</v>
      </c>
    </row>
    <row r="5062" spans="1:5">
      <c r="A5062">
        <v>9908</v>
      </c>
      <c r="B5062" t="s">
        <v>6196</v>
      </c>
      <c r="C5062" t="s">
        <v>477</v>
      </c>
      <c r="D5062" t="s">
        <v>478</v>
      </c>
      <c r="E5062" s="258" t="s">
        <v>10331</v>
      </c>
    </row>
    <row r="5063" spans="1:5">
      <c r="A5063">
        <v>9905</v>
      </c>
      <c r="B5063" t="s">
        <v>6197</v>
      </c>
      <c r="C5063" t="s">
        <v>477</v>
      </c>
      <c r="D5063" t="s">
        <v>478</v>
      </c>
      <c r="E5063" s="258" t="s">
        <v>6709</v>
      </c>
    </row>
    <row r="5064" spans="1:5">
      <c r="A5064">
        <v>9906</v>
      </c>
      <c r="B5064" t="s">
        <v>6198</v>
      </c>
      <c r="C5064" t="s">
        <v>477</v>
      </c>
      <c r="D5064" t="s">
        <v>478</v>
      </c>
      <c r="E5064" s="258" t="s">
        <v>10332</v>
      </c>
    </row>
    <row r="5065" spans="1:5">
      <c r="A5065">
        <v>9895</v>
      </c>
      <c r="B5065" t="s">
        <v>6199</v>
      </c>
      <c r="C5065" t="s">
        <v>477</v>
      </c>
      <c r="D5065" t="s">
        <v>478</v>
      </c>
      <c r="E5065" s="258" t="s">
        <v>1044</v>
      </c>
    </row>
    <row r="5066" spans="1:5">
      <c r="A5066">
        <v>9894</v>
      </c>
      <c r="B5066" t="s">
        <v>6200</v>
      </c>
      <c r="C5066" t="s">
        <v>477</v>
      </c>
      <c r="D5066" t="s">
        <v>478</v>
      </c>
      <c r="E5066" s="258" t="s">
        <v>10333</v>
      </c>
    </row>
    <row r="5067" spans="1:5">
      <c r="A5067">
        <v>9897</v>
      </c>
      <c r="B5067" t="s">
        <v>6201</v>
      </c>
      <c r="C5067" t="s">
        <v>477</v>
      </c>
      <c r="D5067" t="s">
        <v>478</v>
      </c>
      <c r="E5067" s="258" t="s">
        <v>10334</v>
      </c>
    </row>
    <row r="5068" spans="1:5">
      <c r="A5068">
        <v>9910</v>
      </c>
      <c r="B5068" t="s">
        <v>6202</v>
      </c>
      <c r="C5068" t="s">
        <v>477</v>
      </c>
      <c r="D5068" t="s">
        <v>478</v>
      </c>
      <c r="E5068" s="258" t="s">
        <v>8606</v>
      </c>
    </row>
    <row r="5069" spans="1:5">
      <c r="A5069">
        <v>9909</v>
      </c>
      <c r="B5069" t="s">
        <v>6203</v>
      </c>
      <c r="C5069" t="s">
        <v>477</v>
      </c>
      <c r="D5069" t="s">
        <v>478</v>
      </c>
      <c r="E5069" s="258" t="s">
        <v>10335</v>
      </c>
    </row>
    <row r="5070" spans="1:5">
      <c r="A5070">
        <v>9907</v>
      </c>
      <c r="B5070" t="s">
        <v>6204</v>
      </c>
      <c r="C5070" t="s">
        <v>477</v>
      </c>
      <c r="D5070" t="s">
        <v>478</v>
      </c>
      <c r="E5070" s="258" t="s">
        <v>10336</v>
      </c>
    </row>
    <row r="5071" spans="1:5">
      <c r="A5071">
        <v>20973</v>
      </c>
      <c r="B5071" t="s">
        <v>6205</v>
      </c>
      <c r="C5071" t="s">
        <v>477</v>
      </c>
      <c r="D5071" t="s">
        <v>478</v>
      </c>
      <c r="E5071" s="258" t="s">
        <v>10337</v>
      </c>
    </row>
    <row r="5072" spans="1:5">
      <c r="A5072">
        <v>20974</v>
      </c>
      <c r="B5072" t="s">
        <v>6206</v>
      </c>
      <c r="C5072" t="s">
        <v>477</v>
      </c>
      <c r="D5072" t="s">
        <v>478</v>
      </c>
      <c r="E5072" s="258" t="s">
        <v>10338</v>
      </c>
    </row>
    <row r="5073" spans="1:5">
      <c r="A5073">
        <v>37989</v>
      </c>
      <c r="B5073" t="s">
        <v>6207</v>
      </c>
      <c r="C5073" t="s">
        <v>477</v>
      </c>
      <c r="D5073" t="s">
        <v>480</v>
      </c>
      <c r="E5073" s="258" t="s">
        <v>6478</v>
      </c>
    </row>
    <row r="5074" spans="1:5">
      <c r="A5074">
        <v>37990</v>
      </c>
      <c r="B5074" t="s">
        <v>6208</v>
      </c>
      <c r="C5074" t="s">
        <v>477</v>
      </c>
      <c r="D5074" t="s">
        <v>480</v>
      </c>
      <c r="E5074" s="258" t="s">
        <v>992</v>
      </c>
    </row>
    <row r="5075" spans="1:5">
      <c r="A5075">
        <v>37991</v>
      </c>
      <c r="B5075" t="s">
        <v>6209</v>
      </c>
      <c r="C5075" t="s">
        <v>477</v>
      </c>
      <c r="D5075" t="s">
        <v>480</v>
      </c>
      <c r="E5075" s="258" t="s">
        <v>6435</v>
      </c>
    </row>
    <row r="5076" spans="1:5">
      <c r="A5076">
        <v>37992</v>
      </c>
      <c r="B5076" t="s">
        <v>6210</v>
      </c>
      <c r="C5076" t="s">
        <v>477</v>
      </c>
      <c r="D5076" t="s">
        <v>480</v>
      </c>
      <c r="E5076" s="258" t="s">
        <v>6580</v>
      </c>
    </row>
    <row r="5077" spans="1:5">
      <c r="A5077">
        <v>37993</v>
      </c>
      <c r="B5077" t="s">
        <v>6211</v>
      </c>
      <c r="C5077" t="s">
        <v>477</v>
      </c>
      <c r="D5077" t="s">
        <v>480</v>
      </c>
      <c r="E5077" s="258" t="s">
        <v>4391</v>
      </c>
    </row>
    <row r="5078" spans="1:5">
      <c r="A5078">
        <v>37994</v>
      </c>
      <c r="B5078" t="s">
        <v>6212</v>
      </c>
      <c r="C5078" t="s">
        <v>477</v>
      </c>
      <c r="D5078" t="s">
        <v>480</v>
      </c>
      <c r="E5078" s="258" t="s">
        <v>6581</v>
      </c>
    </row>
    <row r="5079" spans="1:5">
      <c r="A5079">
        <v>37995</v>
      </c>
      <c r="B5079" t="s">
        <v>6213</v>
      </c>
      <c r="C5079" t="s">
        <v>477</v>
      </c>
      <c r="D5079" t="s">
        <v>480</v>
      </c>
      <c r="E5079" s="258" t="s">
        <v>6582</v>
      </c>
    </row>
    <row r="5080" spans="1:5">
      <c r="A5080">
        <v>37996</v>
      </c>
      <c r="B5080" t="s">
        <v>6214</v>
      </c>
      <c r="C5080" t="s">
        <v>477</v>
      </c>
      <c r="D5080" t="s">
        <v>480</v>
      </c>
      <c r="E5080" s="258" t="s">
        <v>6583</v>
      </c>
    </row>
    <row r="5081" spans="1:5">
      <c r="A5081">
        <v>13883</v>
      </c>
      <c r="B5081" t="s">
        <v>6215</v>
      </c>
      <c r="C5081" t="s">
        <v>477</v>
      </c>
      <c r="D5081" t="s">
        <v>480</v>
      </c>
      <c r="E5081" s="258" t="s">
        <v>10339</v>
      </c>
    </row>
    <row r="5082" spans="1:5">
      <c r="A5082">
        <v>38604</v>
      </c>
      <c r="B5082" t="s">
        <v>6216</v>
      </c>
      <c r="C5082" t="s">
        <v>477</v>
      </c>
      <c r="D5082" t="s">
        <v>480</v>
      </c>
      <c r="E5082" s="258" t="s">
        <v>10340</v>
      </c>
    </row>
    <row r="5083" spans="1:5">
      <c r="A5083">
        <v>10601</v>
      </c>
      <c r="B5083" t="s">
        <v>6217</v>
      </c>
      <c r="C5083" t="s">
        <v>477</v>
      </c>
      <c r="D5083" t="s">
        <v>480</v>
      </c>
      <c r="E5083" s="258" t="s">
        <v>10341</v>
      </c>
    </row>
    <row r="5084" spans="1:5">
      <c r="A5084">
        <v>44469</v>
      </c>
      <c r="B5084" t="s">
        <v>6218</v>
      </c>
      <c r="C5084" t="s">
        <v>477</v>
      </c>
      <c r="D5084" t="s">
        <v>480</v>
      </c>
      <c r="E5084" s="258" t="s">
        <v>10342</v>
      </c>
    </row>
    <row r="5085" spans="1:5">
      <c r="A5085">
        <v>13894</v>
      </c>
      <c r="B5085" t="s">
        <v>6219</v>
      </c>
      <c r="C5085" t="s">
        <v>477</v>
      </c>
      <c r="D5085" t="s">
        <v>480</v>
      </c>
      <c r="E5085" s="258" t="s">
        <v>1055</v>
      </c>
    </row>
    <row r="5086" spans="1:5">
      <c r="A5086">
        <v>13895</v>
      </c>
      <c r="B5086" t="s">
        <v>6220</v>
      </c>
      <c r="C5086" t="s">
        <v>477</v>
      </c>
      <c r="D5086" t="s">
        <v>480</v>
      </c>
      <c r="E5086" s="258" t="s">
        <v>1056</v>
      </c>
    </row>
    <row r="5087" spans="1:5">
      <c r="A5087">
        <v>13892</v>
      </c>
      <c r="B5087" t="s">
        <v>6221</v>
      </c>
      <c r="C5087" t="s">
        <v>477</v>
      </c>
      <c r="D5087" t="s">
        <v>480</v>
      </c>
      <c r="E5087" s="258" t="s">
        <v>1057</v>
      </c>
    </row>
    <row r="5088" spans="1:5">
      <c r="A5088">
        <v>9914</v>
      </c>
      <c r="B5088" t="s">
        <v>6222</v>
      </c>
      <c r="C5088" t="s">
        <v>477</v>
      </c>
      <c r="D5088" t="s">
        <v>480</v>
      </c>
      <c r="E5088" s="258" t="s">
        <v>944</v>
      </c>
    </row>
    <row r="5089" spans="1:5">
      <c r="A5089">
        <v>36485</v>
      </c>
      <c r="B5089" t="s">
        <v>6223</v>
      </c>
      <c r="C5089" t="s">
        <v>477</v>
      </c>
      <c r="D5089" t="s">
        <v>480</v>
      </c>
      <c r="E5089" s="258" t="s">
        <v>10343</v>
      </c>
    </row>
    <row r="5090" spans="1:5">
      <c r="A5090">
        <v>9912</v>
      </c>
      <c r="B5090" t="s">
        <v>6224</v>
      </c>
      <c r="C5090" t="s">
        <v>477</v>
      </c>
      <c r="D5090" t="s">
        <v>480</v>
      </c>
      <c r="E5090" s="258" t="s">
        <v>10344</v>
      </c>
    </row>
    <row r="5091" spans="1:5">
      <c r="A5091">
        <v>9921</v>
      </c>
      <c r="B5091" t="s">
        <v>6225</v>
      </c>
      <c r="C5091" t="s">
        <v>477</v>
      </c>
      <c r="D5091" t="s">
        <v>480</v>
      </c>
      <c r="E5091" s="258" t="s">
        <v>10345</v>
      </c>
    </row>
    <row r="5092" spans="1:5">
      <c r="A5092">
        <v>21112</v>
      </c>
      <c r="B5092" t="s">
        <v>6226</v>
      </c>
      <c r="C5092" t="s">
        <v>477</v>
      </c>
      <c r="D5092" t="s">
        <v>478</v>
      </c>
      <c r="E5092" s="258" t="s">
        <v>10346</v>
      </c>
    </row>
    <row r="5093" spans="1:5">
      <c r="A5093">
        <v>10228</v>
      </c>
      <c r="B5093" t="s">
        <v>6227</v>
      </c>
      <c r="C5093" t="s">
        <v>477</v>
      </c>
      <c r="D5093" t="s">
        <v>483</v>
      </c>
      <c r="E5093" s="258" t="s">
        <v>10347</v>
      </c>
    </row>
    <row r="5094" spans="1:5">
      <c r="A5094">
        <v>11781</v>
      </c>
      <c r="B5094" t="s">
        <v>6228</v>
      </c>
      <c r="C5094" t="s">
        <v>477</v>
      </c>
      <c r="D5094" t="s">
        <v>478</v>
      </c>
      <c r="E5094" s="258" t="s">
        <v>10348</v>
      </c>
    </row>
    <row r="5095" spans="1:5">
      <c r="A5095">
        <v>37588</v>
      </c>
      <c r="B5095" t="s">
        <v>6229</v>
      </c>
      <c r="C5095" t="s">
        <v>477</v>
      </c>
      <c r="D5095" t="s">
        <v>478</v>
      </c>
      <c r="E5095" s="258" t="s">
        <v>6230</v>
      </c>
    </row>
    <row r="5096" spans="1:5">
      <c r="A5096">
        <v>11746</v>
      </c>
      <c r="B5096" t="s">
        <v>6231</v>
      </c>
      <c r="C5096" t="s">
        <v>477</v>
      </c>
      <c r="D5096" t="s">
        <v>478</v>
      </c>
      <c r="E5096" s="258" t="s">
        <v>10349</v>
      </c>
    </row>
    <row r="5097" spans="1:5">
      <c r="A5097">
        <v>11751</v>
      </c>
      <c r="B5097" t="s">
        <v>6232</v>
      </c>
      <c r="C5097" t="s">
        <v>477</v>
      </c>
      <c r="D5097" t="s">
        <v>478</v>
      </c>
      <c r="E5097" s="258" t="s">
        <v>7166</v>
      </c>
    </row>
    <row r="5098" spans="1:5">
      <c r="A5098">
        <v>11750</v>
      </c>
      <c r="B5098" t="s">
        <v>6233</v>
      </c>
      <c r="C5098" t="s">
        <v>477</v>
      </c>
      <c r="D5098" t="s">
        <v>478</v>
      </c>
      <c r="E5098" s="258" t="s">
        <v>10350</v>
      </c>
    </row>
    <row r="5099" spans="1:5">
      <c r="A5099">
        <v>11748</v>
      </c>
      <c r="B5099" t="s">
        <v>6234</v>
      </c>
      <c r="C5099" t="s">
        <v>477</v>
      </c>
      <c r="D5099" t="s">
        <v>478</v>
      </c>
      <c r="E5099" s="258" t="s">
        <v>10351</v>
      </c>
    </row>
    <row r="5100" spans="1:5">
      <c r="A5100">
        <v>11747</v>
      </c>
      <c r="B5100" t="s">
        <v>6235</v>
      </c>
      <c r="C5100" t="s">
        <v>477</v>
      </c>
      <c r="D5100" t="s">
        <v>478</v>
      </c>
      <c r="E5100" s="258" t="s">
        <v>10352</v>
      </c>
    </row>
    <row r="5101" spans="1:5">
      <c r="A5101">
        <v>11749</v>
      </c>
      <c r="B5101" t="s">
        <v>6236</v>
      </c>
      <c r="C5101" t="s">
        <v>477</v>
      </c>
      <c r="D5101" t="s">
        <v>478</v>
      </c>
      <c r="E5101" s="258" t="s">
        <v>8225</v>
      </c>
    </row>
    <row r="5102" spans="1:5">
      <c r="A5102">
        <v>10236</v>
      </c>
      <c r="B5102" t="s">
        <v>6237</v>
      </c>
      <c r="C5102" t="s">
        <v>477</v>
      </c>
      <c r="D5102" t="s">
        <v>480</v>
      </c>
      <c r="E5102" s="258" t="s">
        <v>10353</v>
      </c>
    </row>
    <row r="5103" spans="1:5">
      <c r="A5103">
        <v>10233</v>
      </c>
      <c r="B5103" t="s">
        <v>6238</v>
      </c>
      <c r="C5103" t="s">
        <v>477</v>
      </c>
      <c r="D5103" t="s">
        <v>480</v>
      </c>
      <c r="E5103" s="258" t="s">
        <v>10354</v>
      </c>
    </row>
    <row r="5104" spans="1:5">
      <c r="A5104">
        <v>10234</v>
      </c>
      <c r="B5104" t="s">
        <v>6239</v>
      </c>
      <c r="C5104" t="s">
        <v>477</v>
      </c>
      <c r="D5104" t="s">
        <v>480</v>
      </c>
      <c r="E5104" s="258" t="s">
        <v>10355</v>
      </c>
    </row>
    <row r="5105" spans="1:5">
      <c r="A5105">
        <v>10231</v>
      </c>
      <c r="B5105" t="s">
        <v>6240</v>
      </c>
      <c r="C5105" t="s">
        <v>477</v>
      </c>
      <c r="D5105" t="s">
        <v>480</v>
      </c>
      <c r="E5105" s="258" t="s">
        <v>10356</v>
      </c>
    </row>
    <row r="5106" spans="1:5">
      <c r="A5106">
        <v>10232</v>
      </c>
      <c r="B5106" t="s">
        <v>6241</v>
      </c>
      <c r="C5106" t="s">
        <v>477</v>
      </c>
      <c r="D5106" t="s">
        <v>480</v>
      </c>
      <c r="E5106" s="258" t="s">
        <v>10357</v>
      </c>
    </row>
    <row r="5107" spans="1:5">
      <c r="A5107">
        <v>10229</v>
      </c>
      <c r="B5107" t="s">
        <v>6242</v>
      </c>
      <c r="C5107" t="s">
        <v>477</v>
      </c>
      <c r="D5107" t="s">
        <v>480</v>
      </c>
      <c r="E5107" s="258" t="s">
        <v>10358</v>
      </c>
    </row>
    <row r="5108" spans="1:5">
      <c r="A5108">
        <v>10235</v>
      </c>
      <c r="B5108" t="s">
        <v>6243</v>
      </c>
      <c r="C5108" t="s">
        <v>477</v>
      </c>
      <c r="D5108" t="s">
        <v>480</v>
      </c>
      <c r="E5108" s="258" t="s">
        <v>10359</v>
      </c>
    </row>
    <row r="5109" spans="1:5">
      <c r="A5109">
        <v>10230</v>
      </c>
      <c r="B5109" t="s">
        <v>6244</v>
      </c>
      <c r="C5109" t="s">
        <v>477</v>
      </c>
      <c r="D5109" t="s">
        <v>480</v>
      </c>
      <c r="E5109" s="258" t="s">
        <v>10360</v>
      </c>
    </row>
    <row r="5110" spans="1:5">
      <c r="A5110">
        <v>10409</v>
      </c>
      <c r="B5110" t="s">
        <v>6245</v>
      </c>
      <c r="C5110" t="s">
        <v>477</v>
      </c>
      <c r="D5110" t="s">
        <v>480</v>
      </c>
      <c r="E5110" s="258" t="s">
        <v>10361</v>
      </c>
    </row>
    <row r="5111" spans="1:5">
      <c r="A5111">
        <v>10411</v>
      </c>
      <c r="B5111" t="s">
        <v>6246</v>
      </c>
      <c r="C5111" t="s">
        <v>477</v>
      </c>
      <c r="D5111" t="s">
        <v>480</v>
      </c>
      <c r="E5111" s="258" t="s">
        <v>10362</v>
      </c>
    </row>
    <row r="5112" spans="1:5">
      <c r="A5112">
        <v>10404</v>
      </c>
      <c r="B5112" t="s">
        <v>6247</v>
      </c>
      <c r="C5112" t="s">
        <v>477</v>
      </c>
      <c r="D5112" t="s">
        <v>480</v>
      </c>
      <c r="E5112" s="258" t="s">
        <v>10363</v>
      </c>
    </row>
    <row r="5113" spans="1:5">
      <c r="A5113">
        <v>10410</v>
      </c>
      <c r="B5113" t="s">
        <v>6248</v>
      </c>
      <c r="C5113" t="s">
        <v>477</v>
      </c>
      <c r="D5113" t="s">
        <v>480</v>
      </c>
      <c r="E5113" s="258" t="s">
        <v>10364</v>
      </c>
    </row>
    <row r="5114" spans="1:5">
      <c r="A5114">
        <v>10405</v>
      </c>
      <c r="B5114" t="s">
        <v>6249</v>
      </c>
      <c r="C5114" t="s">
        <v>477</v>
      </c>
      <c r="D5114" t="s">
        <v>480</v>
      </c>
      <c r="E5114" s="258" t="s">
        <v>10365</v>
      </c>
    </row>
    <row r="5115" spans="1:5">
      <c r="A5115">
        <v>10408</v>
      </c>
      <c r="B5115" t="s">
        <v>6250</v>
      </c>
      <c r="C5115" t="s">
        <v>477</v>
      </c>
      <c r="D5115" t="s">
        <v>480</v>
      </c>
      <c r="E5115" s="258" t="s">
        <v>10366</v>
      </c>
    </row>
    <row r="5116" spans="1:5">
      <c r="A5116">
        <v>10412</v>
      </c>
      <c r="B5116" t="s">
        <v>6251</v>
      </c>
      <c r="C5116" t="s">
        <v>477</v>
      </c>
      <c r="D5116" t="s">
        <v>480</v>
      </c>
      <c r="E5116" s="258" t="s">
        <v>10367</v>
      </c>
    </row>
    <row r="5117" spans="1:5">
      <c r="A5117">
        <v>10406</v>
      </c>
      <c r="B5117" t="s">
        <v>6252</v>
      </c>
      <c r="C5117" t="s">
        <v>477</v>
      </c>
      <c r="D5117" t="s">
        <v>480</v>
      </c>
      <c r="E5117" s="258" t="s">
        <v>10368</v>
      </c>
    </row>
    <row r="5118" spans="1:5">
      <c r="A5118">
        <v>10407</v>
      </c>
      <c r="B5118" t="s">
        <v>6253</v>
      </c>
      <c r="C5118" t="s">
        <v>477</v>
      </c>
      <c r="D5118" t="s">
        <v>480</v>
      </c>
      <c r="E5118" s="258" t="s">
        <v>10369</v>
      </c>
    </row>
    <row r="5119" spans="1:5">
      <c r="A5119">
        <v>10416</v>
      </c>
      <c r="B5119" t="s">
        <v>6254</v>
      </c>
      <c r="C5119" t="s">
        <v>477</v>
      </c>
      <c r="D5119" t="s">
        <v>480</v>
      </c>
      <c r="E5119" s="258" t="s">
        <v>10370</v>
      </c>
    </row>
    <row r="5120" spans="1:5">
      <c r="A5120">
        <v>10419</v>
      </c>
      <c r="B5120" t="s">
        <v>6255</v>
      </c>
      <c r="C5120" t="s">
        <v>477</v>
      </c>
      <c r="D5120" t="s">
        <v>480</v>
      </c>
      <c r="E5120" s="258" t="s">
        <v>10371</v>
      </c>
    </row>
    <row r="5121" spans="1:5">
      <c r="A5121">
        <v>21092</v>
      </c>
      <c r="B5121" t="s">
        <v>6256</v>
      </c>
      <c r="C5121" t="s">
        <v>477</v>
      </c>
      <c r="D5121" t="s">
        <v>480</v>
      </c>
      <c r="E5121" s="258" t="s">
        <v>9876</v>
      </c>
    </row>
    <row r="5122" spans="1:5">
      <c r="A5122">
        <v>10418</v>
      </c>
      <c r="B5122" t="s">
        <v>6257</v>
      </c>
      <c r="C5122" t="s">
        <v>477</v>
      </c>
      <c r="D5122" t="s">
        <v>480</v>
      </c>
      <c r="E5122" s="258" t="s">
        <v>10372</v>
      </c>
    </row>
    <row r="5123" spans="1:5">
      <c r="A5123">
        <v>12657</v>
      </c>
      <c r="B5123" t="s">
        <v>6258</v>
      </c>
      <c r="C5123" t="s">
        <v>477</v>
      </c>
      <c r="D5123" t="s">
        <v>480</v>
      </c>
      <c r="E5123" s="258" t="s">
        <v>10373</v>
      </c>
    </row>
    <row r="5124" spans="1:5">
      <c r="A5124">
        <v>10417</v>
      </c>
      <c r="B5124" t="s">
        <v>6259</v>
      </c>
      <c r="C5124" t="s">
        <v>477</v>
      </c>
      <c r="D5124" t="s">
        <v>480</v>
      </c>
      <c r="E5124" s="258" t="s">
        <v>10374</v>
      </c>
    </row>
    <row r="5125" spans="1:5">
      <c r="A5125">
        <v>10413</v>
      </c>
      <c r="B5125" t="s">
        <v>6260</v>
      </c>
      <c r="C5125" t="s">
        <v>477</v>
      </c>
      <c r="D5125" t="s">
        <v>480</v>
      </c>
      <c r="E5125" s="258" t="s">
        <v>10375</v>
      </c>
    </row>
    <row r="5126" spans="1:5">
      <c r="A5126">
        <v>10414</v>
      </c>
      <c r="B5126" t="s">
        <v>6261</v>
      </c>
      <c r="C5126" t="s">
        <v>477</v>
      </c>
      <c r="D5126" t="s">
        <v>480</v>
      </c>
      <c r="E5126" s="258" t="s">
        <v>10376</v>
      </c>
    </row>
    <row r="5127" spans="1:5">
      <c r="A5127">
        <v>10415</v>
      </c>
      <c r="B5127" t="s">
        <v>6262</v>
      </c>
      <c r="C5127" t="s">
        <v>477</v>
      </c>
      <c r="D5127" t="s">
        <v>480</v>
      </c>
      <c r="E5127" s="258" t="s">
        <v>10377</v>
      </c>
    </row>
    <row r="5128" spans="1:5">
      <c r="A5128">
        <v>38643</v>
      </c>
      <c r="B5128" t="s">
        <v>6263</v>
      </c>
      <c r="C5128" t="s">
        <v>477</v>
      </c>
      <c r="D5128" t="s">
        <v>478</v>
      </c>
      <c r="E5128" s="258" t="s">
        <v>6264</v>
      </c>
    </row>
    <row r="5129" spans="1:5">
      <c r="A5129">
        <v>6157</v>
      </c>
      <c r="B5129" t="s">
        <v>6265</v>
      </c>
      <c r="C5129" t="s">
        <v>477</v>
      </c>
      <c r="D5129" t="s">
        <v>478</v>
      </c>
      <c r="E5129" s="258" t="s">
        <v>6266</v>
      </c>
    </row>
    <row r="5130" spans="1:5">
      <c r="A5130">
        <v>6152</v>
      </c>
      <c r="B5130" t="s">
        <v>6267</v>
      </c>
      <c r="C5130" t="s">
        <v>477</v>
      </c>
      <c r="D5130" t="s">
        <v>478</v>
      </c>
      <c r="E5130" s="258" t="s">
        <v>6598</v>
      </c>
    </row>
    <row r="5131" spans="1:5">
      <c r="A5131">
        <v>6158</v>
      </c>
      <c r="B5131" t="s">
        <v>6268</v>
      </c>
      <c r="C5131" t="s">
        <v>477</v>
      </c>
      <c r="D5131" t="s">
        <v>478</v>
      </c>
      <c r="E5131" s="258" t="s">
        <v>813</v>
      </c>
    </row>
    <row r="5132" spans="1:5">
      <c r="A5132">
        <v>6153</v>
      </c>
      <c r="B5132" t="s">
        <v>6269</v>
      </c>
      <c r="C5132" t="s">
        <v>477</v>
      </c>
      <c r="D5132" t="s">
        <v>478</v>
      </c>
      <c r="E5132" s="258" t="s">
        <v>869</v>
      </c>
    </row>
    <row r="5133" spans="1:5">
      <c r="A5133">
        <v>6156</v>
      </c>
      <c r="B5133" t="s">
        <v>6270</v>
      </c>
      <c r="C5133" t="s">
        <v>477</v>
      </c>
      <c r="D5133" t="s">
        <v>478</v>
      </c>
      <c r="E5133" s="258" t="s">
        <v>854</v>
      </c>
    </row>
    <row r="5134" spans="1:5">
      <c r="A5134">
        <v>6154</v>
      </c>
      <c r="B5134" t="s">
        <v>6271</v>
      </c>
      <c r="C5134" t="s">
        <v>477</v>
      </c>
      <c r="D5134" t="s">
        <v>478</v>
      </c>
      <c r="E5134" s="258" t="s">
        <v>8890</v>
      </c>
    </row>
    <row r="5135" spans="1:5">
      <c r="A5135">
        <v>6155</v>
      </c>
      <c r="B5135" t="s">
        <v>6272</v>
      </c>
      <c r="C5135" t="s">
        <v>477</v>
      </c>
      <c r="D5135" t="s">
        <v>478</v>
      </c>
      <c r="E5135" s="258" t="s">
        <v>6829</v>
      </c>
    </row>
    <row r="5136" spans="1:5">
      <c r="A5136">
        <v>43595</v>
      </c>
      <c r="B5136" t="s">
        <v>6273</v>
      </c>
      <c r="C5136" t="s">
        <v>477</v>
      </c>
      <c r="D5136" t="s">
        <v>478</v>
      </c>
      <c r="E5136" s="258" t="s">
        <v>7021</v>
      </c>
    </row>
    <row r="5137" spans="1:5">
      <c r="A5137">
        <v>43596</v>
      </c>
      <c r="B5137" t="s">
        <v>6274</v>
      </c>
      <c r="C5137" t="s">
        <v>477</v>
      </c>
      <c r="D5137" t="s">
        <v>478</v>
      </c>
      <c r="E5137" s="258" t="s">
        <v>9028</v>
      </c>
    </row>
    <row r="5138" spans="1:5">
      <c r="A5138">
        <v>38108</v>
      </c>
      <c r="B5138" t="s">
        <v>6275</v>
      </c>
      <c r="C5138" t="s">
        <v>477</v>
      </c>
      <c r="D5138" t="s">
        <v>478</v>
      </c>
      <c r="E5138" s="258" t="s">
        <v>6793</v>
      </c>
    </row>
    <row r="5139" spans="1:5">
      <c r="A5139">
        <v>38087</v>
      </c>
      <c r="B5139" t="s">
        <v>6276</v>
      </c>
      <c r="C5139" t="s">
        <v>477</v>
      </c>
      <c r="D5139" t="s">
        <v>478</v>
      </c>
      <c r="E5139" s="258" t="s">
        <v>10378</v>
      </c>
    </row>
    <row r="5140" spans="1:5">
      <c r="A5140">
        <v>38109</v>
      </c>
      <c r="B5140" t="s">
        <v>6277</v>
      </c>
      <c r="C5140" t="s">
        <v>477</v>
      </c>
      <c r="D5140" t="s">
        <v>478</v>
      </c>
      <c r="E5140" s="258" t="s">
        <v>10379</v>
      </c>
    </row>
    <row r="5141" spans="1:5">
      <c r="A5141">
        <v>38088</v>
      </c>
      <c r="B5141" t="s">
        <v>6278</v>
      </c>
      <c r="C5141" t="s">
        <v>477</v>
      </c>
      <c r="D5141" t="s">
        <v>478</v>
      </c>
      <c r="E5141" s="258" t="s">
        <v>10380</v>
      </c>
    </row>
    <row r="5142" spans="1:5">
      <c r="A5142">
        <v>38110</v>
      </c>
      <c r="B5142" t="s">
        <v>6279</v>
      </c>
      <c r="C5142" t="s">
        <v>477</v>
      </c>
      <c r="D5142" t="s">
        <v>478</v>
      </c>
      <c r="E5142" s="258" t="s">
        <v>7240</v>
      </c>
    </row>
    <row r="5143" spans="1:5">
      <c r="A5143">
        <v>38089</v>
      </c>
      <c r="B5143" t="s">
        <v>6280</v>
      </c>
      <c r="C5143" t="s">
        <v>477</v>
      </c>
      <c r="D5143" t="s">
        <v>478</v>
      </c>
      <c r="E5143" s="258" t="s">
        <v>10381</v>
      </c>
    </row>
    <row r="5144" spans="1:5">
      <c r="A5144">
        <v>38111</v>
      </c>
      <c r="B5144" t="s">
        <v>6281</v>
      </c>
      <c r="C5144" t="s">
        <v>477</v>
      </c>
      <c r="D5144" t="s">
        <v>478</v>
      </c>
      <c r="E5144" s="258" t="s">
        <v>10382</v>
      </c>
    </row>
    <row r="5145" spans="1:5">
      <c r="A5145">
        <v>38090</v>
      </c>
      <c r="B5145" t="s">
        <v>6282</v>
      </c>
      <c r="C5145" t="s">
        <v>477</v>
      </c>
      <c r="D5145" t="s">
        <v>478</v>
      </c>
      <c r="E5145" s="258" t="s">
        <v>7000</v>
      </c>
    </row>
    <row r="5146" spans="1:5">
      <c r="A5146">
        <v>13726</v>
      </c>
      <c r="B5146" t="s">
        <v>6283</v>
      </c>
      <c r="C5146" t="s">
        <v>477</v>
      </c>
      <c r="D5146" t="s">
        <v>480</v>
      </c>
      <c r="E5146" s="258" t="s">
        <v>10383</v>
      </c>
    </row>
    <row r="5147" spans="1:5">
      <c r="A5147">
        <v>38400</v>
      </c>
      <c r="B5147" t="s">
        <v>6284</v>
      </c>
      <c r="C5147" t="s">
        <v>477</v>
      </c>
      <c r="D5147" t="s">
        <v>478</v>
      </c>
      <c r="E5147" s="258" t="s">
        <v>10384</v>
      </c>
    </row>
    <row r="5148" spans="1:5">
      <c r="A5148">
        <v>12627</v>
      </c>
      <c r="B5148" t="s">
        <v>6285</v>
      </c>
      <c r="C5148" t="s">
        <v>477</v>
      </c>
      <c r="D5148" t="s">
        <v>480</v>
      </c>
      <c r="E5148" s="258" t="s">
        <v>7757</v>
      </c>
    </row>
    <row r="5149" spans="1:5">
      <c r="A5149">
        <v>39996</v>
      </c>
      <c r="B5149" t="s">
        <v>6286</v>
      </c>
      <c r="C5149" t="s">
        <v>484</v>
      </c>
      <c r="D5149" t="s">
        <v>478</v>
      </c>
      <c r="E5149" s="258" t="s">
        <v>7471</v>
      </c>
    </row>
    <row r="5150" spans="1:5">
      <c r="A5150">
        <v>10478</v>
      </c>
      <c r="B5150" t="s">
        <v>6287</v>
      </c>
      <c r="C5150" t="s">
        <v>486</v>
      </c>
      <c r="D5150" t="s">
        <v>483</v>
      </c>
      <c r="E5150" s="258" t="s">
        <v>10385</v>
      </c>
    </row>
    <row r="5151" spans="1:5">
      <c r="A5151">
        <v>10481</v>
      </c>
      <c r="B5151" t="s">
        <v>6288</v>
      </c>
      <c r="C5151" t="s">
        <v>486</v>
      </c>
      <c r="D5151" t="s">
        <v>478</v>
      </c>
      <c r="E5151" s="258" t="s">
        <v>10386</v>
      </c>
    </row>
    <row r="5152" spans="1:5">
      <c r="A5152">
        <v>10475</v>
      </c>
      <c r="B5152" t="s">
        <v>6289</v>
      </c>
      <c r="C5152" t="s">
        <v>486</v>
      </c>
      <c r="D5152" t="s">
        <v>478</v>
      </c>
      <c r="E5152" s="258" t="s">
        <v>1679</v>
      </c>
    </row>
    <row r="5153" spans="1:5">
      <c r="A5153">
        <v>4031</v>
      </c>
      <c r="B5153" t="s">
        <v>6290</v>
      </c>
      <c r="C5153" t="s">
        <v>479</v>
      </c>
      <c r="D5153" t="s">
        <v>478</v>
      </c>
      <c r="E5153" s="258" t="s">
        <v>6895</v>
      </c>
    </row>
    <row r="5154" spans="1:5">
      <c r="A5154">
        <v>4030</v>
      </c>
      <c r="B5154" t="s">
        <v>6291</v>
      </c>
      <c r="C5154" t="s">
        <v>479</v>
      </c>
      <c r="D5154" t="s">
        <v>478</v>
      </c>
      <c r="E5154" s="258" t="s">
        <v>6970</v>
      </c>
    </row>
    <row r="5155" spans="1:5">
      <c r="A5155">
        <v>39399</v>
      </c>
      <c r="B5155" t="s">
        <v>6292</v>
      </c>
      <c r="C5155" t="s">
        <v>477</v>
      </c>
      <c r="D5155" t="s">
        <v>480</v>
      </c>
      <c r="E5155" s="258" t="s">
        <v>10387</v>
      </c>
    </row>
    <row r="5156" spans="1:5">
      <c r="A5156">
        <v>39400</v>
      </c>
      <c r="B5156" t="s">
        <v>6293</v>
      </c>
      <c r="C5156" t="s">
        <v>477</v>
      </c>
      <c r="D5156" t="s">
        <v>480</v>
      </c>
      <c r="E5156" s="258" t="s">
        <v>10388</v>
      </c>
    </row>
    <row r="5157" spans="1:5">
      <c r="A5157">
        <v>39401</v>
      </c>
      <c r="B5157" t="s">
        <v>6294</v>
      </c>
      <c r="C5157" t="s">
        <v>477</v>
      </c>
      <c r="D5157" t="s">
        <v>480</v>
      </c>
      <c r="E5157" s="258" t="s">
        <v>10389</v>
      </c>
    </row>
    <row r="5158" spans="1:5">
      <c r="A5158">
        <v>11652</v>
      </c>
      <c r="B5158" t="s">
        <v>6295</v>
      </c>
      <c r="C5158" t="s">
        <v>477</v>
      </c>
      <c r="D5158" t="s">
        <v>480</v>
      </c>
      <c r="E5158" s="258" t="s">
        <v>10390</v>
      </c>
    </row>
    <row r="5159" spans="1:5">
      <c r="A5159">
        <v>13896</v>
      </c>
      <c r="B5159" t="s">
        <v>6296</v>
      </c>
      <c r="C5159" t="s">
        <v>477</v>
      </c>
      <c r="D5159" t="s">
        <v>480</v>
      </c>
      <c r="E5159" s="258" t="s">
        <v>10391</v>
      </c>
    </row>
    <row r="5160" spans="1:5">
      <c r="A5160">
        <v>13475</v>
      </c>
      <c r="B5160" t="s">
        <v>6297</v>
      </c>
      <c r="C5160" t="s">
        <v>477</v>
      </c>
      <c r="D5160" t="s">
        <v>480</v>
      </c>
      <c r="E5160" s="258" t="s">
        <v>10392</v>
      </c>
    </row>
    <row r="5161" spans="1:5">
      <c r="A5161">
        <v>44491</v>
      </c>
      <c r="B5161" t="s">
        <v>6298</v>
      </c>
      <c r="C5161" t="s">
        <v>477</v>
      </c>
      <c r="D5161" t="s">
        <v>480</v>
      </c>
      <c r="E5161" s="258" t="s">
        <v>10393</v>
      </c>
    </row>
    <row r="5162" spans="1:5">
      <c r="A5162">
        <v>44470</v>
      </c>
      <c r="B5162" t="s">
        <v>6299</v>
      </c>
      <c r="C5162" t="s">
        <v>477</v>
      </c>
      <c r="D5162" t="s">
        <v>480</v>
      </c>
      <c r="E5162" s="258" t="s">
        <v>10394</v>
      </c>
    </row>
    <row r="5163" spans="1:5">
      <c r="A5163">
        <v>13476</v>
      </c>
      <c r="B5163" t="s">
        <v>6300</v>
      </c>
      <c r="C5163" t="s">
        <v>477</v>
      </c>
      <c r="D5163" t="s">
        <v>480</v>
      </c>
      <c r="E5163" s="258" t="s">
        <v>10395</v>
      </c>
    </row>
    <row r="5164" spans="1:5">
      <c r="A5164">
        <v>10488</v>
      </c>
      <c r="B5164" t="s">
        <v>6301</v>
      </c>
      <c r="C5164" t="s">
        <v>477</v>
      </c>
      <c r="D5164" t="s">
        <v>480</v>
      </c>
      <c r="E5164" s="258" t="s">
        <v>10396</v>
      </c>
    </row>
    <row r="5165" spans="1:5">
      <c r="A5165">
        <v>13606</v>
      </c>
      <c r="B5165" t="s">
        <v>6302</v>
      </c>
      <c r="C5165" t="s">
        <v>477</v>
      </c>
      <c r="D5165" t="s">
        <v>480</v>
      </c>
      <c r="E5165" s="258" t="s">
        <v>10397</v>
      </c>
    </row>
    <row r="5166" spans="1:5">
      <c r="A5166">
        <v>10489</v>
      </c>
      <c r="B5166" t="s">
        <v>6303</v>
      </c>
      <c r="C5166" t="s">
        <v>481</v>
      </c>
      <c r="D5166" t="s">
        <v>478</v>
      </c>
      <c r="E5166" s="258" t="s">
        <v>1035</v>
      </c>
    </row>
    <row r="5167" spans="1:5">
      <c r="A5167">
        <v>41073</v>
      </c>
      <c r="B5167" t="s">
        <v>6305</v>
      </c>
      <c r="C5167" t="s">
        <v>487</v>
      </c>
      <c r="D5167" t="s">
        <v>478</v>
      </c>
      <c r="E5167" s="258" t="s">
        <v>10398</v>
      </c>
    </row>
    <row r="5168" spans="1:5">
      <c r="A5168">
        <v>34391</v>
      </c>
      <c r="B5168" t="s">
        <v>6306</v>
      </c>
      <c r="C5168" t="s">
        <v>479</v>
      </c>
      <c r="D5168" t="s">
        <v>480</v>
      </c>
      <c r="E5168" s="258" t="s">
        <v>10399</v>
      </c>
    </row>
    <row r="5169" spans="1:5">
      <c r="A5169">
        <v>10496</v>
      </c>
      <c r="B5169" t="s">
        <v>6307</v>
      </c>
      <c r="C5169" t="s">
        <v>479</v>
      </c>
      <c r="D5169" t="s">
        <v>480</v>
      </c>
      <c r="E5169" s="258" t="s">
        <v>10400</v>
      </c>
    </row>
    <row r="5170" spans="1:5">
      <c r="A5170">
        <v>10497</v>
      </c>
      <c r="B5170" t="s">
        <v>6308</v>
      </c>
      <c r="C5170" t="s">
        <v>479</v>
      </c>
      <c r="D5170" t="s">
        <v>480</v>
      </c>
      <c r="E5170" s="258" t="s">
        <v>10401</v>
      </c>
    </row>
    <row r="5171" spans="1:5">
      <c r="A5171">
        <v>10504</v>
      </c>
      <c r="B5171" t="s">
        <v>6309</v>
      </c>
      <c r="C5171" t="s">
        <v>479</v>
      </c>
      <c r="D5171" t="s">
        <v>480</v>
      </c>
      <c r="E5171" s="258" t="s">
        <v>10402</v>
      </c>
    </row>
    <row r="5172" spans="1:5">
      <c r="A5172">
        <v>34390</v>
      </c>
      <c r="B5172" t="s">
        <v>6310</v>
      </c>
      <c r="C5172" t="s">
        <v>479</v>
      </c>
      <c r="D5172" t="s">
        <v>480</v>
      </c>
      <c r="E5172" s="258" t="s">
        <v>10403</v>
      </c>
    </row>
    <row r="5173" spans="1:5">
      <c r="A5173">
        <v>34389</v>
      </c>
      <c r="B5173" t="s">
        <v>6311</v>
      </c>
      <c r="C5173" t="s">
        <v>479</v>
      </c>
      <c r="D5173" t="s">
        <v>480</v>
      </c>
      <c r="E5173" s="258" t="s">
        <v>10404</v>
      </c>
    </row>
    <row r="5174" spans="1:5">
      <c r="A5174">
        <v>34388</v>
      </c>
      <c r="B5174" t="s">
        <v>6312</v>
      </c>
      <c r="C5174" t="s">
        <v>479</v>
      </c>
      <c r="D5174" t="s">
        <v>480</v>
      </c>
      <c r="E5174" s="258" t="s">
        <v>10405</v>
      </c>
    </row>
    <row r="5175" spans="1:5">
      <c r="A5175">
        <v>34387</v>
      </c>
      <c r="B5175" t="s">
        <v>6313</v>
      </c>
      <c r="C5175" t="s">
        <v>479</v>
      </c>
      <c r="D5175" t="s">
        <v>480</v>
      </c>
      <c r="E5175" s="258" t="s">
        <v>10406</v>
      </c>
    </row>
    <row r="5176" spans="1:5">
      <c r="A5176">
        <v>11188</v>
      </c>
      <c r="B5176" t="s">
        <v>6314</v>
      </c>
      <c r="C5176" t="s">
        <v>479</v>
      </c>
      <c r="D5176" t="s">
        <v>480</v>
      </c>
      <c r="E5176" s="258" t="s">
        <v>10407</v>
      </c>
    </row>
    <row r="5177" spans="1:5">
      <c r="A5177">
        <v>11189</v>
      </c>
      <c r="B5177" t="s">
        <v>6315</v>
      </c>
      <c r="C5177" t="s">
        <v>479</v>
      </c>
      <c r="D5177" t="s">
        <v>480</v>
      </c>
      <c r="E5177" s="258" t="s">
        <v>10408</v>
      </c>
    </row>
    <row r="5178" spans="1:5">
      <c r="A5178">
        <v>21107</v>
      </c>
      <c r="B5178" t="s">
        <v>6316</v>
      </c>
      <c r="C5178" t="s">
        <v>479</v>
      </c>
      <c r="D5178" t="s">
        <v>480</v>
      </c>
      <c r="E5178" s="258" t="s">
        <v>10409</v>
      </c>
    </row>
    <row r="5179" spans="1:5">
      <c r="A5179">
        <v>34386</v>
      </c>
      <c r="B5179" t="s">
        <v>6317</v>
      </c>
      <c r="C5179" t="s">
        <v>479</v>
      </c>
      <c r="D5179" t="s">
        <v>480</v>
      </c>
      <c r="E5179" s="258" t="s">
        <v>10410</v>
      </c>
    </row>
    <row r="5180" spans="1:5">
      <c r="A5180">
        <v>10490</v>
      </c>
      <c r="B5180" t="s">
        <v>6318</v>
      </c>
      <c r="C5180" t="s">
        <v>479</v>
      </c>
      <c r="D5180" t="s">
        <v>480</v>
      </c>
      <c r="E5180" s="258" t="s">
        <v>10411</v>
      </c>
    </row>
    <row r="5181" spans="1:5">
      <c r="A5181">
        <v>10492</v>
      </c>
      <c r="B5181" t="s">
        <v>6319</v>
      </c>
      <c r="C5181" t="s">
        <v>479</v>
      </c>
      <c r="D5181" t="s">
        <v>480</v>
      </c>
      <c r="E5181" s="258" t="s">
        <v>10412</v>
      </c>
    </row>
    <row r="5182" spans="1:5">
      <c r="A5182">
        <v>10493</v>
      </c>
      <c r="B5182" t="s">
        <v>6320</v>
      </c>
      <c r="C5182" t="s">
        <v>479</v>
      </c>
      <c r="D5182" t="s">
        <v>480</v>
      </c>
      <c r="E5182" s="258" t="s">
        <v>10404</v>
      </c>
    </row>
    <row r="5183" spans="1:5">
      <c r="A5183">
        <v>10491</v>
      </c>
      <c r="B5183" t="s">
        <v>6321</v>
      </c>
      <c r="C5183" t="s">
        <v>479</v>
      </c>
      <c r="D5183" t="s">
        <v>480</v>
      </c>
      <c r="E5183" s="258" t="s">
        <v>10413</v>
      </c>
    </row>
    <row r="5184" spans="1:5">
      <c r="A5184">
        <v>34385</v>
      </c>
      <c r="B5184" t="s">
        <v>6322</v>
      </c>
      <c r="C5184" t="s">
        <v>479</v>
      </c>
      <c r="D5184" t="s">
        <v>480</v>
      </c>
      <c r="E5184" s="258" t="s">
        <v>10414</v>
      </c>
    </row>
    <row r="5185" spans="1:5">
      <c r="A5185">
        <v>10499</v>
      </c>
      <c r="B5185" t="s">
        <v>6323</v>
      </c>
      <c r="C5185" t="s">
        <v>479</v>
      </c>
      <c r="D5185" t="s">
        <v>480</v>
      </c>
      <c r="E5185" s="258" t="s">
        <v>10415</v>
      </c>
    </row>
    <row r="5186" spans="1:5">
      <c r="A5186">
        <v>34384</v>
      </c>
      <c r="B5186" t="s">
        <v>6324</v>
      </c>
      <c r="C5186" t="s">
        <v>479</v>
      </c>
      <c r="D5186" t="s">
        <v>480</v>
      </c>
      <c r="E5186" s="258" t="s">
        <v>10410</v>
      </c>
    </row>
    <row r="5187" spans="1:5">
      <c r="A5187">
        <v>11185</v>
      </c>
      <c r="B5187" t="s">
        <v>6325</v>
      </c>
      <c r="C5187" t="s">
        <v>479</v>
      </c>
      <c r="D5187" t="s">
        <v>480</v>
      </c>
      <c r="E5187" s="258" t="s">
        <v>10416</v>
      </c>
    </row>
    <row r="5188" spans="1:5">
      <c r="A5188">
        <v>10507</v>
      </c>
      <c r="B5188" t="s">
        <v>6326</v>
      </c>
      <c r="C5188" t="s">
        <v>479</v>
      </c>
      <c r="D5188" t="s">
        <v>478</v>
      </c>
      <c r="E5188" s="258" t="s">
        <v>10417</v>
      </c>
    </row>
    <row r="5189" spans="1:5">
      <c r="A5189">
        <v>10505</v>
      </c>
      <c r="B5189" t="s">
        <v>6327</v>
      </c>
      <c r="C5189" t="s">
        <v>479</v>
      </c>
      <c r="D5189" t="s">
        <v>478</v>
      </c>
      <c r="E5189" s="258" t="s">
        <v>10418</v>
      </c>
    </row>
    <row r="5190" spans="1:5">
      <c r="A5190">
        <v>10506</v>
      </c>
      <c r="B5190" t="s">
        <v>6328</v>
      </c>
      <c r="C5190" t="s">
        <v>479</v>
      </c>
      <c r="D5190" t="s">
        <v>478</v>
      </c>
      <c r="E5190" s="258" t="s">
        <v>10419</v>
      </c>
    </row>
    <row r="5191" spans="1:5">
      <c r="A5191">
        <v>5031</v>
      </c>
      <c r="B5191" t="s">
        <v>6329</v>
      </c>
      <c r="C5191" t="s">
        <v>479</v>
      </c>
      <c r="D5191" t="s">
        <v>483</v>
      </c>
      <c r="E5191" s="258" t="s">
        <v>7104</v>
      </c>
    </row>
    <row r="5192" spans="1:5">
      <c r="A5192">
        <v>10502</v>
      </c>
      <c r="B5192" t="s">
        <v>6330</v>
      </c>
      <c r="C5192" t="s">
        <v>479</v>
      </c>
      <c r="D5192" t="s">
        <v>478</v>
      </c>
      <c r="E5192" s="258" t="s">
        <v>10420</v>
      </c>
    </row>
    <row r="5193" spans="1:5">
      <c r="A5193">
        <v>10501</v>
      </c>
      <c r="B5193" t="s">
        <v>6331</v>
      </c>
      <c r="C5193" t="s">
        <v>479</v>
      </c>
      <c r="D5193" t="s">
        <v>478</v>
      </c>
      <c r="E5193" s="258" t="s">
        <v>10421</v>
      </c>
    </row>
    <row r="5194" spans="1:5">
      <c r="A5194">
        <v>10503</v>
      </c>
      <c r="B5194" t="s">
        <v>6332</v>
      </c>
      <c r="C5194" t="s">
        <v>479</v>
      </c>
      <c r="D5194" t="s">
        <v>478</v>
      </c>
      <c r="E5194" s="258" t="s">
        <v>10422</v>
      </c>
    </row>
    <row r="5195" spans="1:5">
      <c r="A5195">
        <v>4500</v>
      </c>
      <c r="B5195" t="s">
        <v>6333</v>
      </c>
      <c r="C5195" t="s">
        <v>484</v>
      </c>
      <c r="D5195" t="s">
        <v>478</v>
      </c>
      <c r="E5195" s="258" t="s">
        <v>7289</v>
      </c>
    </row>
    <row r="5196" spans="1:5">
      <c r="A5196">
        <v>4448</v>
      </c>
      <c r="B5196" t="s">
        <v>6334</v>
      </c>
      <c r="C5196" t="s">
        <v>484</v>
      </c>
      <c r="D5196" t="s">
        <v>478</v>
      </c>
      <c r="E5196" s="258" t="s">
        <v>913</v>
      </c>
    </row>
    <row r="5197" spans="1:5">
      <c r="A5197">
        <v>20213</v>
      </c>
      <c r="B5197" t="s">
        <v>6335</v>
      </c>
      <c r="C5197" t="s">
        <v>484</v>
      </c>
      <c r="D5197" t="s">
        <v>478</v>
      </c>
      <c r="E5197" s="258" t="s">
        <v>6579</v>
      </c>
    </row>
    <row r="5198" spans="1:5">
      <c r="A5198">
        <v>20211</v>
      </c>
      <c r="B5198" t="s">
        <v>6336</v>
      </c>
      <c r="C5198" t="s">
        <v>484</v>
      </c>
      <c r="D5198" t="s">
        <v>478</v>
      </c>
      <c r="E5198" s="258" t="s">
        <v>7347</v>
      </c>
    </row>
    <row r="5199" spans="1:5">
      <c r="A5199">
        <v>40270</v>
      </c>
      <c r="B5199" t="s">
        <v>6337</v>
      </c>
      <c r="C5199" t="s">
        <v>484</v>
      </c>
      <c r="D5199" t="s">
        <v>480</v>
      </c>
      <c r="E5199" s="258" t="s">
        <v>10423</v>
      </c>
    </row>
    <row r="5200" spans="1:5">
      <c r="A5200">
        <v>4425</v>
      </c>
      <c r="B5200" t="s">
        <v>6338</v>
      </c>
      <c r="C5200" t="s">
        <v>484</v>
      </c>
      <c r="D5200" t="s">
        <v>478</v>
      </c>
      <c r="E5200" s="258" t="s">
        <v>6455</v>
      </c>
    </row>
    <row r="5201" spans="1:5">
      <c r="A5201">
        <v>4472</v>
      </c>
      <c r="B5201" t="s">
        <v>6339</v>
      </c>
      <c r="C5201" t="s">
        <v>484</v>
      </c>
      <c r="D5201" t="s">
        <v>478</v>
      </c>
      <c r="E5201" s="258" t="s">
        <v>6774</v>
      </c>
    </row>
    <row r="5202" spans="1:5">
      <c r="A5202">
        <v>35272</v>
      </c>
      <c r="B5202" t="s">
        <v>6340</v>
      </c>
      <c r="C5202" t="s">
        <v>484</v>
      </c>
      <c r="D5202" t="s">
        <v>478</v>
      </c>
      <c r="E5202" s="258" t="s">
        <v>7348</v>
      </c>
    </row>
    <row r="5203" spans="1:5">
      <c r="A5203">
        <v>4481</v>
      </c>
      <c r="B5203" t="s">
        <v>6341</v>
      </c>
      <c r="C5203" t="s">
        <v>484</v>
      </c>
      <c r="D5203" t="s">
        <v>478</v>
      </c>
      <c r="E5203" s="258" t="s">
        <v>7349</v>
      </c>
    </row>
    <row r="5204" spans="1:5">
      <c r="A5204">
        <v>34345</v>
      </c>
      <c r="B5204" t="s">
        <v>6342</v>
      </c>
      <c r="C5204" t="s">
        <v>481</v>
      </c>
      <c r="D5204" t="s">
        <v>478</v>
      </c>
      <c r="E5204" s="258" t="s">
        <v>6794</v>
      </c>
    </row>
    <row r="5205" spans="1:5">
      <c r="A5205">
        <v>41096</v>
      </c>
      <c r="B5205" t="s">
        <v>6343</v>
      </c>
      <c r="C5205" t="s">
        <v>487</v>
      </c>
      <c r="D5205" t="s">
        <v>478</v>
      </c>
      <c r="E5205" s="258" t="s">
        <v>10424</v>
      </c>
    </row>
    <row r="5206" spans="1:5">
      <c r="A5206">
        <v>41776</v>
      </c>
      <c r="B5206" t="s">
        <v>6344</v>
      </c>
      <c r="C5206" t="s">
        <v>481</v>
      </c>
      <c r="D5206" t="s">
        <v>478</v>
      </c>
      <c r="E5206" s="258" t="s">
        <v>7406</v>
      </c>
    </row>
    <row r="5207" spans="1:5">
      <c r="A5207" t="s">
        <v>472</v>
      </c>
    </row>
    <row r="5208" spans="1:5">
      <c r="A5208" t="s">
        <v>10425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Orçamento</vt:lpstr>
      <vt:lpstr>Composições</vt:lpstr>
      <vt:lpstr>InsumosSINAPI</vt:lpstr>
      <vt:lpstr>Composições!Area_de_impressao</vt:lpstr>
      <vt:lpstr>Orçamento!Area_de_impressao</vt:lpstr>
      <vt:lpstr>Composições!Titulos_de_impressao</vt:lpstr>
      <vt:lpstr>Orçamento!Titulos_de_impressao</vt:lpstr>
    </vt:vector>
  </TitlesOfParts>
  <Company>Tribunal Regional do Trabalho da 7a Regiao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Erlane Capistrano Damasceno</dc:creator>
  <cp:lastModifiedBy>Cristina</cp:lastModifiedBy>
  <cp:lastPrinted>2022-08-08T10:26:21Z</cp:lastPrinted>
  <dcterms:created xsi:type="dcterms:W3CDTF">2016-03-15T17:10:16Z</dcterms:created>
  <dcterms:modified xsi:type="dcterms:W3CDTF">2022-09-26T21:06:21Z</dcterms:modified>
</cp:coreProperties>
</file>