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ra\Documents\TRT_SLICIT\PREGÕES_2021\PE 06-2021 - MANUTENÇÃO DE NOBREAKS\VERSÕES EDITÁVEIS\"/>
    </mc:Choice>
  </mc:AlternateContent>
  <bookViews>
    <workbookView xWindow="0" yWindow="0" windowWidth="20490" windowHeight="7620"/>
  </bookViews>
  <sheets>
    <sheet name="COTAÇÕES" sheetId="3" r:id="rId1"/>
  </sheets>
  <definedNames>
    <definedName name="_xlnm.Print_Area" localSheetId="0">COTAÇÕES!$A$1:$J$87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3" l="1"/>
  <c r="I15" i="3"/>
  <c r="I65" i="3"/>
  <c r="I84" i="3"/>
  <c r="I83" i="3"/>
  <c r="I82" i="3"/>
  <c r="I81" i="3"/>
  <c r="I80" i="3"/>
  <c r="I78" i="3"/>
  <c r="I77" i="3"/>
  <c r="I76" i="3"/>
  <c r="I74" i="3"/>
  <c r="I72" i="3"/>
  <c r="I71" i="3"/>
  <c r="I70" i="3"/>
  <c r="I69" i="3"/>
  <c r="I68" i="3"/>
  <c r="I67" i="3"/>
  <c r="I66" i="3"/>
  <c r="I60" i="3"/>
  <c r="I56" i="3"/>
  <c r="I49" i="3"/>
  <c r="I48" i="3"/>
  <c r="I47" i="3"/>
  <c r="I46" i="3"/>
  <c r="I45" i="3"/>
  <c r="I44" i="3"/>
  <c r="I29" i="3"/>
  <c r="I61" i="3"/>
  <c r="I55" i="3"/>
  <c r="I34" i="3"/>
  <c r="I36" i="3"/>
  <c r="I31" i="3"/>
  <c r="I19" i="3"/>
  <c r="J66" i="3" l="1"/>
  <c r="J67" i="3"/>
  <c r="J68" i="3"/>
  <c r="J69" i="3"/>
  <c r="J70" i="3"/>
  <c r="J71" i="3"/>
  <c r="J72" i="3"/>
  <c r="I73" i="3"/>
  <c r="J73" i="3" s="1"/>
  <c r="J74" i="3"/>
  <c r="I75" i="3"/>
  <c r="J75" i="3" s="1"/>
  <c r="J76" i="3"/>
  <c r="J77" i="3"/>
  <c r="J78" i="3"/>
  <c r="I79" i="3"/>
  <c r="J79" i="3" s="1"/>
  <c r="J80" i="3"/>
  <c r="J81" i="3"/>
  <c r="J82" i="3"/>
  <c r="J83" i="3"/>
  <c r="J84" i="3"/>
  <c r="I85" i="3"/>
  <c r="J85" i="3" s="1"/>
  <c r="J65" i="3"/>
  <c r="I62" i="3"/>
  <c r="J62" i="3" s="1"/>
  <c r="J61" i="3"/>
  <c r="J60" i="3"/>
  <c r="I59" i="3"/>
  <c r="J59" i="3" s="1"/>
  <c r="I58" i="3"/>
  <c r="J58" i="3" s="1"/>
  <c r="I57" i="3"/>
  <c r="J57" i="3" s="1"/>
  <c r="J56" i="3"/>
  <c r="J55" i="3"/>
  <c r="I54" i="3"/>
  <c r="J54" i="3" s="1"/>
  <c r="I53" i="3"/>
  <c r="J53" i="3" s="1"/>
  <c r="I52" i="3"/>
  <c r="J52" i="3" s="1"/>
  <c r="I51" i="3"/>
  <c r="J51" i="3" s="1"/>
  <c r="I50" i="3"/>
  <c r="J50" i="3" s="1"/>
  <c r="J49" i="3"/>
  <c r="J48" i="3"/>
  <c r="J47" i="3"/>
  <c r="J46" i="3"/>
  <c r="J45" i="3"/>
  <c r="J44" i="3"/>
  <c r="J43" i="3"/>
  <c r="I37" i="3"/>
  <c r="J37" i="3" s="1"/>
  <c r="J36" i="3"/>
  <c r="I35" i="3"/>
  <c r="J35" i="3" s="1"/>
  <c r="J34" i="3"/>
  <c r="I33" i="3"/>
  <c r="J33" i="3" s="1"/>
  <c r="I32" i="3"/>
  <c r="J32" i="3" s="1"/>
  <c r="J31" i="3"/>
  <c r="I30" i="3"/>
  <c r="J30" i="3" s="1"/>
  <c r="J29" i="3"/>
  <c r="I28" i="3"/>
  <c r="J28" i="3" s="1"/>
  <c r="I27" i="3"/>
  <c r="J27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J19" i="3"/>
  <c r="I18" i="3"/>
  <c r="J18" i="3" s="1"/>
  <c r="I17" i="3"/>
  <c r="J17" i="3" s="1"/>
  <c r="I16" i="3"/>
  <c r="J16" i="3" s="1"/>
  <c r="J15" i="3"/>
  <c r="J87" i="3" l="1"/>
  <c r="J39" i="3"/>
</calcChain>
</file>

<file path=xl/sharedStrings.xml><?xml version="1.0" encoding="utf-8"?>
<sst xmlns="http://schemas.openxmlformats.org/spreadsheetml/2006/main" count="147" uniqueCount="140">
  <si>
    <t>PODER JUDICIÁRIO</t>
  </si>
  <si>
    <t>JUSTIÇA DO TRABALHO</t>
  </si>
  <si>
    <t>TRIBUNAL REGIONAL DO TRABALHO DA 7ª REGIÃO</t>
  </si>
  <si>
    <t>Item</t>
  </si>
  <si>
    <t xml:space="preserve">Peça </t>
  </si>
  <si>
    <t>Valor Unitário (R$)</t>
  </si>
  <si>
    <t>(R$) Valor Anual Estimado - Peças</t>
  </si>
  <si>
    <t>NOBREAK MONOFÁSICO LOGMASTER 8 KVA</t>
  </si>
  <si>
    <t>2.1</t>
  </si>
  <si>
    <t>Bateria VRLA 9 Ah</t>
  </si>
  <si>
    <t>2.2</t>
  </si>
  <si>
    <t>Display Cristal Líquido Back light</t>
  </si>
  <si>
    <t>2.3</t>
  </si>
  <si>
    <t>2.4</t>
  </si>
  <si>
    <t>Micro Ventilador Cooler</t>
  </si>
  <si>
    <t>2.5</t>
  </si>
  <si>
    <t xml:space="preserve">Placa Chave Estática </t>
  </si>
  <si>
    <t>2.6</t>
  </si>
  <si>
    <t>Placa Fonte</t>
  </si>
  <si>
    <t>2.7</t>
  </si>
  <si>
    <t>Capacitor AC</t>
  </si>
  <si>
    <t>2.8</t>
  </si>
  <si>
    <t>Capacitor DC</t>
  </si>
  <si>
    <t>2.9</t>
  </si>
  <si>
    <t>2.10</t>
  </si>
  <si>
    <t>Placa comunicação SNMP</t>
  </si>
  <si>
    <t>2.11</t>
  </si>
  <si>
    <t>NOBREAK TRIFÁSICO LACERDA SAI 70 - 20 KVA</t>
  </si>
  <si>
    <t>2.12</t>
  </si>
  <si>
    <t>Bateria VRLA 65 Ah</t>
  </si>
  <si>
    <t>2.13</t>
  </si>
  <si>
    <t>2.14</t>
  </si>
  <si>
    <t>Módulo Inversor 20 KVA</t>
  </si>
  <si>
    <t>2.15</t>
  </si>
  <si>
    <t>2.16</t>
  </si>
  <si>
    <t>2.17</t>
  </si>
  <si>
    <t>2.18</t>
  </si>
  <si>
    <t>Placa Controle Display</t>
  </si>
  <si>
    <t>2.19</t>
  </si>
  <si>
    <t>Placa Controle retificador</t>
  </si>
  <si>
    <t>2.20</t>
  </si>
  <si>
    <t>2.21</t>
  </si>
  <si>
    <t>2.22</t>
  </si>
  <si>
    <t>-</t>
  </si>
  <si>
    <t>2.0 Custo Estimado de Peças de Reposição</t>
  </si>
  <si>
    <t>NOBREAK TRIFÁSICO CP ELETRONICA - TOP DSP - 30KVA</t>
  </si>
  <si>
    <t>NOBREAK TRIFÁSICO CP ELETRONICA - TOP DSP - 50KVA</t>
  </si>
  <si>
    <t>Bateria VRLA 100 Ah</t>
  </si>
  <si>
    <t>Bateria VRLA 55 Ah</t>
  </si>
  <si>
    <t>Módulo Potência 30 KVA</t>
  </si>
  <si>
    <t>Módulo Potência 50 KVA</t>
  </si>
  <si>
    <t>Módulo TAC</t>
  </si>
  <si>
    <t>Placa Fonte CP 102</t>
  </si>
  <si>
    <t>Placa Acionador Tiristor CP 107/A</t>
  </si>
  <si>
    <t>Placa contato seco CP 113/A</t>
  </si>
  <si>
    <t>Placa Fusíveis CP 117/A</t>
  </si>
  <si>
    <t>Placa Conex TP2/TP3 CP135A R:AD</t>
  </si>
  <si>
    <t>Placa Suprerssores CP135/A R:AB</t>
  </si>
  <si>
    <t>Placa Interface Analógica AP 137/A</t>
  </si>
  <si>
    <t>Placa Controle CP 136/A</t>
  </si>
  <si>
    <t>Placa Display CP 140A</t>
  </si>
  <si>
    <t>Placa TPS 220V CP 145A</t>
  </si>
  <si>
    <t>Placa CP Agent CP 154/A</t>
  </si>
  <si>
    <t>Placa TPS E:380 S:220 CP 145A</t>
  </si>
  <si>
    <t>Placa Interface Comunicação CP 177/A</t>
  </si>
  <si>
    <t>Placa Carregador CP189/A</t>
  </si>
  <si>
    <t>Placa Chave Estática  CP 199/A</t>
  </si>
  <si>
    <t>Display Cristal Líquido Back light (00231001) CONEC. (00329401)</t>
  </si>
  <si>
    <t>Módulo EZ - MD.E2/GRAV-UNIK</t>
  </si>
  <si>
    <t>Placa Acionador Tiristor CP 107</t>
  </si>
  <si>
    <t>Placa contato seco CP113</t>
  </si>
  <si>
    <t>Placa Fusíveis CP 117</t>
  </si>
  <si>
    <t>Placa Conex TP2/TP3 - CP135 R:AD</t>
  </si>
  <si>
    <t>Placa Suprerssores - CP 135 R:AB</t>
  </si>
  <si>
    <t>Placa Controle CP136</t>
  </si>
  <si>
    <t>Placa Interface Analógica CP137</t>
  </si>
  <si>
    <t>Placa Display CP 140/A</t>
  </si>
  <si>
    <t>Placa TPS 220V CP145 R:AB</t>
  </si>
  <si>
    <t>Placa TPS E:380 S:220 CP 145 R:AB</t>
  </si>
  <si>
    <t>Placa CP Agent - CP 154</t>
  </si>
  <si>
    <t>Placa Interface Comunicação CP 177</t>
  </si>
  <si>
    <t>Placa Carregador CP189</t>
  </si>
  <si>
    <t>Placa Chave Estática  CP 199</t>
  </si>
  <si>
    <t>Display Cristal Líquido Back light (00231001) CONEC. (00429401)</t>
  </si>
  <si>
    <t>Módulo EZ - MD – E2/GRAV - UNIK</t>
  </si>
  <si>
    <t>Display Cristal Líquido Back Light - PDSP7</t>
  </si>
  <si>
    <t>Placa Fonte  - FCHAV3</t>
  </si>
  <si>
    <t>Placa Carregador de Bateria - PFCB N2</t>
  </si>
  <si>
    <t>Placa Controle Principal 8 KVA - PC6 NB G3</t>
  </si>
  <si>
    <t>Contrato Nº 34/2019</t>
  </si>
  <si>
    <t>Qtd. Estimada ANO</t>
  </si>
  <si>
    <t>Módulo Inversor 8 KVA - INV N3</t>
  </si>
  <si>
    <t>Placa Chave Estática - BYPASS</t>
  </si>
  <si>
    <t xml:space="preserve">Preço Publico </t>
  </si>
  <si>
    <t>PLANILHA FORMAÇÃO DE CUSTOS - COTAÇÃO PEÇAS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</si>
  <si>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</si>
  <si>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</si>
  <si>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</si>
  <si>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</si>
  <si>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</si>
  <si>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</si>
  <si>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</si>
  <si>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</si>
  <si>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</si>
  <si>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</si>
  <si>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</si>
  <si>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</si>
  <si>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</si>
  <si>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</si>
  <si>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</si>
  <si>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</si>
  <si>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</si>
  <si>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</si>
  <si>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</si>
  <si>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</si>
  <si>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</si>
  <si>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</si>
  <si>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</si>
  <si>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</si>
  <si>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</si>
  <si>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</si>
  <si>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</si>
  <si>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</si>
  <si>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</si>
  <si>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</si>
  <si>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</si>
  <si>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</si>
  <si>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</si>
  <si>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</si>
  <si>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</si>
  <si>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</si>
  <si>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</si>
  <si>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</si>
  <si>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</si>
  <si>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</si>
  <si>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</si>
  <si>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1.0 Custo Estimado de Peças de Reposição</t>
  </si>
  <si>
    <t>Preço 01</t>
  </si>
  <si>
    <t>Preço 02</t>
  </si>
  <si>
    <t>Preço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</si>
</sst>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"/>
    <numFmt numFmtId="165" formatCode="&quot; R$ &quot;#,##0.00\ ;&quot; R$ (&quot;#,##0.00\);&quot; R$ -&quot;#\ ;@\ "/>
    <numFmt numFmtId="166" formatCode="[$R$-416]\ #,##0.00;[Red]\-[$R$-416]\ #,##0.00"/>
    <numFmt numFmtId="167" formatCode="0.0%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ill="0" applyBorder="0" applyAlignment="0" applyProtection="0"/>
    <xf numFmtId="9" fontId="4" fillId="0" borderId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center" vertical="center"/>
    </xf>
    <xf numFmtId="165" fontId="1" fillId="2" borderId="1" xfId="1" applyFont="1" applyFill="1" applyBorder="1" applyAlignment="1" applyProtection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5" fontId="3" fillId="0" borderId="4" xfId="1" applyFont="1" applyFill="1" applyBorder="1" applyAlignment="1" applyProtection="1">
      <alignment horizontal="center" vertical="center"/>
    </xf>
    <xf numFmtId="165" fontId="3" fillId="0" borderId="5" xfId="1" applyFont="1" applyFill="1" applyBorder="1" applyAlignment="1" applyProtection="1">
      <alignment horizontal="center" vertical="center"/>
    </xf>
    <xf numFmtId="165" fontId="1" fillId="0" borderId="0" xfId="1"/>
    <xf numFmtId="167" fontId="4" fillId="0" borderId="0" xfId="2" applyNumberFormat="1"/>
    <xf numFmtId="2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165" fontId="0" fillId="0" borderId="2" xfId="1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/>
    </xf>
    <xf numFmtId="10" fontId="0" fillId="0" borderId="0" xfId="0" applyNumberFormat="1"/>
    <xf numFmtId="164" fontId="3" fillId="3" borderId="7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8" xfId="0" applyFont="1" applyFill="1" applyBorder="1" applyAlignment="1">
      <alignment horizontal="justify" vertical="center"/>
    </xf>
    <xf numFmtId="0" fontId="0" fillId="0" borderId="8" xfId="0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/>
    </xf>
    <xf numFmtId="165" fontId="1" fillId="0" borderId="1" xfId="1" applyBorder="1" applyAlignment="1">
      <alignment horizontal="center" vertical="center"/>
    </xf>
    <xf numFmtId="165" fontId="1" fillId="0" borderId="8" xfId="1" applyFill="1" applyBorder="1" applyAlignment="1">
      <alignment horizontal="center" vertical="center"/>
    </xf>
    <xf numFmtId="165" fontId="1" fillId="0" borderId="1" xfId="1" applyFill="1" applyBorder="1" applyAlignment="1">
      <alignment horizontal="center" vertical="center"/>
    </xf>
    <xf numFmtId="165" fontId="5" fillId="4" borderId="1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left" vertical="center"/>
    </xf>
    <xf numFmtId="164" fontId="3" fillId="3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543338</xdr:colOff>
      <xdr:row>0</xdr:row>
      <xdr:rowOff>43069</xdr:rowOff>
    </xdr:from>
    <xdr:to>
      <xdr:col>5</xdr:col>
      <xdr:colOff>94540</xdr:colOff>
      <xdr:row>3</xdr:row>
      <xdr:rowOff>57977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0295" y="43069"/>
          <a:ext cx="445723" cy="51186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7"/>
  <sheetViews>
    <sheetView tabSelected="1" view="pageBreakPreview" zoomScale="120" zoomScaleNormal="120" zoomScaleSheetLayoutView="120" workbookViewId="0">
      <selection activeCell="G13" sqref="G13"/>
    </sheetView>
  </sheetViews>
  <sheetFormatPr defaultColWidth="11.5703125" defaultRowHeight="12.75" x14ac:dyDescent="0.2"/>
  <cols>
    <col min="1" max="1" width="5.28515625" customWidth="1"/>
    <col min="2" max="2" width="35.140625" customWidth="1"/>
    <col min="3" max="3" width="9.42578125" customWidth="1"/>
    <col min="4" max="4" width="14.7109375" customWidth="1"/>
    <col min="5" max="5" width="13.42578125" customWidth="1"/>
    <col min="6" max="6" width="14" customWidth="1"/>
    <col min="7" max="7" width="12.140625" bestFit="1" customWidth="1"/>
    <col min="8" max="8" width="13.85546875" bestFit="1" customWidth="1"/>
    <col min="9" max="9" width="17.28515625" customWidth="1"/>
    <col min="10" max="10" width="17.5703125" customWidth="1"/>
    <col min="11" max="11" width="16.42578125" customWidth="1"/>
    <col min="12" max="12" width="13.85546875" customWidth="1"/>
    <col min="13" max="13" width="14.140625" customWidth="1"/>
  </cols>
  <sheetData>
    <row r="4" spans="1:13" ht="8.25" customHeight="1" x14ac:dyDescent="0.2"/>
    <row r="5" spans="1:13" x14ac:dyDescent="0.2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</row>
    <row r="6" spans="1:13" x14ac:dyDescent="0.2">
      <c r="A6" s="37" t="s">
        <v>1</v>
      </c>
      <c r="B6" s="37"/>
      <c r="C6" s="37"/>
      <c r="D6" s="37"/>
      <c r="E6" s="37"/>
      <c r="F6" s="37"/>
      <c r="G6" s="37"/>
      <c r="H6" s="37"/>
      <c r="I6" s="37"/>
      <c r="J6" s="37"/>
    </row>
    <row r="7" spans="1:13" x14ac:dyDescent="0.2">
      <c r="A7" s="37" t="s">
        <v>2</v>
      </c>
      <c r="B7" s="37"/>
      <c r="C7" s="37"/>
      <c r="D7" s="37"/>
      <c r="E7" s="37"/>
      <c r="F7" s="37"/>
      <c r="G7" s="37"/>
      <c r="H7" s="37"/>
      <c r="I7" s="37"/>
      <c r="J7" s="37"/>
    </row>
    <row r="8" spans="1:13" ht="4.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5.7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L9" s="38"/>
      <c r="M9" s="38"/>
    </row>
    <row r="10" spans="1:13" ht="15.75" x14ac:dyDescent="0.25">
      <c r="A10" s="33" t="s">
        <v>94</v>
      </c>
      <c r="B10" s="33"/>
      <c r="C10" s="33"/>
      <c r="D10" s="33"/>
      <c r="E10" s="33"/>
      <c r="F10" s="33"/>
      <c r="G10" s="33"/>
      <c r="H10" s="33"/>
      <c r="I10" s="33"/>
      <c r="J10" s="33"/>
      <c r="L10" s="23"/>
      <c r="M10" s="23"/>
    </row>
    <row r="11" spans="1:13" ht="4.5" customHeight="1" x14ac:dyDescent="0.2">
      <c r="L11" s="23"/>
      <c r="M11" s="23"/>
    </row>
    <row r="12" spans="1:13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15"/>
      <c r="M12" s="14"/>
    </row>
    <row r="13" spans="1:13" ht="38.25" x14ac:dyDescent="0.2">
      <c r="A13" s="2" t="s">
        <v>3</v>
      </c>
      <c r="B13" s="2" t="s">
        <v>4</v>
      </c>
      <c r="C13" s="3" t="s">
        <v>90</v>
      </c>
      <c r="D13" s="3" t="s">
        <v>137</v>
      </c>
      <c r="E13" s="3" t="s">
        <v>138</v>
      </c>
      <c r="F13" s="3" t="s">
        <v>139</v>
      </c>
      <c r="G13" s="3" t="s">
        <v>89</v>
      </c>
      <c r="H13" s="3" t="s">
        <v>93</v>
      </c>
      <c r="I13" s="3" t="s">
        <v>5</v>
      </c>
      <c r="J13" s="3" t="s">
        <v>6</v>
      </c>
    </row>
    <row r="14" spans="1:13" x14ac:dyDescent="0.2">
      <c r="A14" s="35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13"/>
      <c r="M14" s="14"/>
    </row>
    <row r="15" spans="1:13" x14ac:dyDescent="0.2">
      <c r="A15" s="4" t="s">
        <v>8</v>
      </c>
      <c r="B15" s="5" t="s">
        <v>9</v>
      </c>
      <c r="C15" s="6">
        <v>32</v>
      </c>
      <c r="D15" s="27">
        <v>180</v>
      </c>
      <c r="E15" s="27">
        <v>320</v>
      </c>
      <c r="F15" s="27">
        <v>181</v>
      </c>
      <c r="G15" s="27">
        <v>148.66999999999999</v>
      </c>
      <c r="H15" s="30">
        <v>93.8</v>
      </c>
      <c r="I15" s="7">
        <f>AVERAGE(D15:G15)</f>
        <v>207.41749999999999</v>
      </c>
      <c r="J15" s="8">
        <f t="shared" ref="J15:J25" si="0">I15*C15</f>
        <v>6637.36</v>
      </c>
    </row>
    <row r="16" spans="1:13" ht="25.5" x14ac:dyDescent="0.2">
      <c r="A16" s="4" t="s">
        <v>10</v>
      </c>
      <c r="B16" s="5" t="s">
        <v>85</v>
      </c>
      <c r="C16" s="6">
        <v>1</v>
      </c>
      <c r="D16" s="27">
        <v>1089.5999999999999</v>
      </c>
      <c r="E16" s="27">
        <v>662</v>
      </c>
      <c r="F16" s="27">
        <v>843</v>
      </c>
      <c r="G16" s="27">
        <v>777.67</v>
      </c>
      <c r="H16" s="27"/>
      <c r="I16" s="7">
        <f>AVERAGE(D16:G16)</f>
        <v>843.0675</v>
      </c>
      <c r="J16" s="8">
        <f t="shared" si="0"/>
        <v>843.0675</v>
      </c>
    </row>
    <row r="17" spans="1:11" x14ac:dyDescent="0.2">
      <c r="A17" s="4" t="s">
        <v>12</v>
      </c>
      <c r="B17" s="5" t="s">
        <v>91</v>
      </c>
      <c r="C17" s="6">
        <v>1</v>
      </c>
      <c r="D17" s="27">
        <v>5880</v>
      </c>
      <c r="E17" s="27">
        <v>4441</v>
      </c>
      <c r="F17" s="27">
        <v>5757</v>
      </c>
      <c r="G17" s="27">
        <v>3650</v>
      </c>
      <c r="H17" s="27"/>
      <c r="I17" s="7">
        <f>AVERAGE(D17:G17)</f>
        <v>4932</v>
      </c>
      <c r="J17" s="8">
        <f t="shared" si="0"/>
        <v>4932</v>
      </c>
    </row>
    <row r="18" spans="1:11" x14ac:dyDescent="0.2">
      <c r="A18" s="4" t="s">
        <v>13</v>
      </c>
      <c r="B18" s="5" t="s">
        <v>14</v>
      </c>
      <c r="C18" s="6">
        <v>8</v>
      </c>
      <c r="D18" s="27">
        <v>228</v>
      </c>
      <c r="E18" s="27">
        <v>258</v>
      </c>
      <c r="F18" s="27">
        <v>160</v>
      </c>
      <c r="G18" s="27">
        <v>177.33</v>
      </c>
      <c r="H18" s="27"/>
      <c r="I18" s="7">
        <f>AVERAGE(D18:G18)</f>
        <v>205.83250000000001</v>
      </c>
      <c r="J18" s="8">
        <f t="shared" si="0"/>
        <v>1646.66</v>
      </c>
    </row>
    <row r="19" spans="1:11" x14ac:dyDescent="0.2">
      <c r="A19" s="4" t="s">
        <v>15</v>
      </c>
      <c r="B19" s="5" t="s">
        <v>92</v>
      </c>
      <c r="C19" s="6">
        <v>1</v>
      </c>
      <c r="D19" s="30">
        <v>2820</v>
      </c>
      <c r="E19" s="27">
        <v>180</v>
      </c>
      <c r="F19" s="27">
        <v>237</v>
      </c>
      <c r="G19" s="30">
        <v>1020.67</v>
      </c>
      <c r="H19" s="27"/>
      <c r="I19" s="7">
        <f>AVERAGE(E19:F19)</f>
        <v>208.5</v>
      </c>
      <c r="J19" s="8">
        <f t="shared" si="0"/>
        <v>208.5</v>
      </c>
    </row>
    <row r="20" spans="1:11" x14ac:dyDescent="0.2">
      <c r="A20" s="4" t="s">
        <v>17</v>
      </c>
      <c r="B20" s="5" t="s">
        <v>86</v>
      </c>
      <c r="C20" s="6">
        <v>1</v>
      </c>
      <c r="D20" s="27">
        <v>1284</v>
      </c>
      <c r="E20" s="27">
        <v>781</v>
      </c>
      <c r="F20" s="27">
        <v>1093</v>
      </c>
      <c r="G20" s="27">
        <v>522.5</v>
      </c>
      <c r="H20" s="27"/>
      <c r="I20" s="7">
        <f t="shared" ref="I20:I25" si="1">AVERAGE(D20:G20)</f>
        <v>920.125</v>
      </c>
      <c r="J20" s="8">
        <f t="shared" si="0"/>
        <v>920.125</v>
      </c>
    </row>
    <row r="21" spans="1:11" x14ac:dyDescent="0.2">
      <c r="A21" s="4" t="s">
        <v>19</v>
      </c>
      <c r="B21" s="5" t="s">
        <v>20</v>
      </c>
      <c r="C21" s="6">
        <v>4</v>
      </c>
      <c r="D21" s="27">
        <v>276</v>
      </c>
      <c r="E21" s="27"/>
      <c r="F21" s="27">
        <v>150</v>
      </c>
      <c r="G21" s="27">
        <v>123.5</v>
      </c>
      <c r="H21" s="27"/>
      <c r="I21" s="7">
        <f t="shared" si="1"/>
        <v>183.16666666666666</v>
      </c>
      <c r="J21" s="8">
        <f t="shared" si="0"/>
        <v>732.66666666666663</v>
      </c>
    </row>
    <row r="22" spans="1:11" x14ac:dyDescent="0.2">
      <c r="A22" s="4" t="s">
        <v>21</v>
      </c>
      <c r="B22" s="5" t="s">
        <v>22</v>
      </c>
      <c r="C22" s="6">
        <v>1</v>
      </c>
      <c r="D22" s="27">
        <v>636</v>
      </c>
      <c r="E22" s="27"/>
      <c r="F22" s="27">
        <v>250</v>
      </c>
      <c r="G22" s="27">
        <v>417.22</v>
      </c>
      <c r="H22" s="27"/>
      <c r="I22" s="7">
        <f t="shared" si="1"/>
        <v>434.40666666666669</v>
      </c>
      <c r="J22" s="8">
        <f t="shared" si="0"/>
        <v>434.40666666666669</v>
      </c>
    </row>
    <row r="23" spans="1:11" x14ac:dyDescent="0.2">
      <c r="A23" s="4" t="s">
        <v>23</v>
      </c>
      <c r="B23" s="5" t="s">
        <v>87</v>
      </c>
      <c r="C23" s="6">
        <v>1</v>
      </c>
      <c r="D23" s="27">
        <v>5520</v>
      </c>
      <c r="E23" s="27">
        <v>3877</v>
      </c>
      <c r="F23" s="27">
        <v>5247</v>
      </c>
      <c r="G23" s="27">
        <v>2250</v>
      </c>
      <c r="H23" s="27"/>
      <c r="I23" s="7">
        <f t="shared" si="1"/>
        <v>4223.5</v>
      </c>
      <c r="J23" s="8">
        <f t="shared" si="0"/>
        <v>4223.5</v>
      </c>
    </row>
    <row r="24" spans="1:11" x14ac:dyDescent="0.2">
      <c r="A24" s="4" t="s">
        <v>24</v>
      </c>
      <c r="B24" s="5" t="s">
        <v>25</v>
      </c>
      <c r="C24" s="6">
        <v>1</v>
      </c>
      <c r="D24" s="27">
        <v>3000</v>
      </c>
      <c r="E24" s="27">
        <v>2052</v>
      </c>
      <c r="F24" s="27">
        <v>3110</v>
      </c>
      <c r="G24" s="27">
        <v>1450</v>
      </c>
      <c r="H24" s="27"/>
      <c r="I24" s="7">
        <f t="shared" si="1"/>
        <v>2403</v>
      </c>
      <c r="J24" s="8">
        <f t="shared" si="0"/>
        <v>2403</v>
      </c>
    </row>
    <row r="25" spans="1:11" ht="25.5" x14ac:dyDescent="0.2">
      <c r="A25" s="4" t="s">
        <v>26</v>
      </c>
      <c r="B25" s="5" t="s">
        <v>88</v>
      </c>
      <c r="C25" s="6">
        <v>1</v>
      </c>
      <c r="D25" s="27">
        <v>2160</v>
      </c>
      <c r="E25" s="27">
        <v>1500</v>
      </c>
      <c r="F25" s="27">
        <v>1929</v>
      </c>
      <c r="G25" s="27">
        <v>1461</v>
      </c>
      <c r="H25" s="27"/>
      <c r="I25" s="7">
        <f t="shared" si="1"/>
        <v>1762.5</v>
      </c>
      <c r="J25" s="8">
        <f t="shared" si="0"/>
        <v>1762.5</v>
      </c>
    </row>
    <row r="26" spans="1:11" x14ac:dyDescent="0.2">
      <c r="A26" s="21" t="s">
        <v>27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x14ac:dyDescent="0.2">
      <c r="A27" s="4" t="s">
        <v>28</v>
      </c>
      <c r="B27" s="5" t="s">
        <v>29</v>
      </c>
      <c r="C27" s="6">
        <v>20</v>
      </c>
      <c r="D27" s="27">
        <v>1070.03</v>
      </c>
      <c r="E27" s="27">
        <v>961</v>
      </c>
      <c r="F27" s="27"/>
      <c r="G27" s="27">
        <v>1250</v>
      </c>
      <c r="H27" s="27"/>
      <c r="I27" s="7">
        <f>AVERAGE(D27:G27)</f>
        <v>1093.6766666666665</v>
      </c>
      <c r="J27" s="8">
        <f t="shared" ref="J27:J36" si="2">I27*C27</f>
        <v>21873.533333333329</v>
      </c>
    </row>
    <row r="28" spans="1:11" x14ac:dyDescent="0.2">
      <c r="A28" s="4" t="s">
        <v>30</v>
      </c>
      <c r="B28" s="5" t="s">
        <v>11</v>
      </c>
      <c r="C28" s="6">
        <v>1</v>
      </c>
      <c r="D28" s="27">
        <v>1440</v>
      </c>
      <c r="E28" s="27">
        <v>3317</v>
      </c>
      <c r="F28" s="27"/>
      <c r="G28" s="27">
        <v>1040</v>
      </c>
      <c r="H28" s="27"/>
      <c r="I28" s="7">
        <f>AVERAGE(D28:G28)</f>
        <v>1932.3333333333333</v>
      </c>
      <c r="J28" s="8">
        <f t="shared" si="2"/>
        <v>1932.3333333333333</v>
      </c>
    </row>
    <row r="29" spans="1:11" x14ac:dyDescent="0.2">
      <c r="A29" s="4" t="s">
        <v>31</v>
      </c>
      <c r="B29" s="5" t="s">
        <v>32</v>
      </c>
      <c r="C29" s="6">
        <v>1</v>
      </c>
      <c r="D29" s="27">
        <v>5520</v>
      </c>
      <c r="E29" s="30">
        <v>13637</v>
      </c>
      <c r="F29" s="27"/>
      <c r="G29" s="27">
        <v>3200</v>
      </c>
      <c r="H29" s="27"/>
      <c r="I29" s="7">
        <f>AVERAGE(D29,G29)</f>
        <v>4360</v>
      </c>
      <c r="J29" s="8">
        <f t="shared" si="2"/>
        <v>4360</v>
      </c>
    </row>
    <row r="30" spans="1:11" x14ac:dyDescent="0.2">
      <c r="A30" s="4" t="s">
        <v>33</v>
      </c>
      <c r="B30" s="5" t="s">
        <v>14</v>
      </c>
      <c r="C30" s="6">
        <v>8</v>
      </c>
      <c r="D30" s="27">
        <v>276</v>
      </c>
      <c r="E30" s="27">
        <v>424</v>
      </c>
      <c r="F30" s="27"/>
      <c r="G30" s="27">
        <v>205</v>
      </c>
      <c r="H30" s="27"/>
      <c r="I30" s="7">
        <f>AVERAGE(D30:G30)</f>
        <v>301.66666666666669</v>
      </c>
      <c r="J30" s="8">
        <f t="shared" si="2"/>
        <v>2413.3333333333335</v>
      </c>
    </row>
    <row r="31" spans="1:11" x14ac:dyDescent="0.2">
      <c r="A31" s="4" t="s">
        <v>34</v>
      </c>
      <c r="B31" s="5" t="s">
        <v>16</v>
      </c>
      <c r="C31" s="6">
        <v>1</v>
      </c>
      <c r="D31" s="27">
        <v>2400</v>
      </c>
      <c r="E31" s="30">
        <v>5160</v>
      </c>
      <c r="F31" s="27"/>
      <c r="G31" s="27">
        <v>1765</v>
      </c>
      <c r="H31" s="27"/>
      <c r="I31" s="7">
        <f>AVERAGE(D31,G31)</f>
        <v>2082.5</v>
      </c>
      <c r="J31" s="8">
        <f t="shared" si="2"/>
        <v>2082.5</v>
      </c>
    </row>
    <row r="32" spans="1:11" x14ac:dyDescent="0.2">
      <c r="A32" s="4" t="s">
        <v>35</v>
      </c>
      <c r="B32" s="5" t="s">
        <v>18</v>
      </c>
      <c r="C32" s="6">
        <v>1</v>
      </c>
      <c r="D32" s="27">
        <v>2400</v>
      </c>
      <c r="E32" s="27">
        <v>4055</v>
      </c>
      <c r="F32" s="27"/>
      <c r="G32" s="27">
        <v>970</v>
      </c>
      <c r="H32" s="27"/>
      <c r="I32" s="7">
        <f>AVERAGE(D32:G32)</f>
        <v>2475</v>
      </c>
      <c r="J32" s="8">
        <f t="shared" si="2"/>
        <v>2475</v>
      </c>
    </row>
    <row r="33" spans="1:12" x14ac:dyDescent="0.2">
      <c r="A33" s="4" t="s">
        <v>36</v>
      </c>
      <c r="B33" s="5" t="s">
        <v>37</v>
      </c>
      <c r="C33" s="6">
        <v>1</v>
      </c>
      <c r="D33" s="27">
        <v>8640</v>
      </c>
      <c r="E33" s="27">
        <v>6634</v>
      </c>
      <c r="F33" s="27"/>
      <c r="G33" s="27">
        <v>4650</v>
      </c>
      <c r="H33" s="27"/>
      <c r="I33" s="7">
        <f>AVERAGE(D33:G33)</f>
        <v>6641.333333333333</v>
      </c>
      <c r="J33" s="8">
        <f t="shared" si="2"/>
        <v>6641.333333333333</v>
      </c>
    </row>
    <row r="34" spans="1:12" x14ac:dyDescent="0.2">
      <c r="A34" s="4" t="s">
        <v>38</v>
      </c>
      <c r="B34" s="5" t="s">
        <v>39</v>
      </c>
      <c r="C34" s="6">
        <v>1</v>
      </c>
      <c r="D34" s="27">
        <v>7560</v>
      </c>
      <c r="E34" s="30">
        <v>9583</v>
      </c>
      <c r="F34" s="27"/>
      <c r="G34" s="27">
        <v>4110</v>
      </c>
      <c r="H34" s="27"/>
      <c r="I34" s="7">
        <f>AVERAGE(D34,G34)</f>
        <v>5835</v>
      </c>
      <c r="J34" s="8">
        <f t="shared" si="2"/>
        <v>5835</v>
      </c>
    </row>
    <row r="35" spans="1:12" x14ac:dyDescent="0.2">
      <c r="A35" s="4" t="s">
        <v>40</v>
      </c>
      <c r="B35" s="5" t="s">
        <v>20</v>
      </c>
      <c r="C35" s="6">
        <v>4</v>
      </c>
      <c r="D35" s="27">
        <v>600</v>
      </c>
      <c r="E35" s="27">
        <v>738</v>
      </c>
      <c r="F35" s="27"/>
      <c r="G35" s="27">
        <v>425</v>
      </c>
      <c r="H35" s="27"/>
      <c r="I35" s="7">
        <f>AVERAGE(D35:G35)</f>
        <v>587.66666666666663</v>
      </c>
      <c r="J35" s="8">
        <f t="shared" si="2"/>
        <v>2350.6666666666665</v>
      </c>
    </row>
    <row r="36" spans="1:12" x14ac:dyDescent="0.2">
      <c r="A36" s="4" t="s">
        <v>41</v>
      </c>
      <c r="B36" s="5" t="s">
        <v>22</v>
      </c>
      <c r="C36" s="6">
        <v>1</v>
      </c>
      <c r="D36" s="27">
        <v>780</v>
      </c>
      <c r="E36" s="30">
        <v>1843</v>
      </c>
      <c r="F36" s="27"/>
      <c r="G36" s="27">
        <v>595</v>
      </c>
      <c r="H36" s="27"/>
      <c r="I36" s="7">
        <f>AVERAGE(D36,G36)</f>
        <v>687.5</v>
      </c>
      <c r="J36" s="8">
        <f t="shared" si="2"/>
        <v>687.5</v>
      </c>
    </row>
    <row r="37" spans="1:12" x14ac:dyDescent="0.2">
      <c r="A37" s="4" t="s">
        <v>42</v>
      </c>
      <c r="B37" s="5" t="s">
        <v>25</v>
      </c>
      <c r="C37" s="6">
        <v>1</v>
      </c>
      <c r="D37" s="27">
        <v>3660</v>
      </c>
      <c r="E37" s="27">
        <v>2212</v>
      </c>
      <c r="F37" s="27"/>
      <c r="G37" s="27">
        <v>1749</v>
      </c>
      <c r="H37" s="27"/>
      <c r="I37" s="7">
        <f>AVERAGE(D37:G37)</f>
        <v>2540.3333333333335</v>
      </c>
      <c r="J37" s="8">
        <f>I37</f>
        <v>2540.3333333333335</v>
      </c>
    </row>
    <row r="38" spans="1:12" ht="7.5" customHeight="1" thickBot="1" x14ac:dyDescent="0.25">
      <c r="A38" s="16"/>
      <c r="B38" s="17"/>
      <c r="C38" s="9" t="s">
        <v>43</v>
      </c>
      <c r="D38" s="9"/>
      <c r="E38" s="9"/>
      <c r="F38" s="9"/>
      <c r="G38" s="9"/>
      <c r="H38" s="9"/>
      <c r="I38" s="18"/>
      <c r="J38" s="10"/>
      <c r="K38" s="15"/>
    </row>
    <row r="39" spans="1:12" ht="13.5" thickBot="1" x14ac:dyDescent="0.25">
      <c r="A39" s="31" t="s">
        <v>44</v>
      </c>
      <c r="B39" s="32"/>
      <c r="C39" s="19"/>
      <c r="D39" s="19"/>
      <c r="E39" s="19"/>
      <c r="F39" s="19"/>
      <c r="G39" s="19"/>
      <c r="H39" s="19"/>
      <c r="I39" s="11"/>
      <c r="J39" s="12">
        <f>ROUND(SUM(J27:J37,J15:J25),2)</f>
        <v>77935.320000000007</v>
      </c>
      <c r="K39" s="15"/>
    </row>
    <row r="40" spans="1:12" ht="5.25" customHeight="1" x14ac:dyDescent="0.2">
      <c r="C40" s="1"/>
      <c r="D40" s="1"/>
      <c r="E40" s="1"/>
      <c r="F40" s="1"/>
      <c r="G40" s="1"/>
      <c r="H40" s="1"/>
    </row>
    <row r="41" spans="1:12" ht="7.5" customHeight="1" x14ac:dyDescent="0.2">
      <c r="C41" s="1"/>
      <c r="D41" s="1"/>
      <c r="E41" s="1"/>
      <c r="F41" s="1"/>
      <c r="G41" s="1"/>
      <c r="H41" s="1"/>
      <c r="L41" s="20"/>
    </row>
    <row r="42" spans="1:12" x14ac:dyDescent="0.2">
      <c r="A42" s="21" t="s">
        <v>45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2" x14ac:dyDescent="0.2">
      <c r="A43" s="4" t="s">
        <v>95</v>
      </c>
      <c r="B43" s="5" t="s">
        <v>48</v>
      </c>
      <c r="C43" s="6">
        <v>20</v>
      </c>
      <c r="D43" s="27">
        <v>844.1</v>
      </c>
      <c r="E43" s="27">
        <v>865</v>
      </c>
      <c r="F43" s="27">
        <v>1190</v>
      </c>
      <c r="G43" s="27"/>
      <c r="H43" s="27">
        <v>624.16999999999996</v>
      </c>
      <c r="I43" s="7">
        <f>AVERAGE(D43:F43,H43)</f>
        <v>880.8175</v>
      </c>
      <c r="J43" s="8">
        <f t="shared" ref="J43:J62" si="3">I43*C43</f>
        <v>17616.349999999999</v>
      </c>
    </row>
    <row r="44" spans="1:12" x14ac:dyDescent="0.2">
      <c r="A44" s="4" t="s">
        <v>96</v>
      </c>
      <c r="B44" s="5" t="s">
        <v>52</v>
      </c>
      <c r="C44" s="6">
        <v>3</v>
      </c>
      <c r="D44" s="27">
        <v>646</v>
      </c>
      <c r="E44" s="30">
        <v>4451</v>
      </c>
      <c r="F44" s="27">
        <v>1000</v>
      </c>
      <c r="G44" s="27"/>
      <c r="H44" s="27"/>
      <c r="I44" s="7">
        <f t="shared" ref="I44:I49" si="4">AVERAGE(D44,F44)</f>
        <v>823</v>
      </c>
      <c r="J44" s="8">
        <f t="shared" si="3"/>
        <v>2469</v>
      </c>
    </row>
    <row r="45" spans="1:12" x14ac:dyDescent="0.2">
      <c r="A45" s="4" t="s">
        <v>97</v>
      </c>
      <c r="B45" s="5" t="s">
        <v>53</v>
      </c>
      <c r="C45" s="6">
        <v>1</v>
      </c>
      <c r="D45" s="27">
        <v>372</v>
      </c>
      <c r="E45" s="30">
        <v>8477</v>
      </c>
      <c r="F45" s="27">
        <v>350</v>
      </c>
      <c r="G45" s="27"/>
      <c r="H45" s="27"/>
      <c r="I45" s="7">
        <f t="shared" si="4"/>
        <v>361</v>
      </c>
      <c r="J45" s="8">
        <f t="shared" si="3"/>
        <v>361</v>
      </c>
    </row>
    <row r="46" spans="1:12" x14ac:dyDescent="0.2">
      <c r="A46" s="4" t="s">
        <v>98</v>
      </c>
      <c r="B46" s="5" t="s">
        <v>54</v>
      </c>
      <c r="C46" s="6">
        <v>1</v>
      </c>
      <c r="D46" s="27">
        <v>392</v>
      </c>
      <c r="E46" s="30">
        <v>1781</v>
      </c>
      <c r="F46" s="27">
        <v>700</v>
      </c>
      <c r="G46" s="27"/>
      <c r="H46" s="27"/>
      <c r="I46" s="7">
        <f t="shared" si="4"/>
        <v>546</v>
      </c>
      <c r="J46" s="8">
        <f t="shared" si="3"/>
        <v>546</v>
      </c>
    </row>
    <row r="47" spans="1:12" x14ac:dyDescent="0.2">
      <c r="A47" s="4" t="s">
        <v>99</v>
      </c>
      <c r="B47" s="5" t="s">
        <v>55</v>
      </c>
      <c r="C47" s="6">
        <v>1</v>
      </c>
      <c r="D47" s="27">
        <v>308</v>
      </c>
      <c r="E47" s="30">
        <v>2332</v>
      </c>
      <c r="F47" s="27">
        <v>475</v>
      </c>
      <c r="G47" s="27"/>
      <c r="H47" s="27"/>
      <c r="I47" s="7">
        <f t="shared" si="4"/>
        <v>391.5</v>
      </c>
      <c r="J47" s="8">
        <f t="shared" si="3"/>
        <v>391.5</v>
      </c>
    </row>
    <row r="48" spans="1:12" x14ac:dyDescent="0.2">
      <c r="A48" s="4" t="s">
        <v>100</v>
      </c>
      <c r="B48" s="5" t="s">
        <v>56</v>
      </c>
      <c r="C48" s="6">
        <v>1</v>
      </c>
      <c r="D48" s="27">
        <v>300</v>
      </c>
      <c r="E48" s="30">
        <v>2671</v>
      </c>
      <c r="F48" s="27">
        <v>350</v>
      </c>
      <c r="G48" s="27"/>
      <c r="H48" s="27"/>
      <c r="I48" s="7">
        <f t="shared" si="4"/>
        <v>325</v>
      </c>
      <c r="J48" s="8">
        <f t="shared" si="3"/>
        <v>325</v>
      </c>
    </row>
    <row r="49" spans="1:10" x14ac:dyDescent="0.2">
      <c r="A49" s="4" t="s">
        <v>101</v>
      </c>
      <c r="B49" s="5" t="s">
        <v>57</v>
      </c>
      <c r="C49" s="6">
        <v>1</v>
      </c>
      <c r="D49" s="27">
        <v>386</v>
      </c>
      <c r="E49" s="30">
        <v>1993</v>
      </c>
      <c r="F49" s="27">
        <v>350</v>
      </c>
      <c r="G49" s="27"/>
      <c r="H49" s="27"/>
      <c r="I49" s="7">
        <f t="shared" si="4"/>
        <v>368</v>
      </c>
      <c r="J49" s="8">
        <f t="shared" si="3"/>
        <v>368</v>
      </c>
    </row>
    <row r="50" spans="1:10" x14ac:dyDescent="0.2">
      <c r="A50" s="4" t="s">
        <v>102</v>
      </c>
      <c r="B50" s="5" t="s">
        <v>59</v>
      </c>
      <c r="C50" s="6">
        <v>1</v>
      </c>
      <c r="D50" s="27">
        <v>4160</v>
      </c>
      <c r="E50" s="27">
        <v>6358</v>
      </c>
      <c r="F50" s="27">
        <v>8300</v>
      </c>
      <c r="G50" s="27"/>
      <c r="H50" s="27"/>
      <c r="I50" s="7">
        <f>AVERAGE(D50:H50)</f>
        <v>6272.666666666667</v>
      </c>
      <c r="J50" s="8">
        <f t="shared" si="3"/>
        <v>6272.666666666667</v>
      </c>
    </row>
    <row r="51" spans="1:10" x14ac:dyDescent="0.2">
      <c r="A51" s="4" t="s">
        <v>103</v>
      </c>
      <c r="B51" s="5" t="s">
        <v>58</v>
      </c>
      <c r="C51" s="6">
        <v>1</v>
      </c>
      <c r="D51" s="27">
        <v>1576</v>
      </c>
      <c r="E51" s="27">
        <v>2204</v>
      </c>
      <c r="F51" s="27">
        <v>2300</v>
      </c>
      <c r="G51" s="27"/>
      <c r="H51" s="27"/>
      <c r="I51" s="7">
        <f>AVERAGE(D51:H51)</f>
        <v>2026.6666666666667</v>
      </c>
      <c r="J51" s="8">
        <f t="shared" si="3"/>
        <v>2026.6666666666667</v>
      </c>
    </row>
    <row r="52" spans="1:10" x14ac:dyDescent="0.2">
      <c r="A52" s="4" t="s">
        <v>104</v>
      </c>
      <c r="B52" s="5" t="s">
        <v>60</v>
      </c>
      <c r="C52" s="6">
        <v>1</v>
      </c>
      <c r="D52" s="27">
        <v>1170</v>
      </c>
      <c r="E52" s="27">
        <v>3815</v>
      </c>
      <c r="F52" s="27">
        <v>1650</v>
      </c>
      <c r="G52" s="27"/>
      <c r="H52" s="27"/>
      <c r="I52" s="7">
        <f>AVERAGE(D52:H52)</f>
        <v>2211.6666666666665</v>
      </c>
      <c r="J52" s="8">
        <f t="shared" si="3"/>
        <v>2211.6666666666665</v>
      </c>
    </row>
    <row r="53" spans="1:10" x14ac:dyDescent="0.2">
      <c r="A53" s="4" t="s">
        <v>105</v>
      </c>
      <c r="B53" s="5" t="s">
        <v>61</v>
      </c>
      <c r="C53" s="6">
        <v>1</v>
      </c>
      <c r="D53" s="27">
        <v>1004</v>
      </c>
      <c r="E53" s="27">
        <v>1569</v>
      </c>
      <c r="F53" s="27">
        <v>1275</v>
      </c>
      <c r="G53" s="27"/>
      <c r="H53" s="27"/>
      <c r="I53" s="7">
        <f>AVERAGE(D53:H53)</f>
        <v>1282.6666666666667</v>
      </c>
      <c r="J53" s="8">
        <f t="shared" si="3"/>
        <v>1282.6666666666667</v>
      </c>
    </row>
    <row r="54" spans="1:10" x14ac:dyDescent="0.2">
      <c r="A54" s="4" t="s">
        <v>106</v>
      </c>
      <c r="B54" s="5" t="s">
        <v>63</v>
      </c>
      <c r="C54" s="6">
        <v>1</v>
      </c>
      <c r="D54" s="27">
        <v>1056</v>
      </c>
      <c r="E54" s="27">
        <v>1738</v>
      </c>
      <c r="F54" s="27">
        <v>1275</v>
      </c>
      <c r="G54" s="27"/>
      <c r="H54" s="27"/>
      <c r="I54" s="7">
        <f>AVERAGE(D54:H54)</f>
        <v>1356.3333333333333</v>
      </c>
      <c r="J54" s="8">
        <f t="shared" si="3"/>
        <v>1356.3333333333333</v>
      </c>
    </row>
    <row r="55" spans="1:10" x14ac:dyDescent="0.2">
      <c r="A55" s="4" t="s">
        <v>107</v>
      </c>
      <c r="B55" s="5" t="s">
        <v>62</v>
      </c>
      <c r="C55" s="6">
        <v>1</v>
      </c>
      <c r="D55" s="30">
        <v>250</v>
      </c>
      <c r="E55" s="27">
        <v>2543</v>
      </c>
      <c r="F55" s="27">
        <v>900</v>
      </c>
      <c r="G55" s="27"/>
      <c r="H55" s="27"/>
      <c r="I55" s="7">
        <f>AVERAGE(E55,F55)</f>
        <v>1721.5</v>
      </c>
      <c r="J55" s="8">
        <f t="shared" si="3"/>
        <v>1721.5</v>
      </c>
    </row>
    <row r="56" spans="1:10" x14ac:dyDescent="0.2">
      <c r="A56" s="4" t="s">
        <v>108</v>
      </c>
      <c r="B56" s="5" t="s">
        <v>64</v>
      </c>
      <c r="C56" s="6">
        <v>1</v>
      </c>
      <c r="D56" s="27">
        <v>374</v>
      </c>
      <c r="E56" s="30">
        <v>1230</v>
      </c>
      <c r="F56" s="27">
        <v>325</v>
      </c>
      <c r="G56" s="27"/>
      <c r="H56" s="27"/>
      <c r="I56" s="7">
        <f>AVERAGE(D56,F56)</f>
        <v>349.5</v>
      </c>
      <c r="J56" s="8">
        <f t="shared" si="3"/>
        <v>349.5</v>
      </c>
    </row>
    <row r="57" spans="1:10" x14ac:dyDescent="0.2">
      <c r="A57" s="4" t="s">
        <v>109</v>
      </c>
      <c r="B57" s="5" t="s">
        <v>65</v>
      </c>
      <c r="C57" s="6">
        <v>1</v>
      </c>
      <c r="D57" s="27">
        <v>3418</v>
      </c>
      <c r="E57" s="27">
        <v>2035</v>
      </c>
      <c r="F57" s="27">
        <v>4600</v>
      </c>
      <c r="G57" s="27"/>
      <c r="H57" s="27"/>
      <c r="I57" s="7">
        <f>AVERAGE(D57:H57)</f>
        <v>3351</v>
      </c>
      <c r="J57" s="8">
        <f t="shared" si="3"/>
        <v>3351</v>
      </c>
    </row>
    <row r="58" spans="1:10" x14ac:dyDescent="0.2">
      <c r="A58" s="4" t="s">
        <v>110</v>
      </c>
      <c r="B58" s="5" t="s">
        <v>66</v>
      </c>
      <c r="C58" s="6">
        <v>1</v>
      </c>
      <c r="D58" s="27">
        <v>2142</v>
      </c>
      <c r="E58" s="27">
        <v>5934</v>
      </c>
      <c r="F58" s="27">
        <v>3300</v>
      </c>
      <c r="G58" s="27"/>
      <c r="H58" s="27"/>
      <c r="I58" s="7">
        <f>AVERAGE(D58:H58)</f>
        <v>3792</v>
      </c>
      <c r="J58" s="8">
        <f t="shared" si="3"/>
        <v>3792</v>
      </c>
    </row>
    <row r="59" spans="1:10" ht="25.5" x14ac:dyDescent="0.2">
      <c r="A59" s="4" t="s">
        <v>111</v>
      </c>
      <c r="B59" s="5" t="s">
        <v>67</v>
      </c>
      <c r="C59" s="6">
        <v>1</v>
      </c>
      <c r="D59" s="27">
        <v>460</v>
      </c>
      <c r="E59" s="27">
        <v>806</v>
      </c>
      <c r="F59" s="27">
        <v>1750</v>
      </c>
      <c r="G59" s="27"/>
      <c r="H59" s="27"/>
      <c r="I59" s="7">
        <f>AVERAGE(D59:H59)</f>
        <v>1005.3333333333334</v>
      </c>
      <c r="J59" s="8">
        <f t="shared" si="3"/>
        <v>1005.3333333333334</v>
      </c>
    </row>
    <row r="60" spans="1:10" x14ac:dyDescent="0.2">
      <c r="A60" s="4" t="s">
        <v>112</v>
      </c>
      <c r="B60" s="5" t="s">
        <v>68</v>
      </c>
      <c r="C60" s="6">
        <v>1</v>
      </c>
      <c r="D60" s="27">
        <v>2320</v>
      </c>
      <c r="E60" s="30">
        <v>7206</v>
      </c>
      <c r="F60" s="27">
        <v>1000</v>
      </c>
      <c r="G60" s="27"/>
      <c r="H60" s="27"/>
      <c r="I60" s="7">
        <f>AVERAGE(D60,F60)</f>
        <v>1660</v>
      </c>
      <c r="J60" s="8">
        <f t="shared" si="3"/>
        <v>1660</v>
      </c>
    </row>
    <row r="61" spans="1:10" x14ac:dyDescent="0.2">
      <c r="A61" s="4" t="s">
        <v>113</v>
      </c>
      <c r="B61" s="5" t="s">
        <v>49</v>
      </c>
      <c r="C61" s="6">
        <v>1</v>
      </c>
      <c r="D61" s="29">
        <v>24200</v>
      </c>
      <c r="E61" s="30">
        <v>8901</v>
      </c>
      <c r="F61" s="30">
        <v>44500</v>
      </c>
      <c r="G61" s="29"/>
      <c r="H61" s="29"/>
      <c r="I61" s="7">
        <f>AVERAGE(D61)</f>
        <v>24200</v>
      </c>
      <c r="J61" s="8">
        <f t="shared" si="3"/>
        <v>24200</v>
      </c>
    </row>
    <row r="62" spans="1:10" x14ac:dyDescent="0.2">
      <c r="A62" s="4" t="s">
        <v>114</v>
      </c>
      <c r="B62" s="5" t="s">
        <v>14</v>
      </c>
      <c r="C62" s="6">
        <v>7</v>
      </c>
      <c r="D62" s="27">
        <v>280</v>
      </c>
      <c r="E62" s="27">
        <v>424</v>
      </c>
      <c r="F62" s="27">
        <v>160</v>
      </c>
      <c r="G62" s="27"/>
      <c r="H62" s="27"/>
      <c r="I62" s="7">
        <f>AVERAGE(D62:H62)</f>
        <v>288</v>
      </c>
      <c r="J62" s="8">
        <f t="shared" si="3"/>
        <v>2016</v>
      </c>
    </row>
    <row r="64" spans="1:10" x14ac:dyDescent="0.2">
      <c r="A64" s="21" t="s">
        <v>46</v>
      </c>
      <c r="B64" s="22"/>
      <c r="C64" s="22"/>
      <c r="D64" s="22"/>
      <c r="E64" s="22"/>
      <c r="F64" s="22"/>
      <c r="G64" s="22"/>
      <c r="H64" s="22"/>
      <c r="I64" s="22"/>
      <c r="J64" s="22"/>
    </row>
    <row r="65" spans="1:10" x14ac:dyDescent="0.2">
      <c r="A65" s="4" t="s">
        <v>115</v>
      </c>
      <c r="B65" s="5" t="s">
        <v>47</v>
      </c>
      <c r="C65" s="6">
        <v>20</v>
      </c>
      <c r="D65" s="27">
        <v>1449.06</v>
      </c>
      <c r="E65" s="27">
        <v>1485</v>
      </c>
      <c r="F65" s="27">
        <v>1750</v>
      </c>
      <c r="G65" s="27"/>
      <c r="H65" s="30">
        <v>920</v>
      </c>
      <c r="I65" s="7">
        <f>AVERAGE(D65:F65)</f>
        <v>1561.3533333333332</v>
      </c>
      <c r="J65" s="8">
        <f t="shared" ref="J65:J85" si="5">I65*C65</f>
        <v>31227.066666666666</v>
      </c>
    </row>
    <row r="66" spans="1:10" x14ac:dyDescent="0.2">
      <c r="A66" s="4" t="s">
        <v>116</v>
      </c>
      <c r="B66" s="5" t="s">
        <v>52</v>
      </c>
      <c r="C66" s="6">
        <v>3</v>
      </c>
      <c r="D66" s="27">
        <v>646</v>
      </c>
      <c r="E66" s="30">
        <v>7740</v>
      </c>
      <c r="F66" s="27">
        <v>1000</v>
      </c>
      <c r="G66" s="27"/>
      <c r="H66" s="27"/>
      <c r="I66" s="7">
        <f t="shared" ref="I66:I72" si="6">AVERAGE(D66,F66)</f>
        <v>823</v>
      </c>
      <c r="J66" s="8">
        <f t="shared" si="5"/>
        <v>2469</v>
      </c>
    </row>
    <row r="67" spans="1:10" x14ac:dyDescent="0.2">
      <c r="A67" s="4" t="s">
        <v>117</v>
      </c>
      <c r="B67" s="5" t="s">
        <v>69</v>
      </c>
      <c r="C67" s="6">
        <v>1</v>
      </c>
      <c r="D67" s="27">
        <v>372</v>
      </c>
      <c r="E67" s="30">
        <v>14742</v>
      </c>
      <c r="F67" s="27">
        <v>350</v>
      </c>
      <c r="G67" s="27"/>
      <c r="H67" s="27"/>
      <c r="I67" s="7">
        <f t="shared" si="6"/>
        <v>361</v>
      </c>
      <c r="J67" s="8">
        <f t="shared" si="5"/>
        <v>361</v>
      </c>
    </row>
    <row r="68" spans="1:10" x14ac:dyDescent="0.2">
      <c r="A68" s="4" t="s">
        <v>118</v>
      </c>
      <c r="B68" s="5" t="s">
        <v>70</v>
      </c>
      <c r="C68" s="6">
        <v>1</v>
      </c>
      <c r="D68" s="27">
        <v>392</v>
      </c>
      <c r="E68" s="30">
        <v>3096</v>
      </c>
      <c r="F68" s="27">
        <v>700</v>
      </c>
      <c r="G68" s="27"/>
      <c r="H68" s="27"/>
      <c r="I68" s="7">
        <f t="shared" si="6"/>
        <v>546</v>
      </c>
      <c r="J68" s="8">
        <f t="shared" si="5"/>
        <v>546</v>
      </c>
    </row>
    <row r="69" spans="1:10" x14ac:dyDescent="0.2">
      <c r="A69" s="4" t="s">
        <v>119</v>
      </c>
      <c r="B69" s="5" t="s">
        <v>71</v>
      </c>
      <c r="C69" s="6">
        <v>1</v>
      </c>
      <c r="D69" s="27">
        <v>308</v>
      </c>
      <c r="E69" s="30">
        <v>4055</v>
      </c>
      <c r="F69" s="27">
        <v>475</v>
      </c>
      <c r="G69" s="27"/>
      <c r="H69" s="27"/>
      <c r="I69" s="7">
        <f t="shared" si="6"/>
        <v>391.5</v>
      </c>
      <c r="J69" s="8">
        <f t="shared" si="5"/>
        <v>391.5</v>
      </c>
    </row>
    <row r="70" spans="1:10" x14ac:dyDescent="0.2">
      <c r="A70" s="4" t="s">
        <v>120</v>
      </c>
      <c r="B70" s="5" t="s">
        <v>72</v>
      </c>
      <c r="C70" s="6">
        <v>1</v>
      </c>
      <c r="D70" s="27">
        <v>300</v>
      </c>
      <c r="E70" s="30">
        <v>4644</v>
      </c>
      <c r="F70" s="27">
        <v>350</v>
      </c>
      <c r="G70" s="27"/>
      <c r="H70" s="27"/>
      <c r="I70" s="7">
        <f t="shared" si="6"/>
        <v>325</v>
      </c>
      <c r="J70" s="8">
        <f t="shared" si="5"/>
        <v>325</v>
      </c>
    </row>
    <row r="71" spans="1:10" x14ac:dyDescent="0.2">
      <c r="A71" s="4" t="s">
        <v>121</v>
      </c>
      <c r="B71" s="5" t="s">
        <v>73</v>
      </c>
      <c r="C71" s="6">
        <v>1</v>
      </c>
      <c r="D71" s="27">
        <v>386</v>
      </c>
      <c r="E71" s="30">
        <v>3465</v>
      </c>
      <c r="F71" s="27">
        <v>350</v>
      </c>
      <c r="G71" s="27"/>
      <c r="H71" s="27"/>
      <c r="I71" s="7">
        <f t="shared" si="6"/>
        <v>368</v>
      </c>
      <c r="J71" s="8">
        <f t="shared" si="5"/>
        <v>368</v>
      </c>
    </row>
    <row r="72" spans="1:10" x14ac:dyDescent="0.2">
      <c r="A72" s="4" t="s">
        <v>122</v>
      </c>
      <c r="B72" s="5" t="s">
        <v>74</v>
      </c>
      <c r="C72" s="6">
        <v>1</v>
      </c>
      <c r="D72" s="27">
        <v>4160</v>
      </c>
      <c r="E72" s="30">
        <v>11057</v>
      </c>
      <c r="F72" s="27">
        <v>8300</v>
      </c>
      <c r="G72" s="27"/>
      <c r="H72" s="27"/>
      <c r="I72" s="7">
        <f t="shared" si="6"/>
        <v>6230</v>
      </c>
      <c r="J72" s="8">
        <f t="shared" si="5"/>
        <v>6230</v>
      </c>
    </row>
    <row r="73" spans="1:10" x14ac:dyDescent="0.2">
      <c r="A73" s="4" t="s">
        <v>123</v>
      </c>
      <c r="B73" s="5" t="s">
        <v>75</v>
      </c>
      <c r="C73" s="6">
        <v>1</v>
      </c>
      <c r="D73" s="27">
        <v>1576</v>
      </c>
      <c r="E73" s="27">
        <v>3833</v>
      </c>
      <c r="F73" s="27">
        <v>2300</v>
      </c>
      <c r="G73" s="27"/>
      <c r="H73" s="27"/>
      <c r="I73" s="7">
        <f>AVERAGE(D73:H73)</f>
        <v>2569.6666666666665</v>
      </c>
      <c r="J73" s="8">
        <f t="shared" si="5"/>
        <v>2569.6666666666665</v>
      </c>
    </row>
    <row r="74" spans="1:10" x14ac:dyDescent="0.2">
      <c r="A74" s="4" t="s">
        <v>124</v>
      </c>
      <c r="B74" s="5" t="s">
        <v>76</v>
      </c>
      <c r="C74" s="6">
        <v>1</v>
      </c>
      <c r="D74" s="27">
        <v>1170</v>
      </c>
      <c r="E74" s="30">
        <v>6634</v>
      </c>
      <c r="F74" s="27">
        <v>1650</v>
      </c>
      <c r="G74" s="27"/>
      <c r="H74" s="27"/>
      <c r="I74" s="7">
        <f>AVERAGE(D74,F74)</f>
        <v>1410</v>
      </c>
      <c r="J74" s="8">
        <f t="shared" si="5"/>
        <v>1410</v>
      </c>
    </row>
    <row r="75" spans="1:10" x14ac:dyDescent="0.2">
      <c r="A75" s="4" t="s">
        <v>125</v>
      </c>
      <c r="B75" s="5" t="s">
        <v>77</v>
      </c>
      <c r="C75" s="6">
        <v>1</v>
      </c>
      <c r="D75" s="27">
        <v>1004</v>
      </c>
      <c r="E75" s="27">
        <v>2728</v>
      </c>
      <c r="F75" s="27">
        <v>1275</v>
      </c>
      <c r="G75" s="27"/>
      <c r="H75" s="27"/>
      <c r="I75" s="7">
        <f>AVERAGE(D75:H75)</f>
        <v>1669</v>
      </c>
      <c r="J75" s="8">
        <f t="shared" si="5"/>
        <v>1669</v>
      </c>
    </row>
    <row r="76" spans="1:10" x14ac:dyDescent="0.2">
      <c r="A76" s="4" t="s">
        <v>126</v>
      </c>
      <c r="B76" s="5" t="s">
        <v>78</v>
      </c>
      <c r="C76" s="6">
        <v>1</v>
      </c>
      <c r="D76" s="27">
        <v>1056</v>
      </c>
      <c r="E76" s="30">
        <v>3023</v>
      </c>
      <c r="F76" s="27">
        <v>1275</v>
      </c>
      <c r="G76" s="27"/>
      <c r="H76" s="27"/>
      <c r="I76" s="7">
        <f>AVERAGE(D76,F76)</f>
        <v>1165.5</v>
      </c>
      <c r="J76" s="8">
        <f t="shared" si="5"/>
        <v>1165.5</v>
      </c>
    </row>
    <row r="77" spans="1:10" x14ac:dyDescent="0.2">
      <c r="A77" s="4" t="s">
        <v>127</v>
      </c>
      <c r="B77" s="5" t="s">
        <v>79</v>
      </c>
      <c r="C77" s="6">
        <v>1</v>
      </c>
      <c r="D77" s="27">
        <v>250</v>
      </c>
      <c r="E77" s="30">
        <v>4423</v>
      </c>
      <c r="F77" s="27">
        <v>900</v>
      </c>
      <c r="G77" s="27"/>
      <c r="H77" s="27"/>
      <c r="I77" s="7">
        <f>AVERAGE(D77,F77)</f>
        <v>575</v>
      </c>
      <c r="J77" s="8">
        <f t="shared" si="5"/>
        <v>575</v>
      </c>
    </row>
    <row r="78" spans="1:10" x14ac:dyDescent="0.2">
      <c r="A78" s="4" t="s">
        <v>128</v>
      </c>
      <c r="B78" s="5" t="s">
        <v>80</v>
      </c>
      <c r="C78" s="6">
        <v>1</v>
      </c>
      <c r="D78" s="27">
        <v>374</v>
      </c>
      <c r="E78" s="30">
        <v>2138</v>
      </c>
      <c r="F78" s="27">
        <v>325</v>
      </c>
      <c r="G78" s="27"/>
      <c r="H78" s="27"/>
      <c r="I78" s="7">
        <f>AVERAGE(D78,F78)</f>
        <v>349.5</v>
      </c>
      <c r="J78" s="8">
        <f t="shared" si="5"/>
        <v>349.5</v>
      </c>
    </row>
    <row r="79" spans="1:10" x14ac:dyDescent="0.2">
      <c r="A79" s="4" t="s">
        <v>129</v>
      </c>
      <c r="B79" s="5" t="s">
        <v>81</v>
      </c>
      <c r="C79" s="6">
        <v>1</v>
      </c>
      <c r="D79" s="27">
        <v>3418</v>
      </c>
      <c r="E79" s="27">
        <v>3539</v>
      </c>
      <c r="F79" s="27">
        <v>4600</v>
      </c>
      <c r="G79" s="27"/>
      <c r="H79" s="27"/>
      <c r="I79" s="7">
        <f>AVERAGE(D79:H79)</f>
        <v>3852.3333333333335</v>
      </c>
      <c r="J79" s="8">
        <f t="shared" si="5"/>
        <v>3852.3333333333335</v>
      </c>
    </row>
    <row r="80" spans="1:10" x14ac:dyDescent="0.2">
      <c r="A80" s="4" t="s">
        <v>130</v>
      </c>
      <c r="B80" s="5" t="s">
        <v>82</v>
      </c>
      <c r="C80" s="6">
        <v>1</v>
      </c>
      <c r="D80" s="27">
        <v>2142</v>
      </c>
      <c r="E80" s="30">
        <v>10320</v>
      </c>
      <c r="F80" s="27">
        <v>3300</v>
      </c>
      <c r="G80" s="27"/>
      <c r="H80" s="27"/>
      <c r="I80" s="7">
        <f>AVERAGE(D80,F80)</f>
        <v>2721</v>
      </c>
      <c r="J80" s="8">
        <f t="shared" si="5"/>
        <v>2721</v>
      </c>
    </row>
    <row r="81" spans="1:10" ht="25.5" x14ac:dyDescent="0.2">
      <c r="A81" s="4" t="s">
        <v>131</v>
      </c>
      <c r="B81" s="5" t="s">
        <v>83</v>
      </c>
      <c r="C81" s="6">
        <v>1</v>
      </c>
      <c r="D81" s="30">
        <v>460</v>
      </c>
      <c r="E81" s="27">
        <v>1401</v>
      </c>
      <c r="F81" s="27">
        <v>1750</v>
      </c>
      <c r="G81" s="27"/>
      <c r="H81" s="27"/>
      <c r="I81" s="7">
        <f>AVERAGE(E81,F81)</f>
        <v>1575.5</v>
      </c>
      <c r="J81" s="8">
        <f t="shared" si="5"/>
        <v>1575.5</v>
      </c>
    </row>
    <row r="82" spans="1:10" x14ac:dyDescent="0.2">
      <c r="A82" s="4" t="s">
        <v>132</v>
      </c>
      <c r="B82" s="5" t="s">
        <v>84</v>
      </c>
      <c r="C82" s="6">
        <v>1</v>
      </c>
      <c r="D82" s="27">
        <v>2320</v>
      </c>
      <c r="E82" s="30">
        <v>12531</v>
      </c>
      <c r="F82" s="27">
        <v>1000</v>
      </c>
      <c r="G82" s="27"/>
      <c r="H82" s="27"/>
      <c r="I82" s="7">
        <f>AVERAGE(D82,F82)</f>
        <v>1660</v>
      </c>
      <c r="J82" s="8">
        <f t="shared" si="5"/>
        <v>1660</v>
      </c>
    </row>
    <row r="83" spans="1:10" x14ac:dyDescent="0.2">
      <c r="A83" s="4" t="s">
        <v>133</v>
      </c>
      <c r="B83" s="5" t="s">
        <v>50</v>
      </c>
      <c r="C83" s="6">
        <v>1</v>
      </c>
      <c r="D83" s="27">
        <v>24200</v>
      </c>
      <c r="E83" s="27">
        <v>15480</v>
      </c>
      <c r="F83" s="30">
        <v>52500</v>
      </c>
      <c r="G83" s="27"/>
      <c r="H83" s="27"/>
      <c r="I83" s="7">
        <f>AVERAGE(D83,E83)</f>
        <v>19840</v>
      </c>
      <c r="J83" s="8">
        <f t="shared" si="5"/>
        <v>19840</v>
      </c>
    </row>
    <row r="84" spans="1:10" x14ac:dyDescent="0.2">
      <c r="A84" s="4" t="s">
        <v>134</v>
      </c>
      <c r="B84" s="24" t="s">
        <v>51</v>
      </c>
      <c r="C84" s="25">
        <v>5</v>
      </c>
      <c r="D84" s="28">
        <v>636</v>
      </c>
      <c r="E84" s="30">
        <v>6634</v>
      </c>
      <c r="F84" s="28">
        <v>1100</v>
      </c>
      <c r="G84" s="28"/>
      <c r="H84" s="28"/>
      <c r="I84" s="7">
        <f>AVERAGE(D84,F84)</f>
        <v>868</v>
      </c>
      <c r="J84" s="26">
        <f t="shared" si="5"/>
        <v>4340</v>
      </c>
    </row>
    <row r="85" spans="1:10" x14ac:dyDescent="0.2">
      <c r="A85" s="4" t="s">
        <v>135</v>
      </c>
      <c r="B85" s="5" t="s">
        <v>14</v>
      </c>
      <c r="C85" s="6">
        <v>9</v>
      </c>
      <c r="D85" s="27">
        <v>280</v>
      </c>
      <c r="E85" s="27">
        <v>424</v>
      </c>
      <c r="F85" s="27">
        <v>160</v>
      </c>
      <c r="G85" s="27"/>
      <c r="H85" s="27"/>
      <c r="I85" s="7">
        <f>AVERAGE(D85:H85)</f>
        <v>288</v>
      </c>
      <c r="J85" s="8">
        <f t="shared" si="5"/>
        <v>2592</v>
      </c>
    </row>
    <row r="86" spans="1:10" ht="13.5" thickBot="1" x14ac:dyDescent="0.25"/>
    <row r="87" spans="1:10" ht="13.5" thickBot="1" x14ac:dyDescent="0.25">
      <c r="A87" s="31" t="s">
        <v>136</v>
      </c>
      <c r="B87" s="32"/>
      <c r="C87" s="19"/>
      <c r="D87" s="19"/>
      <c r="E87" s="19"/>
      <c r="F87" s="19"/>
      <c r="G87" s="19"/>
      <c r="H87" s="19"/>
      <c r="I87" s="11"/>
      <c r="J87" s="12">
        <f>ROUND(SUM(J65:J85,J43:J62),2)</f>
        <v>159559.25</v>
      </c>
    </row>
  </sheetData>
  <sheetProtection selectLockedCells="1" selectUnlockedCells="1"/>
  <mergeCells count="10">
    <mergeCell ref="A5:J5"/>
    <mergeCell ref="A6:J6"/>
    <mergeCell ref="A7:J7"/>
    <mergeCell ref="A9:J9"/>
    <mergeCell ref="L9:M9"/>
    <mergeCell ref="A87:B87"/>
    <mergeCell ref="A10:J10"/>
    <mergeCell ref="A12:J12"/>
    <mergeCell ref="A14:K14"/>
    <mergeCell ref="A39:B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rstPageNumber="0" fitToHeight="2" orientation="landscape" horizontalDpi="4294967294" verticalDpi="4294967294" r:id="rId1"/>
  <headerFooter alignWithMargins="0"/>
  <rowBreaks count="1" manualBreakCount="1">
    <brk id="4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COTAÇÕES</vt:lpstr>
      <vt:lpstr>COTAÇÕES!Area_de_impressao</vt:lpstr>
    </vt:vector>
  </TitlesOfParts>
  <Company>Tribunal Regional do Trabalho da 7a Regiao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Firmino Gonzaga</dc:creator>
  <cp:lastModifiedBy>Clara</cp:lastModifiedBy>
  <cp:lastPrinted>2021-03-16T13:56:54Z</cp:lastPrinted>
  <dcterms:created xsi:type="dcterms:W3CDTF">2019-05-08T13:37:51Z</dcterms:created>
  <dcterms:modified xsi:type="dcterms:W3CDTF">2021-05-06T15:48:24Z</dcterms:modified>
</cp:coreProperties>
</file>