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64" firstSheet="1" activeTab="1"/>
  </bookViews>
  <sheets>
    <sheet name="ANEXO II - GERAL" sheetId="1" state="hidden" r:id="rId1"/>
    <sheet name="PLANILHA" sheetId="2" r:id="rId2"/>
    <sheet name="ANEXO I" sheetId="3" r:id="rId3"/>
  </sheets>
  <definedNames>
    <definedName name="_xlnm.Print_Area" localSheetId="0">'ANEXO II - GERAL'!$A$1:$J$182</definedName>
  </definedNames>
  <calcPr fullCalcOnLoad="1"/>
</workbook>
</file>

<file path=xl/sharedStrings.xml><?xml version="1.0" encoding="utf-8"?>
<sst xmlns="http://schemas.openxmlformats.org/spreadsheetml/2006/main" count="794" uniqueCount="151">
  <si>
    <t>QUANTIDADE</t>
  </si>
  <si>
    <t>PREÇO</t>
  </si>
  <si>
    <t>Nº.</t>
  </si>
  <si>
    <t>FONTE</t>
  </si>
  <si>
    <t>DESCRICAO DO INSUMO</t>
  </si>
  <si>
    <t>UD</t>
  </si>
  <si>
    <t>TRT SEDE</t>
  </si>
  <si>
    <t>FÓRUM AUTRAN NUNES</t>
  </si>
  <si>
    <t>TOTAL</t>
  </si>
  <si>
    <t>MÍNIMA</t>
  </si>
  <si>
    <t>Mercado</t>
  </si>
  <si>
    <t>Anel de vedação para vaso sanitário c/ parafusos p/ fixação e cilindro guia.</t>
  </si>
  <si>
    <t>ud</t>
  </si>
  <si>
    <t>Bujão de pvc de ¾.”</t>
  </si>
  <si>
    <t>Desentupidor para pia em borracha flexível.</t>
  </si>
  <si>
    <t>Desentupidor para vaso sanitário em borracha e cabo longo.</t>
  </si>
  <si>
    <t>Engate hidráulico, material pvc flexível, bitola 1/2”, comprimento 30cm, aplicação instalações prediais água fria, características adicionais com anel de vedação nas extremidades.</t>
  </si>
  <si>
    <t>Engate hidráulico, material pvc flexível, bitola 1/2”, comprimento 40cm, aplicação instalações prediais água fria, características adicionais com anel de vedação nas extremidades.</t>
  </si>
  <si>
    <t>Engate hidráulico, material pvc flexível, bitola 1/2”, comprimento 50cm, aplicação instalações prediais água fria, características adicionais com anel de vedação nas extremidades.</t>
  </si>
  <si>
    <t>Kit comando, acionamento e vedação completo para caixa de descarga acoplada, qualquer marca desde que acople sem adaptações à caixa DECA, linha RAVENA, CONFORME ABNT NBR 15491:2010</t>
  </si>
  <si>
    <t>Vedação Universal para Saída de Caixa Acoplada</t>
  </si>
  <si>
    <t>Mecanismo de Saída Universal Dual Flush P/ Caixa Acoplada</t>
  </si>
  <si>
    <t xml:space="preserve">Corrente Cadeada Plástica p/ descarga de caixa acoplada Universal </t>
  </si>
  <si>
    <t>Reparo completo para válvula de descarga hydra luxo 2520 1 ¼”, CONFORME ABNT NBR 15857:2011</t>
  </si>
  <si>
    <t>Sifão plástico inteligente flexível para lavatório e pia de cozinha, CONFORME ABNT NBR 14162:2011</t>
  </si>
  <si>
    <t>Tampa p/ ralo 15X15cm em inox móvel.</t>
  </si>
  <si>
    <t>Tampa p/ ralo de 10X10cm, aço inox móvel.</t>
  </si>
  <si>
    <t>Torneira boia p/ caixa d’água, com base e haste em latão 1", CONFORME ABNT NBR 14534:2000</t>
  </si>
  <si>
    <t>Torneira boia para caixa d’água de 3/4", base e haste em latão, CONFORME ABNT NBR 14534:2000</t>
  </si>
  <si>
    <t>Torneira p/ gelágua AZUL.</t>
  </si>
  <si>
    <t>Torneira p/ gelágua BRANCA.</t>
  </si>
  <si>
    <t>Torneira p/ gelágua AZUL, engate com bico</t>
  </si>
  <si>
    <t>Torneira p/ gelágua BRANCA, engate com bico</t>
  </si>
  <si>
    <t>Gatilho para ducha de asseio manual qualquer marca desde que encaixe com perfeição e tenha estética compatível à FABRIMAR, CONFORME ABNT NBR 14877:2002</t>
  </si>
  <si>
    <t>Gatilho para ducha de asseio manual qualquer marca desde que encaixe com perfeição e tenha estética compatível à DECA linha Aspen, CONFORME ABNT NBR 14877:2002</t>
  </si>
  <si>
    <t>Mangueira para ducha de asseio manual qualquer marca desde que acople e mantenha estética da marca DECA linha Aspen, CONFORME ABNT NBR 14877:2002</t>
  </si>
  <si>
    <t>Registro da ducha de asseio manual qualquer marca desde que encaixe perfeitamente sem prejuízo estético à DECA linha Aspen, CONFORME ABNT NBR 14877:2002</t>
  </si>
  <si>
    <t>Torneira p/ pia de copa em aço inox de 1/2” c/ opção para ¾ com bucha de latão e arejador, lança 23cm, bica móvel, acionamento c/ alavanca e fixação em parede, CONFORME ABNT NBR 1548:2009.</t>
  </si>
  <si>
    <t>Torneira para jardim de 1/2” c/opção p/ 3/4” fecho rápido (esfera) em aço, CONFORME ABNT NBR 1548:2009.</t>
  </si>
  <si>
    <t>Válvula de aço inox sem ladrão para lavatório de 1", CONFORME ABNT NBR 15423:2006.</t>
  </si>
  <si>
    <t>Válvula de aço inox curta sem ladrão para lavatório de 1", CONFORME ABNT NBR 15423:2006.</t>
  </si>
  <si>
    <t>Válvula em aço inox sem ladrão p/ copa 1 1/4”, CONFORME ABNT NBR 15423:2006.</t>
  </si>
  <si>
    <t>Válvula p/pia de copa em aço inox rosca com junta de 1 1/2”, CONFORME ABNT NBR 15423:2006.</t>
  </si>
  <si>
    <t>Torneira automática eletrônica,completa, com acionamento por sensor, Bivolt (110-240V), para Bancada, 1/2", CONFORME ABNT NBR 13713:2009</t>
  </si>
  <si>
    <t>Kit reparo completo para torneira de lavatório automática (de pressão) qualquer marca desde que encaixe na torneira FURKIN linha FURKIN, CONFORME ABNT NBR 10281:2003</t>
  </si>
  <si>
    <t>Conjunto de fixação em nylon para caixa acoplada (parafusos)</t>
  </si>
  <si>
    <t>Carrapeta ABS universal vedação</t>
  </si>
  <si>
    <t>Válvula para Descarga Hydra  1 ¼”</t>
  </si>
  <si>
    <t>CAIXA SIFONADA PVC, 150 X 185 X 75 MM, COM GRELHA QUADRADA BRANCA</t>
  </si>
  <si>
    <t>RALO SECO PVC QUADRADO, 100 X 100 X 53 MM, SAIDA 40 MM, COM GRELHA BRANCA</t>
  </si>
  <si>
    <t>VU</t>
  </si>
  <si>
    <t>VT
(MAX)</t>
  </si>
  <si>
    <t>Cola epoxi dois componentes tablete 100g.</t>
  </si>
  <si>
    <t>Tinta Acrílica para Piso Liso Amarelo Demarcação</t>
  </si>
  <si>
    <t>Galão</t>
  </si>
  <si>
    <t>Tinta epóxi para pisos cor cinza.</t>
  </si>
  <si>
    <t>Tinta esmalte p/ aplicação direta sobre ferrugem, cor preto brilhante. 2,4 litros</t>
  </si>
  <si>
    <t>Tinta solúvel em água cor branca embalagem com 2kg.</t>
  </si>
  <si>
    <t>Pacote</t>
  </si>
  <si>
    <t>Adesivo para argamassas e chapiscos Bianco 18 Litros</t>
  </si>
  <si>
    <t>Cimento Branco</t>
  </si>
  <si>
    <t>kg</t>
  </si>
  <si>
    <t>ANEXO II - PLANILHA ORÇAMENTÁRIA ESTIMATIVA</t>
  </si>
  <si>
    <t>Objeto:</t>
  </si>
  <si>
    <t>TOTAL (R$)</t>
  </si>
  <si>
    <t>AQUISIÇÃO DE MATERIAL DE CONSTRUÇÃO</t>
  </si>
  <si>
    <t>Bujão de pvc de 1/2”.</t>
  </si>
  <si>
    <t>Cola para piso vinílico cor branca.</t>
  </si>
  <si>
    <t>gl</t>
  </si>
  <si>
    <t>Ducha de asseio manual com registro em latão cromado, FABRIMAR linha Acqua Jet Acquarius 1/2" Cromada, mangueira metálica e gatilho branco, CONFORME ABNT NBR 14877:2002</t>
  </si>
  <si>
    <t>Kit comando completo para caixa de descarga acoplada, qualquer marca desde que acople sem adaptações à caixa CELITE peças de comando e vedação acionamento na tampa, CONFORME ABNT NBR 15491:2010</t>
  </si>
  <si>
    <t>Sifão metálico para pia de copa 1 1/2” X 1 1/2”, CONFORME ABNT NBR 14162:2011</t>
  </si>
  <si>
    <t>Silicone incolor bisnaga 280g para uso em áreas molhadas p/uso com pistola de aplicação.</t>
  </si>
  <si>
    <t>Silicone bisnaga 50g</t>
  </si>
  <si>
    <t>Torneira para lavatório inox com arejador, automática FABRIMAR Acquapress 1180, CONFORME ABNT NBR 10281:2003</t>
  </si>
  <si>
    <t>Torneira p/bancada em aço inox de 1/2" c/opção de 1/2" c/ opção para 3/4" com bucha de latão e arejador, lança 23 cm, bica móvel, DECA, CONFORME ABNT NBR 15748:2009</t>
  </si>
  <si>
    <t>Torneira para lavatório de bancada, rosca 1/2", com arejador, latão, cromado, DECA C-40, CONFORME ABNT NBR 15748:2009</t>
  </si>
  <si>
    <t>Caixa de comando torneira DECALUX 1180C, DECA, CONFORME ABNT NBR 13713:2009</t>
  </si>
  <si>
    <t>Torneira p/bancada em aço inox de 1/2" c/opção de 1/2" c/ opção para 3/4" com bucha de latão e arejador, lança 23 cm, bica móvel, CONFORME ABNT NBR 15748:2009</t>
  </si>
  <si>
    <t>SINAPI - FEV/2015 CÓD. 1380</t>
  </si>
  <si>
    <t>SINAPI - FEV/2015 CÓD. 11714</t>
  </si>
  <si>
    <t>SINAPI - FEV/2015 CÓD. 5102</t>
  </si>
  <si>
    <t>OBS.:</t>
  </si>
  <si>
    <t>1. VALORES DETERMINADOS PELO PREÇO MÉDIO DA COTAÇAO DE MERCADO.</t>
  </si>
  <si>
    <t>Fortaleza, XX de março de 2015</t>
  </si>
  <si>
    <t>CÓDIGO</t>
  </si>
  <si>
    <t>SINAPI</t>
  </si>
  <si>
    <t>Observações</t>
  </si>
  <si>
    <t>1.</t>
  </si>
  <si>
    <t>2.</t>
  </si>
  <si>
    <t>Torneira para lavatório de bancada, rosca 1/2", com arejador, latão, cromado, DECA C-40, fecho rápido, conforme ABNT NBR 15748:2009 ou o equivalente técnico</t>
  </si>
  <si>
    <t>VALOR
UNITÁRIO</t>
  </si>
  <si>
    <t>TRT
SEDE</t>
  </si>
  <si>
    <t>Ducha de asseio manual com registro em latão cromado, FABRIMAR linha Acqua Jet Acquarius 1/2" Cromada, mangueira metálica e gatilho branco, conforme a ABNT NBR 14877:2002 ou Equivalente Técnico</t>
  </si>
  <si>
    <t>Kit comando, acionamento e vedação completo para caixa de descarga acoplada, qualquer marca desde que acople sem adaptações à caixa DECA, linha RAVENA, conforme a ABNT NBR 15491:2010</t>
  </si>
  <si>
    <t>Torneira para lavatório inox com arejador, automática FABRIMAR Acquapress 1180, CONFORME ABNT NBR 10281:2003 ou equivalente técnico</t>
  </si>
  <si>
    <t>Torneira p/bancada em aço inox de 1/2" c/opção de 1/2" c/ opção para 3/4" com bucha de latão e arejador, lança 23 cm, bica móvel, DECA, conforme a ABNT NBR 15748:2009 ou equivalente técnico</t>
  </si>
  <si>
    <t>Válvula de aço inox sem ladrão para lavatório de 1", conforme a ABNT NBR 15423:2006.</t>
  </si>
  <si>
    <t>Válvula de aço inox curta sem ladrão para lavatório de 1", conforme a ABNT NBR 15423:2006.</t>
  </si>
  <si>
    <t>Válvula em aço inox sem ladrão p/ copa 1 1/4”, conforme a ABNT NBR 15423:2006.</t>
  </si>
  <si>
    <t>Válvula p/pia de copa em aço inox rosca com junta de 1 1/2”, conforme a ABNT NBR 15423:2006.</t>
  </si>
  <si>
    <t>Kit reparo completo para torneira de lavatório automática (de pressão) qualquer marca desde que encaixe na torneira FURKIN linha FURKIN, conforme a ABNT NBR 10281:2003</t>
  </si>
  <si>
    <t>Kit de Conjunto de Reparo de Registro de gaveta banheiro / Copa DECA 3/4" ou equivalente técnico</t>
  </si>
  <si>
    <t>Kit de Conjunto de Reparo de Registro de gaveta banheiro / Copa DECA 1" ou equivalente técnico</t>
  </si>
  <si>
    <t>Kit de Conjunto de Reparo de Registro de gaveta banheiro / Copa FABRIMAR 3/4" ou equivalente técnico</t>
  </si>
  <si>
    <t>Kit de Conjunto de Reparo de Registro de gaveta banheiro / Copa FABRIMAR 1" ou equivalente técnico</t>
  </si>
  <si>
    <t>Kit de Conjunto de Reparo de Registro de gaveta banheiro / Copa DOCOL 3/4" ou equivalente técnico</t>
  </si>
  <si>
    <t>Kit de Conjunto de Reparo de Registro de gaveta banheiro / Copa DOCOL 1" ou equivalente técnico</t>
  </si>
  <si>
    <t>CÓDIGO
COMPRASNET</t>
  </si>
  <si>
    <t>PEDIDO
MÍNIMA</t>
  </si>
  <si>
    <t>Anel de vedação para vaso sanitário c/ parafusos p/ fixação.</t>
  </si>
  <si>
    <r>
      <t xml:space="preserve">Conforme a Resolução 114/2010 do CNJ, foi usada como fonte primária de preços unitários o Sistema Nacional de Preços da Caixa Econômica Federal (SINAPI) de </t>
    </r>
    <r>
      <rPr>
        <b/>
        <sz val="10"/>
        <rFont val="Arial"/>
        <family val="2"/>
      </rPr>
      <t>Março/2020</t>
    </r>
    <r>
      <rPr>
        <sz val="10"/>
        <rFont val="Arial"/>
        <family val="2"/>
      </rPr>
      <t xml:space="preserve"> e, subsidiariamente, os itens que não se encontravam na relação de insumos, foi feita a cotação de mercado via internet.</t>
    </r>
  </si>
  <si>
    <r>
      <t xml:space="preserve">Entenda-se por </t>
    </r>
    <r>
      <rPr>
        <b/>
        <sz val="10"/>
        <rFont val="Arial"/>
        <family val="2"/>
      </rPr>
      <t>Equivalente Técnico</t>
    </r>
    <r>
      <rPr>
        <sz val="10"/>
        <rFont val="Arial"/>
        <family val="2"/>
      </rPr>
      <t xml:space="preserve"> o material, cujas características técnicas atendam às descritas nesta especificação, da mesma forma como o modelo de referência atende.</t>
    </r>
  </si>
  <si>
    <t>GRUPO 2</t>
  </si>
  <si>
    <t>GRUPO 1</t>
  </si>
  <si>
    <t>DESCRICAO DO MATERIAL</t>
  </si>
  <si>
    <t>Gatilho para ducha de asseio manual qualquer marca desde que encaixe com perfeição à FABRIMAR, conforme a ABNT NBR 14877:2002 ou equivalente técnico</t>
  </si>
  <si>
    <t>Gatilho para ducha de asseio manual qualquer marca desde que encaixe com perfeição à DECA linha Aspen, CONFORME ABNT NBR 14877:2002 ou Equivalente Técnico</t>
  </si>
  <si>
    <t>Mangueira para ducha de asseio manual qualquer marca desde que acople com perfeição à DECA linha Aspen, conforme ABNT NBR 14877:2002</t>
  </si>
  <si>
    <t>Registro da ducha de asseio manual qualquer marca desde que encaixe perfeitamente à DECA linha Aspen, conforme ABNT NBR 14877:2002</t>
  </si>
  <si>
    <t>Torneira p/ pia de copa em aço inox de 1/2” c/ opção para ¾ com bucha de latão e arejador, lança 23cm, bica móvel, acionamento c/ alavanca e fixação em parede, conforme a ABNT NBR 15748:2009.</t>
  </si>
  <si>
    <t>Torneira para jardim de 1/2” c/opção p/ 3/4” fecho rápido (esfera) em aço, conforme a ABNT NBR 15748:2009.</t>
  </si>
  <si>
    <t>VALOR TOTAL ESTIMADO PARA O GRUPO 1</t>
  </si>
  <si>
    <t>Desentupidor para pia em borracha, sanfonado.</t>
  </si>
  <si>
    <t>Desentupidor para vaso sanitário em borracha e cabo longo (45/50cm)</t>
  </si>
  <si>
    <r>
      <t xml:space="preserve">Mecanismo Completo Caixa Descarga Acoplada c/ Botão LATERAL </t>
    </r>
    <r>
      <rPr>
        <sz val="10"/>
        <color indexed="10"/>
        <rFont val="Arial"/>
        <family val="2"/>
      </rPr>
      <t>Universal</t>
    </r>
  </si>
  <si>
    <t>Tampa(grelha) p/ ralo de 10X10cm, aço inox móvel.</t>
  </si>
  <si>
    <t>Tampa(grelha) p/ ralo 15X15cm em inox móvel.</t>
  </si>
  <si>
    <t>Valores contratados 2018       ARP 42</t>
  </si>
  <si>
    <t>Torneira automática eletrônica, completa, com acionamento por sensor, Bivolt (110-240V), para Bancada, 1/2", conforme a ABNT NBR 13713:2009</t>
  </si>
  <si>
    <t xml:space="preserve">Peços públicos </t>
  </si>
  <si>
    <t>Peços estimado (médio)</t>
  </si>
  <si>
    <r>
      <t xml:space="preserve">Mecanismo Completo Caixa de Descarga Acoplada C/ Botão SUPERIOR </t>
    </r>
    <r>
      <rPr>
        <sz val="10"/>
        <color indexed="10"/>
        <rFont val="Arial"/>
        <family val="2"/>
      </rPr>
      <t>Universal</t>
    </r>
    <r>
      <rPr>
        <sz val="10"/>
        <rFont val="Arial"/>
        <family val="2"/>
      </rPr>
      <t>, qualquer marca desde que acople sem adaptações à caixa CELITE peças de comando e vedação acionamento na tampa, CONFORME ABNT NBR 15491:2010</t>
    </r>
  </si>
  <si>
    <t>Planilha de Formação de Custo</t>
  </si>
  <si>
    <t>3.</t>
  </si>
  <si>
    <t>Fortaleza, 26 de maio de 2020</t>
  </si>
  <si>
    <t>Divania Maria Alcantara Soares</t>
  </si>
  <si>
    <t>Seção de Apoio às Contratações</t>
  </si>
  <si>
    <t>4.</t>
  </si>
  <si>
    <t>Os valores em vermelho foram desconsiderados em razão de estarem bastante divergentes dos preços públicos</t>
  </si>
  <si>
    <t>Valor estimado total para o item</t>
  </si>
  <si>
    <t>VALOR TOTAL ESTIMADO PARA O GRUPO 2</t>
  </si>
  <si>
    <t>VALOR TOTAL ESTIMADO PARA A CONTRATAÇÃO</t>
  </si>
  <si>
    <t>ANEXO I - Planilha de especificações, quantidades e preços estimados</t>
  </si>
  <si>
    <t>PROAD 2034/2020</t>
  </si>
  <si>
    <t>5.</t>
  </si>
  <si>
    <t>A título de informações juntamos os valores contratados em 2018 - ARP 42 (Proad 3641/2018)</t>
  </si>
  <si>
    <t>PEDIDO
MÍNIMO</t>
  </si>
  <si>
    <t xml:space="preserve">Não foram localizados preços públicos para os itens 14/63, 28/87 e 38/77 </t>
  </si>
  <si>
    <t>GRUPO 2 - FÓRUM AUTRAN NUNES</t>
  </si>
  <si>
    <t>GRUPO 1 - SEDE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</si>
</sst>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&quot;Fortaleza, &quot;d&quot; de &quot;mmmm&quot; de &quot;yyyy"/>
    <numFmt numFmtId="172" formatCode="#,##0.0000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&quot;Ativar&quot;;&quot;Ativar&quot;;&quot;Desativar&quot;"/>
  </numFmts>
  <fonts count="57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17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 wrapText="1"/>
    </xf>
    <xf numFmtId="170" fontId="0" fillId="0" borderId="10" xfId="66" applyFill="1" applyBorder="1" applyAlignment="1" applyProtection="1">
      <alignment horizontal="right" vertical="top"/>
      <protection/>
    </xf>
    <xf numFmtId="0" fontId="9" fillId="0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10" fontId="0" fillId="0" borderId="0" xfId="5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" fontId="14" fillId="0" borderId="0" xfId="0" applyNumberFormat="1" applyFont="1" applyBorder="1" applyAlignment="1">
      <alignment horizontal="right" vertical="center" wrapText="1"/>
    </xf>
    <xf numFmtId="3" fontId="0" fillId="0" borderId="10" xfId="66" applyNumberFormat="1" applyFill="1" applyBorder="1" applyAlignment="1" applyProtection="1">
      <alignment horizontal="center" vertical="top"/>
      <protection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1" fontId="0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44" applyFont="1" applyBorder="1" applyAlignment="1">
      <alignment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top"/>
    </xf>
    <xf numFmtId="0" fontId="0" fillId="35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54" fillId="0" borderId="12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>
      <alignment horizontal="right" vertical="center"/>
    </xf>
    <xf numFmtId="1" fontId="9" fillId="36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right" vertical="center"/>
    </xf>
    <xf numFmtId="1" fontId="0" fillId="34" borderId="12" xfId="0" applyNumberFormat="1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right" vertical="center"/>
    </xf>
    <xf numFmtId="1" fontId="0" fillId="35" borderId="12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 wrapText="1"/>
    </xf>
    <xf numFmtId="1" fontId="0" fillId="34" borderId="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right" vertical="center"/>
    </xf>
    <xf numFmtId="4" fontId="5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8" fontId="0" fillId="0" borderId="0" xfId="0" applyNumberFormat="1" applyFont="1" applyBorder="1" applyAlignment="1">
      <alignment vertical="center"/>
    </xf>
    <xf numFmtId="8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8" fontId="55" fillId="37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 wrapText="1"/>
    </xf>
    <xf numFmtId="8" fontId="55" fillId="37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8" fontId="56" fillId="38" borderId="12" xfId="0" applyNumberFormat="1" applyFont="1" applyFill="1" applyBorder="1" applyAlignment="1">
      <alignment horizontal="center" vertical="center" wrapText="1"/>
    </xf>
    <xf numFmtId="8" fontId="0" fillId="38" borderId="12" xfId="0" applyNumberFormat="1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/>
    </xf>
    <xf numFmtId="8" fontId="0" fillId="34" borderId="0" xfId="0" applyNumberFormat="1" applyFont="1" applyFill="1" applyBorder="1" applyAlignment="1">
      <alignment horizontal="center" vertical="center" wrapText="1"/>
    </xf>
    <xf numFmtId="8" fontId="3" fillId="37" borderId="12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8" fontId="55" fillId="34" borderId="12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1" fontId="8" fillId="39" borderId="10" xfId="0" applyNumberFormat="1" applyFont="1" applyFill="1" applyBorder="1" applyAlignment="1">
      <alignment horizontal="center" vertical="center" wrapText="1"/>
    </xf>
    <xf numFmtId="4" fontId="7" fillId="39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 horizontal="left" vertical="center"/>
    </xf>
    <xf numFmtId="171" fontId="0" fillId="0" borderId="0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44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36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0" fillId="36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ítulo 6" xfId="63"/>
    <cellStyle name="Título 7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2371725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62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178</xdr:row>
      <xdr:rowOff>85725</xdr:rowOff>
    </xdr:from>
    <xdr:to>
      <xdr:col>8</xdr:col>
      <xdr:colOff>0</xdr:colOff>
      <xdr:row>181</xdr:row>
      <xdr:rowOff>142875</xdr:rowOff>
    </xdr:to>
    <xdr:sp fLocksText="0">
      <xdr:nvSpPr>
        <xdr:cNvPr id="2" name="CaixaDeTexto 1"/>
        <xdr:cNvSpPr txBox="1">
          <a:spLocks noChangeArrowheads="1"/>
        </xdr:cNvSpPr>
      </xdr:nvSpPr>
      <xdr:spPr>
        <a:xfrm>
          <a:off x="1571625" y="41576625"/>
          <a:ext cx="50673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Engº Civil FRANCISCO ERLANE CAPISTRANO DAMASCENO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Analista Judiciário TRT 7ª Região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80"/>
  <sheetViews>
    <sheetView view="pageBreakPreview" zoomScaleNormal="120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7.28125" style="1" customWidth="1"/>
    <col min="2" max="2" width="10.57421875" style="2" customWidth="1"/>
    <col min="3" max="3" width="46.7109375" style="3" customWidth="1"/>
    <col min="4" max="4" width="6.00390625" style="4" customWidth="1"/>
    <col min="5" max="6" width="8.00390625" style="4" customWidth="1"/>
    <col min="7" max="7" width="6.00390625" style="4" customWidth="1"/>
    <col min="8" max="8" width="7.00390625" style="5" customWidth="1"/>
    <col min="9" max="9" width="7.7109375" style="6" customWidth="1"/>
    <col min="10" max="10" width="11.421875" style="6" customWidth="1"/>
    <col min="11" max="16384" width="9.140625" style="7" customWidth="1"/>
  </cols>
  <sheetData>
    <row r="4" spans="1:10" s="14" customFormat="1" ht="23.25">
      <c r="A4" s="8"/>
      <c r="B4" s="8"/>
      <c r="C4" s="9"/>
      <c r="D4" s="10"/>
      <c r="E4" s="10"/>
      <c r="F4" s="10"/>
      <c r="G4" s="10"/>
      <c r="H4" s="11"/>
      <c r="I4" s="12"/>
      <c r="J4" s="13"/>
    </row>
    <row r="5" spans="1:10" s="14" customFormat="1" ht="23.25">
      <c r="A5" s="8"/>
      <c r="B5" s="8"/>
      <c r="C5" s="9"/>
      <c r="D5" s="10"/>
      <c r="E5" s="10"/>
      <c r="F5" s="10"/>
      <c r="G5" s="10"/>
      <c r="H5" s="11"/>
      <c r="I5" s="12"/>
      <c r="J5" s="13"/>
    </row>
    <row r="6" spans="1:10" s="14" customFormat="1" ht="23.25">
      <c r="A6" s="8"/>
      <c r="B6" s="8"/>
      <c r="C6" s="9"/>
      <c r="D6" s="10"/>
      <c r="E6" s="10"/>
      <c r="F6" s="10"/>
      <c r="G6" s="10"/>
      <c r="H6" s="11"/>
      <c r="I6" s="12"/>
      <c r="J6" s="13"/>
    </row>
    <row r="7" spans="1:10" s="14" customFormat="1" ht="15.75">
      <c r="A7" s="139" t="s">
        <v>62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9" s="14" customFormat="1" ht="15.75">
      <c r="A8" s="15"/>
      <c r="B8" s="16"/>
      <c r="C8" s="17"/>
      <c r="D8" s="10"/>
      <c r="E8" s="10"/>
      <c r="F8" s="10"/>
      <c r="G8" s="10"/>
      <c r="H8" s="18"/>
      <c r="I8" s="19"/>
    </row>
    <row r="9" spans="1:10" s="14" customFormat="1" ht="15.75">
      <c r="A9" s="24" t="s">
        <v>63</v>
      </c>
      <c r="B9" s="15"/>
      <c r="C9" s="45"/>
      <c r="D9" s="8"/>
      <c r="E9" s="8"/>
      <c r="F9" s="8"/>
      <c r="G9" s="8"/>
      <c r="H9" s="46"/>
      <c r="I9" s="47" t="s">
        <v>64</v>
      </c>
      <c r="J9" s="48" t="e">
        <f>SUM(J14:J168)</f>
        <v>#REF!</v>
      </c>
    </row>
    <row r="10" spans="1:10" s="56" customFormat="1" ht="15">
      <c r="A10" s="49" t="s">
        <v>65</v>
      </c>
      <c r="B10" s="50"/>
      <c r="C10" s="51"/>
      <c r="D10" s="52"/>
      <c r="E10" s="52"/>
      <c r="F10" s="52"/>
      <c r="G10" s="52"/>
      <c r="H10" s="53"/>
      <c r="I10" s="54"/>
      <c r="J10" s="55"/>
    </row>
    <row r="11" spans="1:10" s="24" customFormat="1" ht="15.75" customHeight="1">
      <c r="A11" s="20"/>
      <c r="B11" s="21"/>
      <c r="C11" s="22"/>
      <c r="D11" s="23"/>
      <c r="E11" s="140" t="s">
        <v>0</v>
      </c>
      <c r="F11" s="140"/>
      <c r="G11" s="140"/>
      <c r="H11" s="140"/>
      <c r="I11" s="57"/>
      <c r="J11" s="57"/>
    </row>
    <row r="12" spans="1:10" s="24" customFormat="1" ht="25.5" customHeight="1">
      <c r="A12" s="140" t="s">
        <v>2</v>
      </c>
      <c r="B12" s="140" t="s">
        <v>3</v>
      </c>
      <c r="C12" s="141" t="s">
        <v>4</v>
      </c>
      <c r="D12" s="140" t="s">
        <v>5</v>
      </c>
      <c r="E12" s="136" t="s">
        <v>6</v>
      </c>
      <c r="F12" s="136" t="s">
        <v>7</v>
      </c>
      <c r="G12" s="136" t="s">
        <v>8</v>
      </c>
      <c r="H12" s="137" t="s">
        <v>9</v>
      </c>
      <c r="I12" s="138" t="s">
        <v>50</v>
      </c>
      <c r="J12" s="138" t="s">
        <v>51</v>
      </c>
    </row>
    <row r="13" spans="1:10" s="24" customFormat="1" ht="20.25" customHeight="1">
      <c r="A13" s="140"/>
      <c r="B13" s="140"/>
      <c r="C13" s="141"/>
      <c r="D13" s="140"/>
      <c r="E13" s="136"/>
      <c r="F13" s="136"/>
      <c r="G13" s="136"/>
      <c r="H13" s="137"/>
      <c r="I13" s="138"/>
      <c r="J13" s="138"/>
    </row>
    <row r="14" spans="1:10" s="27" customFormat="1" ht="25.5">
      <c r="A14" s="25">
        <v>1</v>
      </c>
      <c r="B14" s="25" t="s">
        <v>10</v>
      </c>
      <c r="C14" s="26" t="s">
        <v>11</v>
      </c>
      <c r="D14" s="25" t="s">
        <v>12</v>
      </c>
      <c r="E14" s="25">
        <v>14</v>
      </c>
      <c r="F14" s="25">
        <v>16</v>
      </c>
      <c r="G14" s="58">
        <f aca="true" t="shared" si="0" ref="G14:G45">+E14+F14</f>
        <v>30</v>
      </c>
      <c r="H14" s="41">
        <v>5</v>
      </c>
      <c r="I14" s="42" t="e">
        <f>+#REF!</f>
        <v>#REF!</v>
      </c>
      <c r="J14" s="43" t="e">
        <f aca="true" t="shared" si="1" ref="J14:J45">+ROUND(G14*I14,2)</f>
        <v>#REF!</v>
      </c>
    </row>
    <row r="15" spans="1:10" s="27" customFormat="1" ht="12.75">
      <c r="A15" s="25">
        <v>2</v>
      </c>
      <c r="B15" s="25" t="s">
        <v>10</v>
      </c>
      <c r="C15" s="26" t="s">
        <v>13</v>
      </c>
      <c r="D15" s="25" t="s">
        <v>12</v>
      </c>
      <c r="E15" s="25">
        <v>20</v>
      </c>
      <c r="F15" s="25"/>
      <c r="G15" s="58">
        <f t="shared" si="0"/>
        <v>20</v>
      </c>
      <c r="H15" s="41">
        <v>10</v>
      </c>
      <c r="I15" s="42" t="e">
        <f>+#REF!</f>
        <v>#REF!</v>
      </c>
      <c r="J15" s="43" t="e">
        <f t="shared" si="1"/>
        <v>#REF!</v>
      </c>
    </row>
    <row r="16" spans="1:10" s="27" customFormat="1" ht="12.75">
      <c r="A16" s="25">
        <v>3</v>
      </c>
      <c r="B16" s="25" t="s">
        <v>10</v>
      </c>
      <c r="C16" s="26" t="s">
        <v>66</v>
      </c>
      <c r="D16" s="25" t="s">
        <v>12</v>
      </c>
      <c r="E16" s="25">
        <v>20</v>
      </c>
      <c r="F16" s="25"/>
      <c r="G16" s="58">
        <f t="shared" si="0"/>
        <v>20</v>
      </c>
      <c r="H16" s="41">
        <v>10</v>
      </c>
      <c r="I16" s="42" t="e">
        <f>+#REF!</f>
        <v>#REF!</v>
      </c>
      <c r="J16" s="43" t="e">
        <f t="shared" si="1"/>
        <v>#REF!</v>
      </c>
    </row>
    <row r="17" spans="1:10" s="27" customFormat="1" ht="12.75">
      <c r="A17" s="25">
        <v>4</v>
      </c>
      <c r="B17" s="25" t="s">
        <v>10</v>
      </c>
      <c r="C17" s="26" t="s">
        <v>52</v>
      </c>
      <c r="D17" s="25" t="s">
        <v>12</v>
      </c>
      <c r="E17" s="25">
        <v>10</v>
      </c>
      <c r="F17" s="25">
        <v>5</v>
      </c>
      <c r="G17" s="58">
        <f t="shared" si="0"/>
        <v>15</v>
      </c>
      <c r="H17" s="41">
        <v>2</v>
      </c>
      <c r="I17" s="42" t="e">
        <f>+#REF!</f>
        <v>#REF!</v>
      </c>
      <c r="J17" s="43" t="e">
        <f t="shared" si="1"/>
        <v>#REF!</v>
      </c>
    </row>
    <row r="18" spans="1:10" s="27" customFormat="1" ht="12.75">
      <c r="A18" s="25">
        <v>5</v>
      </c>
      <c r="B18" s="25" t="s">
        <v>10</v>
      </c>
      <c r="C18" s="26" t="s">
        <v>67</v>
      </c>
      <c r="D18" s="25" t="s">
        <v>68</v>
      </c>
      <c r="E18" s="25">
        <v>10</v>
      </c>
      <c r="F18" s="25">
        <v>10</v>
      </c>
      <c r="G18" s="58">
        <f t="shared" si="0"/>
        <v>20</v>
      </c>
      <c r="H18" s="41">
        <v>3</v>
      </c>
      <c r="I18" s="42" t="e">
        <f>+#REF!</f>
        <v>#REF!</v>
      </c>
      <c r="J18" s="43" t="e">
        <f t="shared" si="1"/>
        <v>#REF!</v>
      </c>
    </row>
    <row r="19" spans="1:10" s="27" customFormat="1" ht="12.75">
      <c r="A19" s="25">
        <v>6</v>
      </c>
      <c r="B19" s="25" t="s">
        <v>10</v>
      </c>
      <c r="C19" s="26" t="s">
        <v>14</v>
      </c>
      <c r="D19" s="25" t="s">
        <v>12</v>
      </c>
      <c r="E19" s="25">
        <v>5</v>
      </c>
      <c r="F19" s="25"/>
      <c r="G19" s="58">
        <f t="shared" si="0"/>
        <v>5</v>
      </c>
      <c r="H19" s="41">
        <v>2</v>
      </c>
      <c r="I19" s="42" t="e">
        <f>+#REF!</f>
        <v>#REF!</v>
      </c>
      <c r="J19" s="43" t="e">
        <f t="shared" si="1"/>
        <v>#REF!</v>
      </c>
    </row>
    <row r="20" spans="1:10" s="27" customFormat="1" ht="25.5">
      <c r="A20" s="25">
        <v>7</v>
      </c>
      <c r="B20" s="25" t="s">
        <v>10</v>
      </c>
      <c r="C20" s="26" t="s">
        <v>15</v>
      </c>
      <c r="D20" s="25" t="s">
        <v>12</v>
      </c>
      <c r="E20" s="25">
        <v>5</v>
      </c>
      <c r="F20" s="25"/>
      <c r="G20" s="58">
        <f t="shared" si="0"/>
        <v>5</v>
      </c>
      <c r="H20" s="41">
        <v>2</v>
      </c>
      <c r="I20" s="42" t="e">
        <f>+#REF!</f>
        <v>#REF!</v>
      </c>
      <c r="J20" s="43" t="e">
        <f t="shared" si="1"/>
        <v>#REF!</v>
      </c>
    </row>
    <row r="21" spans="1:10" s="27" customFormat="1" ht="51">
      <c r="A21" s="25">
        <v>8</v>
      </c>
      <c r="B21" s="25" t="s">
        <v>10</v>
      </c>
      <c r="C21" s="26" t="s">
        <v>69</v>
      </c>
      <c r="D21" s="25" t="s">
        <v>12</v>
      </c>
      <c r="E21" s="25">
        <v>70</v>
      </c>
      <c r="F21" s="25">
        <v>20</v>
      </c>
      <c r="G21" s="58">
        <f t="shared" si="0"/>
        <v>90</v>
      </c>
      <c r="H21" s="41">
        <v>10</v>
      </c>
      <c r="I21" s="42" t="e">
        <f>+#REF!</f>
        <v>#REF!</v>
      </c>
      <c r="J21" s="43" t="e">
        <f t="shared" si="1"/>
        <v>#REF!</v>
      </c>
    </row>
    <row r="22" spans="1:10" s="27" customFormat="1" ht="51">
      <c r="A22" s="25">
        <v>9</v>
      </c>
      <c r="B22" s="25" t="s">
        <v>10</v>
      </c>
      <c r="C22" s="26" t="s">
        <v>16</v>
      </c>
      <c r="D22" s="25" t="s">
        <v>12</v>
      </c>
      <c r="E22" s="25">
        <v>20</v>
      </c>
      <c r="F22" s="25">
        <v>20</v>
      </c>
      <c r="G22" s="58">
        <f t="shared" si="0"/>
        <v>40</v>
      </c>
      <c r="H22" s="41">
        <v>10</v>
      </c>
      <c r="I22" s="42" t="e">
        <f>+#REF!</f>
        <v>#REF!</v>
      </c>
      <c r="J22" s="43" t="e">
        <f t="shared" si="1"/>
        <v>#REF!</v>
      </c>
    </row>
    <row r="23" spans="1:10" s="27" customFormat="1" ht="51">
      <c r="A23" s="25">
        <v>10</v>
      </c>
      <c r="B23" s="25" t="s">
        <v>10</v>
      </c>
      <c r="C23" s="26" t="s">
        <v>17</v>
      </c>
      <c r="D23" s="25" t="s">
        <v>12</v>
      </c>
      <c r="E23" s="25">
        <v>10</v>
      </c>
      <c r="F23" s="25">
        <v>20</v>
      </c>
      <c r="G23" s="58">
        <f t="shared" si="0"/>
        <v>30</v>
      </c>
      <c r="H23" s="41">
        <v>5</v>
      </c>
      <c r="I23" s="42" t="e">
        <f>+#REF!</f>
        <v>#REF!</v>
      </c>
      <c r="J23" s="43" t="e">
        <f t="shared" si="1"/>
        <v>#REF!</v>
      </c>
    </row>
    <row r="24" spans="1:10" s="27" customFormat="1" ht="51">
      <c r="A24" s="25">
        <v>11</v>
      </c>
      <c r="B24" s="25" t="s">
        <v>10</v>
      </c>
      <c r="C24" s="26" t="s">
        <v>19</v>
      </c>
      <c r="D24" s="25" t="s">
        <v>12</v>
      </c>
      <c r="E24" s="25"/>
      <c r="F24" s="25">
        <v>20</v>
      </c>
      <c r="G24" s="58">
        <f t="shared" si="0"/>
        <v>20</v>
      </c>
      <c r="H24" s="41">
        <v>10</v>
      </c>
      <c r="I24" s="42" t="e">
        <f>+#REF!</f>
        <v>#REF!</v>
      </c>
      <c r="J24" s="43" t="e">
        <f t="shared" si="1"/>
        <v>#REF!</v>
      </c>
    </row>
    <row r="25" spans="1:10" s="27" customFormat="1" ht="63.75">
      <c r="A25" s="25">
        <v>12</v>
      </c>
      <c r="B25" s="25" t="s">
        <v>10</v>
      </c>
      <c r="C25" s="26" t="s">
        <v>70</v>
      </c>
      <c r="D25" s="25" t="s">
        <v>12</v>
      </c>
      <c r="E25" s="25">
        <v>50</v>
      </c>
      <c r="F25" s="25">
        <v>20</v>
      </c>
      <c r="G25" s="58">
        <f t="shared" si="0"/>
        <v>70</v>
      </c>
      <c r="H25" s="41">
        <v>10</v>
      </c>
      <c r="I25" s="42" t="e">
        <f>+#REF!</f>
        <v>#REF!</v>
      </c>
      <c r="J25" s="43" t="e">
        <f t="shared" si="1"/>
        <v>#REF!</v>
      </c>
    </row>
    <row r="26" spans="1:10" s="27" customFormat="1" ht="25.5">
      <c r="A26" s="25">
        <v>13</v>
      </c>
      <c r="B26" s="25" t="s">
        <v>10</v>
      </c>
      <c r="C26" s="26" t="s">
        <v>23</v>
      </c>
      <c r="D26" s="25" t="s">
        <v>12</v>
      </c>
      <c r="E26" s="25">
        <v>10</v>
      </c>
      <c r="F26" s="25"/>
      <c r="G26" s="58">
        <f t="shared" si="0"/>
        <v>10</v>
      </c>
      <c r="H26" s="41">
        <v>2</v>
      </c>
      <c r="I26" s="42" t="e">
        <f>+#REF!</f>
        <v>#REF!</v>
      </c>
      <c r="J26" s="43" t="e">
        <f t="shared" si="1"/>
        <v>#REF!</v>
      </c>
    </row>
    <row r="27" spans="1:10" s="27" customFormat="1" ht="25.5">
      <c r="A27" s="25">
        <v>14</v>
      </c>
      <c r="B27" s="25" t="s">
        <v>10</v>
      </c>
      <c r="C27" s="26" t="s">
        <v>71</v>
      </c>
      <c r="D27" s="25" t="s">
        <v>12</v>
      </c>
      <c r="E27" s="25"/>
      <c r="F27" s="25">
        <v>10</v>
      </c>
      <c r="G27" s="58">
        <f t="shared" si="0"/>
        <v>10</v>
      </c>
      <c r="H27" s="41">
        <v>5</v>
      </c>
      <c r="I27" s="42" t="e">
        <f>+#REF!</f>
        <v>#REF!</v>
      </c>
      <c r="J27" s="43" t="e">
        <f t="shared" si="1"/>
        <v>#REF!</v>
      </c>
    </row>
    <row r="28" spans="1:10" s="27" customFormat="1" ht="25.5">
      <c r="A28" s="25">
        <v>15</v>
      </c>
      <c r="B28" s="25" t="s">
        <v>10</v>
      </c>
      <c r="C28" s="26" t="s">
        <v>24</v>
      </c>
      <c r="D28" s="25" t="s">
        <v>12</v>
      </c>
      <c r="E28" s="25">
        <v>30</v>
      </c>
      <c r="F28" s="25">
        <v>30</v>
      </c>
      <c r="G28" s="58">
        <f t="shared" si="0"/>
        <v>60</v>
      </c>
      <c r="H28" s="41">
        <v>15</v>
      </c>
      <c r="I28" s="42" t="e">
        <f>+#REF!</f>
        <v>#REF!</v>
      </c>
      <c r="J28" s="43" t="e">
        <f t="shared" si="1"/>
        <v>#REF!</v>
      </c>
    </row>
    <row r="29" spans="1:10" s="27" customFormat="1" ht="25.5">
      <c r="A29" s="25">
        <v>16</v>
      </c>
      <c r="B29" s="25" t="s">
        <v>10</v>
      </c>
      <c r="C29" s="26" t="s">
        <v>72</v>
      </c>
      <c r="D29" s="25" t="s">
        <v>12</v>
      </c>
      <c r="E29" s="25">
        <v>5</v>
      </c>
      <c r="F29" s="25">
        <v>30</v>
      </c>
      <c r="G29" s="58">
        <f t="shared" si="0"/>
        <v>35</v>
      </c>
      <c r="H29" s="41">
        <v>2</v>
      </c>
      <c r="I29" s="42" t="e">
        <f>+#REF!</f>
        <v>#REF!</v>
      </c>
      <c r="J29" s="43" t="e">
        <f t="shared" si="1"/>
        <v>#REF!</v>
      </c>
    </row>
    <row r="30" spans="1:10" s="27" customFormat="1" ht="12.75">
      <c r="A30" s="25">
        <v>17</v>
      </c>
      <c r="B30" s="25" t="s">
        <v>10</v>
      </c>
      <c r="C30" s="26" t="s">
        <v>73</v>
      </c>
      <c r="D30" s="25" t="s">
        <v>12</v>
      </c>
      <c r="E30" s="25">
        <v>5</v>
      </c>
      <c r="F30" s="25">
        <v>10</v>
      </c>
      <c r="G30" s="58">
        <f t="shared" si="0"/>
        <v>15</v>
      </c>
      <c r="H30" s="41">
        <v>2</v>
      </c>
      <c r="I30" s="42" t="e">
        <f>+#REF!</f>
        <v>#REF!</v>
      </c>
      <c r="J30" s="43" t="e">
        <f t="shared" si="1"/>
        <v>#REF!</v>
      </c>
    </row>
    <row r="31" spans="1:10" s="27" customFormat="1" ht="12.75">
      <c r="A31" s="25">
        <v>18</v>
      </c>
      <c r="B31" s="25" t="s">
        <v>10</v>
      </c>
      <c r="C31" s="26" t="s">
        <v>25</v>
      </c>
      <c r="D31" s="25" t="s">
        <v>12</v>
      </c>
      <c r="E31" s="25"/>
      <c r="F31" s="25">
        <v>8</v>
      </c>
      <c r="G31" s="58">
        <f t="shared" si="0"/>
        <v>8</v>
      </c>
      <c r="H31" s="41">
        <v>4</v>
      </c>
      <c r="I31" s="42" t="e">
        <f>+#REF!</f>
        <v>#REF!</v>
      </c>
      <c r="J31" s="43" t="e">
        <f t="shared" si="1"/>
        <v>#REF!</v>
      </c>
    </row>
    <row r="32" spans="1:10" s="27" customFormat="1" ht="12.75">
      <c r="A32" s="25">
        <v>19</v>
      </c>
      <c r="B32" s="25" t="s">
        <v>10</v>
      </c>
      <c r="C32" s="26" t="s">
        <v>26</v>
      </c>
      <c r="D32" s="25" t="s">
        <v>12</v>
      </c>
      <c r="E32" s="25"/>
      <c r="F32" s="25">
        <v>20</v>
      </c>
      <c r="G32" s="58">
        <f t="shared" si="0"/>
        <v>20</v>
      </c>
      <c r="H32" s="41">
        <v>10</v>
      </c>
      <c r="I32" s="42" t="e">
        <f>+#REF!</f>
        <v>#REF!</v>
      </c>
      <c r="J32" s="43" t="e">
        <f t="shared" si="1"/>
        <v>#REF!</v>
      </c>
    </row>
    <row r="33" spans="1:10" s="27" customFormat="1" ht="25.5">
      <c r="A33" s="25">
        <v>20</v>
      </c>
      <c r="B33" s="25" t="s">
        <v>10</v>
      </c>
      <c r="C33" s="26" t="s">
        <v>27</v>
      </c>
      <c r="D33" s="25" t="s">
        <v>12</v>
      </c>
      <c r="E33" s="25">
        <v>10</v>
      </c>
      <c r="F33" s="25"/>
      <c r="G33" s="58">
        <f t="shared" si="0"/>
        <v>10</v>
      </c>
      <c r="H33" s="41">
        <v>5</v>
      </c>
      <c r="I33" s="42" t="e">
        <f>+#REF!</f>
        <v>#REF!</v>
      </c>
      <c r="J33" s="43" t="e">
        <f t="shared" si="1"/>
        <v>#REF!</v>
      </c>
    </row>
    <row r="34" spans="1:10" s="27" customFormat="1" ht="25.5">
      <c r="A34" s="25">
        <v>21</v>
      </c>
      <c r="B34" s="25" t="s">
        <v>10</v>
      </c>
      <c r="C34" s="26" t="s">
        <v>28</v>
      </c>
      <c r="D34" s="25" t="s">
        <v>12</v>
      </c>
      <c r="E34" s="25">
        <v>10</v>
      </c>
      <c r="F34" s="25"/>
      <c r="G34" s="58">
        <f t="shared" si="0"/>
        <v>10</v>
      </c>
      <c r="H34" s="41">
        <v>5</v>
      </c>
      <c r="I34" s="42" t="e">
        <f>+#REF!</f>
        <v>#REF!</v>
      </c>
      <c r="J34" s="43" t="e">
        <f t="shared" si="1"/>
        <v>#REF!</v>
      </c>
    </row>
    <row r="35" spans="1:10" s="27" customFormat="1" ht="12.75">
      <c r="A35" s="25">
        <v>22</v>
      </c>
      <c r="B35" s="25" t="s">
        <v>10</v>
      </c>
      <c r="C35" s="26" t="s">
        <v>29</v>
      </c>
      <c r="D35" s="25" t="s">
        <v>12</v>
      </c>
      <c r="E35" s="25">
        <v>20</v>
      </c>
      <c r="F35" s="25"/>
      <c r="G35" s="58">
        <f t="shared" si="0"/>
        <v>20</v>
      </c>
      <c r="H35" s="41">
        <v>10</v>
      </c>
      <c r="I35" s="42" t="e">
        <f>+#REF!</f>
        <v>#REF!</v>
      </c>
      <c r="J35" s="43" t="e">
        <f t="shared" si="1"/>
        <v>#REF!</v>
      </c>
    </row>
    <row r="36" spans="1:10" s="27" customFormat="1" ht="12.75">
      <c r="A36" s="25">
        <v>23</v>
      </c>
      <c r="B36" s="25" t="s">
        <v>10</v>
      </c>
      <c r="C36" s="26" t="s">
        <v>30</v>
      </c>
      <c r="D36" s="25" t="s">
        <v>12</v>
      </c>
      <c r="E36" s="25">
        <v>20</v>
      </c>
      <c r="F36" s="25"/>
      <c r="G36" s="58">
        <f t="shared" si="0"/>
        <v>20</v>
      </c>
      <c r="H36" s="41">
        <v>10</v>
      </c>
      <c r="I36" s="42" t="e">
        <f>+#REF!</f>
        <v>#REF!</v>
      </c>
      <c r="J36" s="43" t="e">
        <f t="shared" si="1"/>
        <v>#REF!</v>
      </c>
    </row>
    <row r="37" spans="1:10" s="27" customFormat="1" ht="12.75">
      <c r="A37" s="25">
        <v>24</v>
      </c>
      <c r="B37" s="25" t="s">
        <v>10</v>
      </c>
      <c r="C37" s="26" t="s">
        <v>31</v>
      </c>
      <c r="D37" s="25" t="s">
        <v>12</v>
      </c>
      <c r="E37" s="25">
        <v>20</v>
      </c>
      <c r="F37" s="25"/>
      <c r="G37" s="58">
        <f t="shared" si="0"/>
        <v>20</v>
      </c>
      <c r="H37" s="41">
        <v>10</v>
      </c>
      <c r="I37" s="42" t="e">
        <f>+#REF!</f>
        <v>#REF!</v>
      </c>
      <c r="J37" s="43" t="e">
        <f t="shared" si="1"/>
        <v>#REF!</v>
      </c>
    </row>
    <row r="38" spans="1:10" s="27" customFormat="1" ht="12.75">
      <c r="A38" s="25">
        <v>25</v>
      </c>
      <c r="B38" s="25" t="s">
        <v>10</v>
      </c>
      <c r="C38" s="26" t="s">
        <v>32</v>
      </c>
      <c r="D38" s="25" t="s">
        <v>12</v>
      </c>
      <c r="E38" s="25">
        <v>20</v>
      </c>
      <c r="F38" s="25"/>
      <c r="G38" s="58">
        <f t="shared" si="0"/>
        <v>20</v>
      </c>
      <c r="H38" s="41">
        <v>10</v>
      </c>
      <c r="I38" s="42" t="e">
        <f>+#REF!</f>
        <v>#REF!</v>
      </c>
      <c r="J38" s="43" t="e">
        <f t="shared" si="1"/>
        <v>#REF!</v>
      </c>
    </row>
    <row r="39" spans="1:10" s="27" customFormat="1" ht="51">
      <c r="A39" s="25">
        <v>26</v>
      </c>
      <c r="B39" s="25" t="s">
        <v>10</v>
      </c>
      <c r="C39" s="26" t="s">
        <v>33</v>
      </c>
      <c r="D39" s="25" t="s">
        <v>12</v>
      </c>
      <c r="E39" s="25">
        <v>50</v>
      </c>
      <c r="F39" s="25">
        <v>20</v>
      </c>
      <c r="G39" s="58">
        <f t="shared" si="0"/>
        <v>70</v>
      </c>
      <c r="H39" s="41">
        <v>8</v>
      </c>
      <c r="I39" s="42" t="e">
        <f>+#REF!</f>
        <v>#REF!</v>
      </c>
      <c r="J39" s="43" t="e">
        <f t="shared" si="1"/>
        <v>#REF!</v>
      </c>
    </row>
    <row r="40" spans="1:10" s="27" customFormat="1" ht="38.25">
      <c r="A40" s="25">
        <v>27</v>
      </c>
      <c r="B40" s="25" t="s">
        <v>10</v>
      </c>
      <c r="C40" s="26" t="s">
        <v>74</v>
      </c>
      <c r="D40" s="25" t="s">
        <v>12</v>
      </c>
      <c r="E40" s="25">
        <v>10</v>
      </c>
      <c r="F40" s="25"/>
      <c r="G40" s="58">
        <f t="shared" si="0"/>
        <v>10</v>
      </c>
      <c r="H40" s="41">
        <v>5</v>
      </c>
      <c r="I40" s="42" t="e">
        <f>+#REF!</f>
        <v>#REF!</v>
      </c>
      <c r="J40" s="43" t="e">
        <f t="shared" si="1"/>
        <v>#REF!</v>
      </c>
    </row>
    <row r="41" spans="1:10" s="27" customFormat="1" ht="51">
      <c r="A41" s="25">
        <v>28</v>
      </c>
      <c r="B41" s="25" t="s">
        <v>10</v>
      </c>
      <c r="C41" s="26" t="s">
        <v>34</v>
      </c>
      <c r="D41" s="25" t="s">
        <v>12</v>
      </c>
      <c r="E41" s="25"/>
      <c r="F41" s="25">
        <v>20</v>
      </c>
      <c r="G41" s="58">
        <f t="shared" si="0"/>
        <v>20</v>
      </c>
      <c r="H41" s="41">
        <v>5</v>
      </c>
      <c r="I41" s="42" t="e">
        <f>+#REF!</f>
        <v>#REF!</v>
      </c>
      <c r="J41" s="43" t="e">
        <f t="shared" si="1"/>
        <v>#REF!</v>
      </c>
    </row>
    <row r="42" spans="1:10" s="27" customFormat="1" ht="51">
      <c r="A42" s="25">
        <v>29</v>
      </c>
      <c r="B42" s="25" t="s">
        <v>10</v>
      </c>
      <c r="C42" s="26" t="s">
        <v>35</v>
      </c>
      <c r="D42" s="25" t="s">
        <v>12</v>
      </c>
      <c r="E42" s="25"/>
      <c r="F42" s="25">
        <v>15</v>
      </c>
      <c r="G42" s="58">
        <f t="shared" si="0"/>
        <v>15</v>
      </c>
      <c r="H42" s="41">
        <v>5</v>
      </c>
      <c r="I42" s="42" t="e">
        <f>+#REF!</f>
        <v>#REF!</v>
      </c>
      <c r="J42" s="43" t="e">
        <f t="shared" si="1"/>
        <v>#REF!</v>
      </c>
    </row>
    <row r="43" spans="1:10" s="27" customFormat="1" ht="51">
      <c r="A43" s="25">
        <v>30</v>
      </c>
      <c r="B43" s="25" t="s">
        <v>10</v>
      </c>
      <c r="C43" s="26" t="s">
        <v>36</v>
      </c>
      <c r="D43" s="25" t="s">
        <v>12</v>
      </c>
      <c r="E43" s="25"/>
      <c r="F43" s="25">
        <v>20</v>
      </c>
      <c r="G43" s="58">
        <f t="shared" si="0"/>
        <v>20</v>
      </c>
      <c r="H43" s="41">
        <v>5</v>
      </c>
      <c r="I43" s="42" t="e">
        <f>+#REF!</f>
        <v>#REF!</v>
      </c>
      <c r="J43" s="43" t="e">
        <f t="shared" si="1"/>
        <v>#REF!</v>
      </c>
    </row>
    <row r="44" spans="1:10" s="27" customFormat="1" ht="51">
      <c r="A44" s="25">
        <v>31</v>
      </c>
      <c r="B44" s="25" t="s">
        <v>10</v>
      </c>
      <c r="C44" s="26" t="s">
        <v>75</v>
      </c>
      <c r="D44" s="25" t="s">
        <v>12</v>
      </c>
      <c r="E44" s="25">
        <v>5</v>
      </c>
      <c r="F44" s="25">
        <v>5</v>
      </c>
      <c r="G44" s="58">
        <f t="shared" si="0"/>
        <v>10</v>
      </c>
      <c r="H44" s="41">
        <v>2</v>
      </c>
      <c r="I44" s="42" t="e">
        <f>+#REF!</f>
        <v>#REF!</v>
      </c>
      <c r="J44" s="43" t="e">
        <f t="shared" si="1"/>
        <v>#REF!</v>
      </c>
    </row>
    <row r="45" spans="1:10" s="27" customFormat="1" ht="38.25">
      <c r="A45" s="25">
        <v>32</v>
      </c>
      <c r="B45" s="25" t="s">
        <v>10</v>
      </c>
      <c r="C45" s="26" t="s">
        <v>76</v>
      </c>
      <c r="D45" s="25" t="s">
        <v>12</v>
      </c>
      <c r="E45" s="25">
        <v>15</v>
      </c>
      <c r="F45" s="25"/>
      <c r="G45" s="58">
        <f t="shared" si="0"/>
        <v>15</v>
      </c>
      <c r="H45" s="41">
        <v>5</v>
      </c>
      <c r="I45" s="42" t="e">
        <f>+#REF!</f>
        <v>#REF!</v>
      </c>
      <c r="J45" s="43" t="e">
        <f t="shared" si="1"/>
        <v>#REF!</v>
      </c>
    </row>
    <row r="46" spans="1:10" s="27" customFormat="1" ht="25.5">
      <c r="A46" s="25">
        <v>33</v>
      </c>
      <c r="B46" s="25" t="s">
        <v>10</v>
      </c>
      <c r="C46" s="26" t="s">
        <v>77</v>
      </c>
      <c r="D46" s="25" t="s">
        <v>12</v>
      </c>
      <c r="E46" s="25">
        <v>5</v>
      </c>
      <c r="F46" s="25"/>
      <c r="G46" s="58">
        <f aca="true" t="shared" si="2" ref="G46:G77">+E46+F46</f>
        <v>5</v>
      </c>
      <c r="H46" s="41">
        <v>2</v>
      </c>
      <c r="I46" s="42" t="e">
        <f>+#REF!</f>
        <v>#REF!</v>
      </c>
      <c r="J46" s="43" t="e">
        <f aca="true" t="shared" si="3" ref="J46:J77">+ROUND(G46*I46,2)</f>
        <v>#REF!</v>
      </c>
    </row>
    <row r="47" spans="1:10" s="27" customFormat="1" ht="12.75">
      <c r="A47" s="25">
        <v>34</v>
      </c>
      <c r="B47" s="25" t="s">
        <v>10</v>
      </c>
      <c r="C47" s="26" t="s">
        <v>53</v>
      </c>
      <c r="D47" s="25" t="s">
        <v>54</v>
      </c>
      <c r="E47" s="25">
        <v>5</v>
      </c>
      <c r="F47" s="25">
        <v>10</v>
      </c>
      <c r="G47" s="58">
        <f t="shared" si="2"/>
        <v>15</v>
      </c>
      <c r="H47" s="41">
        <v>3</v>
      </c>
      <c r="I47" s="42" t="e">
        <f>+#REF!</f>
        <v>#REF!</v>
      </c>
      <c r="J47" s="43" t="e">
        <f t="shared" si="3"/>
        <v>#REF!</v>
      </c>
    </row>
    <row r="48" spans="1:10" s="27" customFormat="1" ht="12.75">
      <c r="A48" s="25">
        <v>35</v>
      </c>
      <c r="B48" s="25" t="s">
        <v>10</v>
      </c>
      <c r="C48" s="26" t="s">
        <v>55</v>
      </c>
      <c r="D48" s="25" t="s">
        <v>54</v>
      </c>
      <c r="E48" s="25">
        <v>5</v>
      </c>
      <c r="F48" s="25">
        <v>10</v>
      </c>
      <c r="G48" s="58">
        <f t="shared" si="2"/>
        <v>15</v>
      </c>
      <c r="H48" s="41">
        <v>3</v>
      </c>
      <c r="I48" s="42" t="e">
        <f>+#REF!</f>
        <v>#REF!</v>
      </c>
      <c r="J48" s="43" t="e">
        <f t="shared" si="3"/>
        <v>#REF!</v>
      </c>
    </row>
    <row r="49" spans="1:10" s="27" customFormat="1" ht="25.5">
      <c r="A49" s="25">
        <v>36</v>
      </c>
      <c r="B49" s="25" t="s">
        <v>10</v>
      </c>
      <c r="C49" s="26" t="s">
        <v>56</v>
      </c>
      <c r="D49" s="25" t="s">
        <v>12</v>
      </c>
      <c r="E49" s="25">
        <v>10</v>
      </c>
      <c r="F49" s="25">
        <v>10</v>
      </c>
      <c r="G49" s="58">
        <f t="shared" si="2"/>
        <v>20</v>
      </c>
      <c r="H49" s="41">
        <v>3</v>
      </c>
      <c r="I49" s="42" t="e">
        <f>+#REF!</f>
        <v>#REF!</v>
      </c>
      <c r="J49" s="43" t="e">
        <f t="shared" si="3"/>
        <v>#REF!</v>
      </c>
    </row>
    <row r="50" spans="1:10" s="27" customFormat="1" ht="25.5">
      <c r="A50" s="25">
        <v>37</v>
      </c>
      <c r="B50" s="25" t="s">
        <v>10</v>
      </c>
      <c r="C50" s="26" t="s">
        <v>57</v>
      </c>
      <c r="D50" s="44" t="s">
        <v>58</v>
      </c>
      <c r="E50" s="25">
        <v>30</v>
      </c>
      <c r="F50" s="25"/>
      <c r="G50" s="58">
        <f t="shared" si="2"/>
        <v>30</v>
      </c>
      <c r="H50" s="41">
        <v>5</v>
      </c>
      <c r="I50" s="42" t="e">
        <f>+#REF!</f>
        <v>#REF!</v>
      </c>
      <c r="J50" s="43" t="e">
        <f t="shared" si="3"/>
        <v>#REF!</v>
      </c>
    </row>
    <row r="51" spans="1:10" s="27" customFormat="1" ht="51">
      <c r="A51" s="25">
        <v>38</v>
      </c>
      <c r="B51" s="25" t="s">
        <v>10</v>
      </c>
      <c r="C51" s="26" t="s">
        <v>78</v>
      </c>
      <c r="D51" s="25" t="s">
        <v>12</v>
      </c>
      <c r="E51" s="25">
        <v>15</v>
      </c>
      <c r="F51" s="25"/>
      <c r="G51" s="58">
        <f t="shared" si="2"/>
        <v>15</v>
      </c>
      <c r="H51" s="41">
        <v>5</v>
      </c>
      <c r="I51" s="42" t="e">
        <f>+#REF!</f>
        <v>#REF!</v>
      </c>
      <c r="J51" s="43" t="e">
        <f t="shared" si="3"/>
        <v>#REF!</v>
      </c>
    </row>
    <row r="52" spans="1:10" s="27" customFormat="1" ht="51">
      <c r="A52" s="25">
        <v>39</v>
      </c>
      <c r="B52" s="25" t="s">
        <v>10</v>
      </c>
      <c r="C52" s="26" t="s">
        <v>37</v>
      </c>
      <c r="D52" s="25" t="s">
        <v>12</v>
      </c>
      <c r="E52" s="25">
        <v>15</v>
      </c>
      <c r="F52" s="25"/>
      <c r="G52" s="58">
        <f t="shared" si="2"/>
        <v>15</v>
      </c>
      <c r="H52" s="41">
        <v>5</v>
      </c>
      <c r="I52" s="42" t="e">
        <f>+#REF!</f>
        <v>#REF!</v>
      </c>
      <c r="J52" s="43" t="e">
        <f t="shared" si="3"/>
        <v>#REF!</v>
      </c>
    </row>
    <row r="53" spans="1:10" s="27" customFormat="1" ht="38.25">
      <c r="A53" s="25">
        <v>40</v>
      </c>
      <c r="B53" s="25" t="s">
        <v>10</v>
      </c>
      <c r="C53" s="26" t="s">
        <v>38</v>
      </c>
      <c r="D53" s="25" t="s">
        <v>12</v>
      </c>
      <c r="E53" s="25">
        <v>10</v>
      </c>
      <c r="F53" s="25">
        <v>8</v>
      </c>
      <c r="G53" s="58">
        <f t="shared" si="2"/>
        <v>18</v>
      </c>
      <c r="H53" s="41">
        <v>4</v>
      </c>
      <c r="I53" s="42" t="e">
        <f>+#REF!</f>
        <v>#REF!</v>
      </c>
      <c r="J53" s="43" t="e">
        <f t="shared" si="3"/>
        <v>#REF!</v>
      </c>
    </row>
    <row r="54" spans="1:10" s="27" customFormat="1" ht="25.5">
      <c r="A54" s="25">
        <v>41</v>
      </c>
      <c r="B54" s="25" t="s">
        <v>10</v>
      </c>
      <c r="C54" s="26" t="s">
        <v>39</v>
      </c>
      <c r="D54" s="25" t="s">
        <v>12</v>
      </c>
      <c r="E54" s="25">
        <v>10</v>
      </c>
      <c r="F54" s="25"/>
      <c r="G54" s="58">
        <f t="shared" si="2"/>
        <v>10</v>
      </c>
      <c r="H54" s="41">
        <v>5</v>
      </c>
      <c r="I54" s="42" t="e">
        <f>+#REF!</f>
        <v>#REF!</v>
      </c>
      <c r="J54" s="43" t="e">
        <f t="shared" si="3"/>
        <v>#REF!</v>
      </c>
    </row>
    <row r="55" spans="1:10" s="27" customFormat="1" ht="25.5">
      <c r="A55" s="25">
        <v>42</v>
      </c>
      <c r="B55" s="25" t="s">
        <v>10</v>
      </c>
      <c r="C55" s="26" t="s">
        <v>40</v>
      </c>
      <c r="D55" s="25" t="s">
        <v>12</v>
      </c>
      <c r="E55" s="25">
        <v>0</v>
      </c>
      <c r="F55" s="25">
        <v>6</v>
      </c>
      <c r="G55" s="58">
        <f t="shared" si="2"/>
        <v>6</v>
      </c>
      <c r="H55" s="41">
        <v>3</v>
      </c>
      <c r="I55" s="42" t="e">
        <f>+#REF!</f>
        <v>#REF!</v>
      </c>
      <c r="J55" s="43" t="e">
        <f t="shared" si="3"/>
        <v>#REF!</v>
      </c>
    </row>
    <row r="56" spans="1:10" s="27" customFormat="1" ht="25.5">
      <c r="A56" s="25">
        <v>43</v>
      </c>
      <c r="B56" s="25" t="s">
        <v>10</v>
      </c>
      <c r="C56" s="26" t="s">
        <v>41</v>
      </c>
      <c r="D56" s="25" t="s">
        <v>12</v>
      </c>
      <c r="E56" s="25">
        <v>5</v>
      </c>
      <c r="F56" s="25"/>
      <c r="G56" s="58">
        <f t="shared" si="2"/>
        <v>5</v>
      </c>
      <c r="H56" s="41">
        <v>2</v>
      </c>
      <c r="I56" s="42" t="e">
        <f>+#REF!</f>
        <v>#REF!</v>
      </c>
      <c r="J56" s="43" t="e">
        <f t="shared" si="3"/>
        <v>#REF!</v>
      </c>
    </row>
    <row r="57" spans="1:10" s="27" customFormat="1" ht="25.5">
      <c r="A57" s="25">
        <v>44</v>
      </c>
      <c r="B57" s="25" t="s">
        <v>10</v>
      </c>
      <c r="C57" s="26" t="s">
        <v>42</v>
      </c>
      <c r="D57" s="25" t="s">
        <v>12</v>
      </c>
      <c r="E57" s="25"/>
      <c r="F57" s="25">
        <v>4</v>
      </c>
      <c r="G57" s="58">
        <f t="shared" si="2"/>
        <v>4</v>
      </c>
      <c r="H57" s="41">
        <v>2</v>
      </c>
      <c r="I57" s="42" t="e">
        <f>+#REF!</f>
        <v>#REF!</v>
      </c>
      <c r="J57" s="43" t="e">
        <f t="shared" si="3"/>
        <v>#REF!</v>
      </c>
    </row>
    <row r="58" spans="1:10" s="27" customFormat="1" ht="38.25">
      <c r="A58" s="25">
        <v>45</v>
      </c>
      <c r="B58" s="25" t="s">
        <v>10</v>
      </c>
      <c r="C58" s="59" t="s">
        <v>43</v>
      </c>
      <c r="D58" s="25" t="s">
        <v>12</v>
      </c>
      <c r="E58" s="25">
        <v>5</v>
      </c>
      <c r="F58" s="25"/>
      <c r="G58" s="58">
        <f t="shared" si="2"/>
        <v>5</v>
      </c>
      <c r="H58" s="41">
        <v>2</v>
      </c>
      <c r="I58" s="42" t="e">
        <f>+#REF!</f>
        <v>#REF!</v>
      </c>
      <c r="J58" s="43" t="e">
        <f t="shared" si="3"/>
        <v>#REF!</v>
      </c>
    </row>
    <row r="59" spans="1:10" s="27" customFormat="1" ht="51">
      <c r="A59" s="25">
        <v>46</v>
      </c>
      <c r="B59" s="25" t="s">
        <v>10</v>
      </c>
      <c r="C59" s="26" t="s">
        <v>44</v>
      </c>
      <c r="D59" s="25" t="s">
        <v>12</v>
      </c>
      <c r="E59" s="25"/>
      <c r="F59" s="25">
        <v>40</v>
      </c>
      <c r="G59" s="58">
        <f t="shared" si="2"/>
        <v>40</v>
      </c>
      <c r="H59" s="41">
        <v>10</v>
      </c>
      <c r="I59" s="42" t="e">
        <f>+#REF!</f>
        <v>#REF!</v>
      </c>
      <c r="J59" s="43" t="e">
        <f t="shared" si="3"/>
        <v>#REF!</v>
      </c>
    </row>
    <row r="60" spans="1:10" s="27" customFormat="1" ht="25.5">
      <c r="A60" s="25">
        <v>47</v>
      </c>
      <c r="B60" s="25" t="s">
        <v>10</v>
      </c>
      <c r="C60" s="26" t="s">
        <v>59</v>
      </c>
      <c r="D60" s="25" t="s">
        <v>12</v>
      </c>
      <c r="E60" s="25"/>
      <c r="F60" s="25"/>
      <c r="G60" s="58">
        <f t="shared" si="2"/>
        <v>0</v>
      </c>
      <c r="H60" s="41"/>
      <c r="I60" s="42" t="e">
        <f>+#REF!</f>
        <v>#REF!</v>
      </c>
      <c r="J60" s="43" t="e">
        <f t="shared" si="3"/>
        <v>#REF!</v>
      </c>
    </row>
    <row r="61" spans="1:10" s="27" customFormat="1" ht="25.5">
      <c r="A61" s="25">
        <v>48</v>
      </c>
      <c r="B61" s="25" t="s">
        <v>10</v>
      </c>
      <c r="C61" s="26" t="s">
        <v>45</v>
      </c>
      <c r="D61" s="25" t="s">
        <v>12</v>
      </c>
      <c r="E61" s="25"/>
      <c r="F61" s="25"/>
      <c r="G61" s="58">
        <f t="shared" si="2"/>
        <v>0</v>
      </c>
      <c r="H61" s="41"/>
      <c r="I61" s="42" t="e">
        <f>+#REF!</f>
        <v>#REF!</v>
      </c>
      <c r="J61" s="43" t="e">
        <f t="shared" si="3"/>
        <v>#REF!</v>
      </c>
    </row>
    <row r="62" spans="1:10" s="27" customFormat="1" ht="33.75">
      <c r="A62" s="25">
        <v>49</v>
      </c>
      <c r="B62" s="28" t="s">
        <v>79</v>
      </c>
      <c r="C62" s="26" t="s">
        <v>60</v>
      </c>
      <c r="D62" s="25" t="s">
        <v>61</v>
      </c>
      <c r="E62" s="25"/>
      <c r="F62" s="25"/>
      <c r="G62" s="58">
        <f t="shared" si="2"/>
        <v>0</v>
      </c>
      <c r="H62" s="41"/>
      <c r="I62" s="42">
        <v>2.93</v>
      </c>
      <c r="J62" s="43">
        <f t="shared" si="3"/>
        <v>0</v>
      </c>
    </row>
    <row r="63" spans="1:10" s="27" customFormat="1" ht="12.75">
      <c r="A63" s="25">
        <v>50</v>
      </c>
      <c r="B63" s="25" t="s">
        <v>10</v>
      </c>
      <c r="C63" s="26" t="s">
        <v>46</v>
      </c>
      <c r="D63" s="25" t="s">
        <v>12</v>
      </c>
      <c r="E63" s="25"/>
      <c r="F63" s="25"/>
      <c r="G63" s="58">
        <f t="shared" si="2"/>
        <v>0</v>
      </c>
      <c r="H63" s="41"/>
      <c r="I63" s="42"/>
      <c r="J63" s="43">
        <f t="shared" si="3"/>
        <v>0</v>
      </c>
    </row>
    <row r="64" spans="1:10" s="27" customFormat="1" ht="12.75">
      <c r="A64" s="25">
        <v>51</v>
      </c>
      <c r="B64" s="25" t="s">
        <v>10</v>
      </c>
      <c r="C64" s="26" t="s">
        <v>47</v>
      </c>
      <c r="D64" s="25" t="s">
        <v>12</v>
      </c>
      <c r="E64" s="25"/>
      <c r="F64" s="25"/>
      <c r="G64" s="58">
        <f t="shared" si="2"/>
        <v>0</v>
      </c>
      <c r="H64" s="41"/>
      <c r="I64" s="42"/>
      <c r="J64" s="43">
        <f t="shared" si="3"/>
        <v>0</v>
      </c>
    </row>
    <row r="65" spans="1:10" s="27" customFormat="1" ht="33.75">
      <c r="A65" s="25">
        <v>52</v>
      </c>
      <c r="B65" s="28" t="s">
        <v>80</v>
      </c>
      <c r="C65" s="26" t="s">
        <v>48</v>
      </c>
      <c r="D65" s="25" t="s">
        <v>12</v>
      </c>
      <c r="E65" s="25"/>
      <c r="F65" s="25"/>
      <c r="G65" s="58">
        <f t="shared" si="2"/>
        <v>0</v>
      </c>
      <c r="H65" s="41"/>
      <c r="I65" s="42">
        <v>27.78</v>
      </c>
      <c r="J65" s="43">
        <f t="shared" si="3"/>
        <v>0</v>
      </c>
    </row>
    <row r="66" spans="1:10" s="27" customFormat="1" ht="33.75">
      <c r="A66" s="25">
        <v>53</v>
      </c>
      <c r="B66" s="28" t="s">
        <v>81</v>
      </c>
      <c r="C66" s="26" t="s">
        <v>49</v>
      </c>
      <c r="D66" s="25" t="s">
        <v>12</v>
      </c>
      <c r="E66" s="25"/>
      <c r="F66" s="25"/>
      <c r="G66" s="58">
        <f t="shared" si="2"/>
        <v>0</v>
      </c>
      <c r="H66" s="41"/>
      <c r="I66" s="42">
        <v>6.25</v>
      </c>
      <c r="J66" s="43">
        <f t="shared" si="3"/>
        <v>0</v>
      </c>
    </row>
    <row r="67" spans="1:10" s="27" customFormat="1" ht="12.75">
      <c r="A67" s="25"/>
      <c r="B67" s="60"/>
      <c r="C67" s="26"/>
      <c r="D67" s="25"/>
      <c r="E67" s="25"/>
      <c r="F67" s="25"/>
      <c r="G67" s="58">
        <f t="shared" si="2"/>
        <v>0</v>
      </c>
      <c r="H67" s="41"/>
      <c r="I67" s="42"/>
      <c r="J67" s="43">
        <f t="shared" si="3"/>
        <v>0</v>
      </c>
    </row>
    <row r="68" spans="1:10" s="27" customFormat="1" ht="12.75">
      <c r="A68" s="25"/>
      <c r="B68" s="60"/>
      <c r="C68" s="26"/>
      <c r="D68" s="25"/>
      <c r="E68" s="25"/>
      <c r="F68" s="25"/>
      <c r="G68" s="58">
        <f t="shared" si="2"/>
        <v>0</v>
      </c>
      <c r="H68" s="41"/>
      <c r="I68" s="42"/>
      <c r="J68" s="43">
        <f t="shared" si="3"/>
        <v>0</v>
      </c>
    </row>
    <row r="69" spans="1:10" s="27" customFormat="1" ht="12.75">
      <c r="A69" s="25"/>
      <c r="B69" s="60"/>
      <c r="C69" s="26"/>
      <c r="D69" s="25"/>
      <c r="E69" s="25"/>
      <c r="F69" s="25"/>
      <c r="G69" s="58">
        <f t="shared" si="2"/>
        <v>0</v>
      </c>
      <c r="H69" s="41"/>
      <c r="I69" s="42"/>
      <c r="J69" s="43">
        <f t="shared" si="3"/>
        <v>0</v>
      </c>
    </row>
    <row r="70" spans="1:10" s="27" customFormat="1" ht="12.75">
      <c r="A70" s="25"/>
      <c r="B70" s="60"/>
      <c r="C70" s="26"/>
      <c r="D70" s="25"/>
      <c r="E70" s="25"/>
      <c r="F70" s="25"/>
      <c r="G70" s="58">
        <f t="shared" si="2"/>
        <v>0</v>
      </c>
      <c r="H70" s="41"/>
      <c r="I70" s="42"/>
      <c r="J70" s="43">
        <f t="shared" si="3"/>
        <v>0</v>
      </c>
    </row>
    <row r="71" spans="1:10" s="27" customFormat="1" ht="12.75">
      <c r="A71" s="25"/>
      <c r="B71" s="60"/>
      <c r="C71" s="26"/>
      <c r="D71" s="25"/>
      <c r="E71" s="25"/>
      <c r="F71" s="25"/>
      <c r="G71" s="58">
        <f t="shared" si="2"/>
        <v>0</v>
      </c>
      <c r="H71" s="41"/>
      <c r="I71" s="42"/>
      <c r="J71" s="43">
        <f t="shared" si="3"/>
        <v>0</v>
      </c>
    </row>
    <row r="72" spans="1:10" s="27" customFormat="1" ht="12.75">
      <c r="A72" s="25"/>
      <c r="B72" s="60"/>
      <c r="C72" s="26"/>
      <c r="D72" s="25"/>
      <c r="E72" s="25"/>
      <c r="F72" s="25"/>
      <c r="G72" s="58">
        <f t="shared" si="2"/>
        <v>0</v>
      </c>
      <c r="H72" s="41"/>
      <c r="I72" s="42"/>
      <c r="J72" s="43">
        <f t="shared" si="3"/>
        <v>0</v>
      </c>
    </row>
    <row r="73" spans="1:10" s="27" customFormat="1" ht="12.75">
      <c r="A73" s="25"/>
      <c r="B73" s="60"/>
      <c r="C73" s="26"/>
      <c r="D73" s="25"/>
      <c r="E73" s="25"/>
      <c r="F73" s="25"/>
      <c r="G73" s="58">
        <f t="shared" si="2"/>
        <v>0</v>
      </c>
      <c r="H73" s="41"/>
      <c r="I73" s="42"/>
      <c r="J73" s="43">
        <f t="shared" si="3"/>
        <v>0</v>
      </c>
    </row>
    <row r="74" spans="1:10" s="27" customFormat="1" ht="12.75">
      <c r="A74" s="25"/>
      <c r="B74" s="60"/>
      <c r="C74" s="26"/>
      <c r="D74" s="25"/>
      <c r="E74" s="25"/>
      <c r="F74" s="25"/>
      <c r="G74" s="58">
        <f t="shared" si="2"/>
        <v>0</v>
      </c>
      <c r="H74" s="41"/>
      <c r="I74" s="42"/>
      <c r="J74" s="43">
        <f t="shared" si="3"/>
        <v>0</v>
      </c>
    </row>
    <row r="75" spans="1:10" s="27" customFormat="1" ht="12.75">
      <c r="A75" s="25"/>
      <c r="B75" s="60"/>
      <c r="C75" s="26"/>
      <c r="D75" s="25"/>
      <c r="E75" s="25"/>
      <c r="F75" s="25"/>
      <c r="G75" s="58">
        <f t="shared" si="2"/>
        <v>0</v>
      </c>
      <c r="H75" s="41"/>
      <c r="I75" s="42"/>
      <c r="J75" s="43">
        <f t="shared" si="3"/>
        <v>0</v>
      </c>
    </row>
    <row r="76" spans="1:10" s="27" customFormat="1" ht="12.75">
      <c r="A76" s="25"/>
      <c r="B76" s="60"/>
      <c r="C76" s="26"/>
      <c r="D76" s="25"/>
      <c r="E76" s="25"/>
      <c r="F76" s="25"/>
      <c r="G76" s="58">
        <f t="shared" si="2"/>
        <v>0</v>
      </c>
      <c r="H76" s="41"/>
      <c r="I76" s="42"/>
      <c r="J76" s="43">
        <f t="shared" si="3"/>
        <v>0</v>
      </c>
    </row>
    <row r="77" spans="1:10" s="27" customFormat="1" ht="12.75">
      <c r="A77" s="25"/>
      <c r="B77" s="60"/>
      <c r="C77" s="26"/>
      <c r="D77" s="25"/>
      <c r="E77" s="25"/>
      <c r="F77" s="25"/>
      <c r="G77" s="58">
        <f t="shared" si="2"/>
        <v>0</v>
      </c>
      <c r="H77" s="41"/>
      <c r="I77" s="42"/>
      <c r="J77" s="43">
        <f t="shared" si="3"/>
        <v>0</v>
      </c>
    </row>
    <row r="78" spans="1:10" s="27" customFormat="1" ht="12.75">
      <c r="A78" s="25"/>
      <c r="B78" s="60"/>
      <c r="C78" s="26"/>
      <c r="D78" s="25"/>
      <c r="E78" s="25"/>
      <c r="F78" s="25"/>
      <c r="G78" s="58">
        <f aca="true" t="shared" si="4" ref="G78:G109">+E78+F78</f>
        <v>0</v>
      </c>
      <c r="H78" s="41"/>
      <c r="I78" s="42"/>
      <c r="J78" s="43">
        <f aca="true" t="shared" si="5" ref="J78:J109">+ROUND(G78*I78,2)</f>
        <v>0</v>
      </c>
    </row>
    <row r="79" spans="1:10" s="27" customFormat="1" ht="12.75">
      <c r="A79" s="25"/>
      <c r="B79" s="60"/>
      <c r="C79" s="26"/>
      <c r="D79" s="25"/>
      <c r="E79" s="25"/>
      <c r="F79" s="25"/>
      <c r="G79" s="58">
        <f t="shared" si="4"/>
        <v>0</v>
      </c>
      <c r="H79" s="41"/>
      <c r="I79" s="42"/>
      <c r="J79" s="43">
        <f t="shared" si="5"/>
        <v>0</v>
      </c>
    </row>
    <row r="80" spans="1:10" s="27" customFormat="1" ht="12.75">
      <c r="A80" s="25"/>
      <c r="B80" s="60"/>
      <c r="C80" s="26"/>
      <c r="D80" s="25"/>
      <c r="E80" s="25"/>
      <c r="F80" s="25"/>
      <c r="G80" s="58">
        <f t="shared" si="4"/>
        <v>0</v>
      </c>
      <c r="H80" s="41"/>
      <c r="I80" s="42"/>
      <c r="J80" s="43">
        <f t="shared" si="5"/>
        <v>0</v>
      </c>
    </row>
    <row r="81" spans="1:10" s="27" customFormat="1" ht="12.75">
      <c r="A81" s="25"/>
      <c r="B81" s="60"/>
      <c r="C81" s="26"/>
      <c r="D81" s="25"/>
      <c r="E81" s="25"/>
      <c r="F81" s="25"/>
      <c r="G81" s="58">
        <f t="shared" si="4"/>
        <v>0</v>
      </c>
      <c r="H81" s="41"/>
      <c r="I81" s="42"/>
      <c r="J81" s="43">
        <f t="shared" si="5"/>
        <v>0</v>
      </c>
    </row>
    <row r="82" spans="1:10" s="27" customFormat="1" ht="12.75">
      <c r="A82" s="25"/>
      <c r="B82" s="60"/>
      <c r="C82" s="26"/>
      <c r="D82" s="25"/>
      <c r="E82" s="25"/>
      <c r="F82" s="25"/>
      <c r="G82" s="58">
        <f t="shared" si="4"/>
        <v>0</v>
      </c>
      <c r="H82" s="41"/>
      <c r="I82" s="42"/>
      <c r="J82" s="43">
        <f t="shared" si="5"/>
        <v>0</v>
      </c>
    </row>
    <row r="83" spans="1:10" s="27" customFormat="1" ht="12.75">
      <c r="A83" s="25"/>
      <c r="B83" s="60"/>
      <c r="C83" s="26"/>
      <c r="D83" s="25"/>
      <c r="E83" s="25"/>
      <c r="F83" s="25"/>
      <c r="G83" s="58">
        <f t="shared" si="4"/>
        <v>0</v>
      </c>
      <c r="H83" s="41"/>
      <c r="I83" s="42"/>
      <c r="J83" s="43">
        <f t="shared" si="5"/>
        <v>0</v>
      </c>
    </row>
    <row r="84" spans="1:10" s="27" customFormat="1" ht="12.75">
      <c r="A84" s="25"/>
      <c r="B84" s="60"/>
      <c r="C84" s="26"/>
      <c r="D84" s="25"/>
      <c r="E84" s="25"/>
      <c r="F84" s="25"/>
      <c r="G84" s="58">
        <f t="shared" si="4"/>
        <v>0</v>
      </c>
      <c r="H84" s="41"/>
      <c r="I84" s="42"/>
      <c r="J84" s="43">
        <f t="shared" si="5"/>
        <v>0</v>
      </c>
    </row>
    <row r="85" spans="1:10" s="27" customFormat="1" ht="12.75">
      <c r="A85" s="25"/>
      <c r="B85" s="60"/>
      <c r="C85" s="26"/>
      <c r="D85" s="25"/>
      <c r="E85" s="25"/>
      <c r="F85" s="25"/>
      <c r="G85" s="58">
        <f t="shared" si="4"/>
        <v>0</v>
      </c>
      <c r="H85" s="41"/>
      <c r="I85" s="42"/>
      <c r="J85" s="43">
        <f t="shared" si="5"/>
        <v>0</v>
      </c>
    </row>
    <row r="86" spans="1:10" s="27" customFormat="1" ht="12.75">
      <c r="A86" s="25"/>
      <c r="B86" s="60"/>
      <c r="C86" s="26"/>
      <c r="D86" s="25"/>
      <c r="E86" s="25"/>
      <c r="F86" s="25"/>
      <c r="G86" s="58">
        <f t="shared" si="4"/>
        <v>0</v>
      </c>
      <c r="H86" s="41"/>
      <c r="I86" s="42"/>
      <c r="J86" s="43">
        <f t="shared" si="5"/>
        <v>0</v>
      </c>
    </row>
    <row r="87" spans="1:10" s="27" customFormat="1" ht="12.75">
      <c r="A87" s="25"/>
      <c r="B87" s="60"/>
      <c r="C87" s="26"/>
      <c r="D87" s="25"/>
      <c r="E87" s="25"/>
      <c r="F87" s="25"/>
      <c r="G87" s="58">
        <f t="shared" si="4"/>
        <v>0</v>
      </c>
      <c r="H87" s="41"/>
      <c r="I87" s="42"/>
      <c r="J87" s="43">
        <f t="shared" si="5"/>
        <v>0</v>
      </c>
    </row>
    <row r="88" spans="1:10" s="27" customFormat="1" ht="12.75">
      <c r="A88" s="25"/>
      <c r="B88" s="60"/>
      <c r="C88" s="26"/>
      <c r="D88" s="25"/>
      <c r="E88" s="25"/>
      <c r="F88" s="25"/>
      <c r="G88" s="58">
        <f t="shared" si="4"/>
        <v>0</v>
      </c>
      <c r="H88" s="41"/>
      <c r="I88" s="42"/>
      <c r="J88" s="43">
        <f t="shared" si="5"/>
        <v>0</v>
      </c>
    </row>
    <row r="89" spans="1:10" s="27" customFormat="1" ht="12.75">
      <c r="A89" s="25"/>
      <c r="B89" s="60"/>
      <c r="C89" s="26"/>
      <c r="D89" s="25"/>
      <c r="E89" s="25"/>
      <c r="F89" s="25"/>
      <c r="G89" s="58">
        <f t="shared" si="4"/>
        <v>0</v>
      </c>
      <c r="H89" s="41"/>
      <c r="I89" s="42"/>
      <c r="J89" s="43">
        <f t="shared" si="5"/>
        <v>0</v>
      </c>
    </row>
    <row r="90" spans="1:10" s="27" customFormat="1" ht="12.75">
      <c r="A90" s="25"/>
      <c r="B90" s="60"/>
      <c r="C90" s="26"/>
      <c r="D90" s="25"/>
      <c r="E90" s="25"/>
      <c r="F90" s="25"/>
      <c r="G90" s="58">
        <f t="shared" si="4"/>
        <v>0</v>
      </c>
      <c r="H90" s="41"/>
      <c r="I90" s="42"/>
      <c r="J90" s="43">
        <f t="shared" si="5"/>
        <v>0</v>
      </c>
    </row>
    <row r="91" spans="1:10" s="27" customFormat="1" ht="12.75">
      <c r="A91" s="25"/>
      <c r="B91" s="60"/>
      <c r="C91" s="26"/>
      <c r="D91" s="25"/>
      <c r="E91" s="25"/>
      <c r="F91" s="25"/>
      <c r="G91" s="58">
        <f t="shared" si="4"/>
        <v>0</v>
      </c>
      <c r="H91" s="41"/>
      <c r="I91" s="42"/>
      <c r="J91" s="43">
        <f t="shared" si="5"/>
        <v>0</v>
      </c>
    </row>
    <row r="92" spans="1:10" s="27" customFormat="1" ht="12.75">
      <c r="A92" s="25"/>
      <c r="B92" s="60"/>
      <c r="C92" s="26"/>
      <c r="D92" s="25"/>
      <c r="E92" s="25"/>
      <c r="F92" s="25"/>
      <c r="G92" s="58">
        <f t="shared" si="4"/>
        <v>0</v>
      </c>
      <c r="H92" s="41"/>
      <c r="I92" s="42"/>
      <c r="J92" s="43">
        <f t="shared" si="5"/>
        <v>0</v>
      </c>
    </row>
    <row r="93" spans="1:10" s="27" customFormat="1" ht="12.75">
      <c r="A93" s="25"/>
      <c r="B93" s="60"/>
      <c r="C93" s="26"/>
      <c r="D93" s="25"/>
      <c r="E93" s="25"/>
      <c r="F93" s="25"/>
      <c r="G93" s="58">
        <f t="shared" si="4"/>
        <v>0</v>
      </c>
      <c r="H93" s="41"/>
      <c r="I93" s="42"/>
      <c r="J93" s="43">
        <f t="shared" si="5"/>
        <v>0</v>
      </c>
    </row>
    <row r="94" spans="1:10" s="27" customFormat="1" ht="12.75">
      <c r="A94" s="25"/>
      <c r="B94" s="60"/>
      <c r="C94" s="26"/>
      <c r="D94" s="25"/>
      <c r="E94" s="25"/>
      <c r="F94" s="25"/>
      <c r="G94" s="58">
        <f t="shared" si="4"/>
        <v>0</v>
      </c>
      <c r="H94" s="41"/>
      <c r="I94" s="42"/>
      <c r="J94" s="43">
        <f t="shared" si="5"/>
        <v>0</v>
      </c>
    </row>
    <row r="95" spans="1:10" s="27" customFormat="1" ht="12.75">
      <c r="A95" s="25"/>
      <c r="B95" s="60"/>
      <c r="C95" s="26"/>
      <c r="D95" s="25"/>
      <c r="E95" s="25"/>
      <c r="F95" s="25"/>
      <c r="G95" s="58">
        <f t="shared" si="4"/>
        <v>0</v>
      </c>
      <c r="H95" s="41"/>
      <c r="I95" s="42"/>
      <c r="J95" s="43">
        <f t="shared" si="5"/>
        <v>0</v>
      </c>
    </row>
    <row r="96" spans="1:10" s="27" customFormat="1" ht="12.75">
      <c r="A96" s="25"/>
      <c r="B96" s="60"/>
      <c r="C96" s="26"/>
      <c r="D96" s="25"/>
      <c r="E96" s="25"/>
      <c r="F96" s="25"/>
      <c r="G96" s="58">
        <f t="shared" si="4"/>
        <v>0</v>
      </c>
      <c r="H96" s="41"/>
      <c r="I96" s="42"/>
      <c r="J96" s="43">
        <f t="shared" si="5"/>
        <v>0</v>
      </c>
    </row>
    <row r="97" spans="1:10" s="27" customFormat="1" ht="12.75">
      <c r="A97" s="25"/>
      <c r="B97" s="60"/>
      <c r="C97" s="26"/>
      <c r="D97" s="25"/>
      <c r="E97" s="25"/>
      <c r="F97" s="25"/>
      <c r="G97" s="58">
        <f t="shared" si="4"/>
        <v>0</v>
      </c>
      <c r="H97" s="41"/>
      <c r="I97" s="42"/>
      <c r="J97" s="43">
        <f t="shared" si="5"/>
        <v>0</v>
      </c>
    </row>
    <row r="98" spans="1:10" s="27" customFormat="1" ht="12.75">
      <c r="A98" s="25"/>
      <c r="B98" s="60"/>
      <c r="C98" s="26"/>
      <c r="D98" s="25"/>
      <c r="E98" s="25"/>
      <c r="F98" s="25"/>
      <c r="G98" s="58">
        <f t="shared" si="4"/>
        <v>0</v>
      </c>
      <c r="H98" s="41"/>
      <c r="I98" s="42"/>
      <c r="J98" s="43">
        <f t="shared" si="5"/>
        <v>0</v>
      </c>
    </row>
    <row r="99" spans="1:10" s="27" customFormat="1" ht="12.75">
      <c r="A99" s="25"/>
      <c r="B99" s="60"/>
      <c r="C99" s="26"/>
      <c r="D99" s="25"/>
      <c r="E99" s="25"/>
      <c r="F99" s="25"/>
      <c r="G99" s="58">
        <f t="shared" si="4"/>
        <v>0</v>
      </c>
      <c r="H99" s="41"/>
      <c r="I99" s="42"/>
      <c r="J99" s="43">
        <f t="shared" si="5"/>
        <v>0</v>
      </c>
    </row>
    <row r="100" spans="1:10" s="27" customFormat="1" ht="12.75">
      <c r="A100" s="25"/>
      <c r="B100" s="60"/>
      <c r="C100" s="26"/>
      <c r="D100" s="25"/>
      <c r="E100" s="25"/>
      <c r="F100" s="25"/>
      <c r="G100" s="58">
        <f t="shared" si="4"/>
        <v>0</v>
      </c>
      <c r="H100" s="41"/>
      <c r="I100" s="42"/>
      <c r="J100" s="43">
        <f t="shared" si="5"/>
        <v>0</v>
      </c>
    </row>
    <row r="101" spans="1:10" s="27" customFormat="1" ht="12.75">
      <c r="A101" s="25"/>
      <c r="B101" s="60"/>
      <c r="C101" s="26"/>
      <c r="D101" s="25"/>
      <c r="E101" s="25"/>
      <c r="F101" s="25"/>
      <c r="G101" s="58">
        <f t="shared" si="4"/>
        <v>0</v>
      </c>
      <c r="H101" s="41"/>
      <c r="I101" s="42"/>
      <c r="J101" s="43">
        <f t="shared" si="5"/>
        <v>0</v>
      </c>
    </row>
    <row r="102" spans="1:10" s="27" customFormat="1" ht="12.75">
      <c r="A102" s="25"/>
      <c r="B102" s="60"/>
      <c r="C102" s="26"/>
      <c r="D102" s="25"/>
      <c r="E102" s="25"/>
      <c r="F102" s="25"/>
      <c r="G102" s="58">
        <f t="shared" si="4"/>
        <v>0</v>
      </c>
      <c r="H102" s="41"/>
      <c r="I102" s="42"/>
      <c r="J102" s="43">
        <f t="shared" si="5"/>
        <v>0</v>
      </c>
    </row>
    <row r="103" spans="1:10" s="27" customFormat="1" ht="12.75">
      <c r="A103" s="25"/>
      <c r="B103" s="60"/>
      <c r="C103" s="26"/>
      <c r="D103" s="25"/>
      <c r="E103" s="25"/>
      <c r="F103" s="25"/>
      <c r="G103" s="58">
        <f t="shared" si="4"/>
        <v>0</v>
      </c>
      <c r="H103" s="41"/>
      <c r="I103" s="42"/>
      <c r="J103" s="43">
        <f t="shared" si="5"/>
        <v>0</v>
      </c>
    </row>
    <row r="104" spans="1:10" s="27" customFormat="1" ht="12.75">
      <c r="A104" s="25"/>
      <c r="B104" s="60"/>
      <c r="C104" s="26"/>
      <c r="D104" s="25"/>
      <c r="E104" s="25"/>
      <c r="F104" s="25"/>
      <c r="G104" s="58">
        <f t="shared" si="4"/>
        <v>0</v>
      </c>
      <c r="H104" s="41"/>
      <c r="I104" s="42"/>
      <c r="J104" s="43">
        <f t="shared" si="5"/>
        <v>0</v>
      </c>
    </row>
    <row r="105" spans="1:10" s="27" customFormat="1" ht="12.75">
      <c r="A105" s="25"/>
      <c r="B105" s="60"/>
      <c r="C105" s="26"/>
      <c r="D105" s="25"/>
      <c r="E105" s="25"/>
      <c r="F105" s="25"/>
      <c r="G105" s="58">
        <f t="shared" si="4"/>
        <v>0</v>
      </c>
      <c r="H105" s="41"/>
      <c r="I105" s="42"/>
      <c r="J105" s="43">
        <f t="shared" si="5"/>
        <v>0</v>
      </c>
    </row>
    <row r="106" spans="1:10" s="27" customFormat="1" ht="12.75">
      <c r="A106" s="25"/>
      <c r="B106" s="60"/>
      <c r="C106" s="26"/>
      <c r="D106" s="25"/>
      <c r="E106" s="25"/>
      <c r="F106" s="25"/>
      <c r="G106" s="58">
        <f t="shared" si="4"/>
        <v>0</v>
      </c>
      <c r="H106" s="41"/>
      <c r="I106" s="42"/>
      <c r="J106" s="43">
        <f t="shared" si="5"/>
        <v>0</v>
      </c>
    </row>
    <row r="107" spans="1:10" s="27" customFormat="1" ht="12.75">
      <c r="A107" s="25"/>
      <c r="B107" s="60"/>
      <c r="C107" s="26"/>
      <c r="D107" s="25"/>
      <c r="E107" s="25"/>
      <c r="F107" s="25"/>
      <c r="G107" s="58">
        <f t="shared" si="4"/>
        <v>0</v>
      </c>
      <c r="H107" s="41"/>
      <c r="I107" s="42"/>
      <c r="J107" s="43">
        <f t="shared" si="5"/>
        <v>0</v>
      </c>
    </row>
    <row r="108" spans="1:10" s="27" customFormat="1" ht="12.75">
      <c r="A108" s="25"/>
      <c r="B108" s="60"/>
      <c r="C108" s="26"/>
      <c r="D108" s="25"/>
      <c r="E108" s="25"/>
      <c r="F108" s="25"/>
      <c r="G108" s="58">
        <f t="shared" si="4"/>
        <v>0</v>
      </c>
      <c r="H108" s="41"/>
      <c r="I108" s="42"/>
      <c r="J108" s="43">
        <f t="shared" si="5"/>
        <v>0</v>
      </c>
    </row>
    <row r="109" spans="1:10" s="27" customFormat="1" ht="12.75">
      <c r="A109" s="25"/>
      <c r="B109" s="60"/>
      <c r="C109" s="26"/>
      <c r="D109" s="25"/>
      <c r="E109" s="25"/>
      <c r="F109" s="25"/>
      <c r="G109" s="58">
        <f t="shared" si="4"/>
        <v>0</v>
      </c>
      <c r="H109" s="41"/>
      <c r="I109" s="42"/>
      <c r="J109" s="43">
        <f t="shared" si="5"/>
        <v>0</v>
      </c>
    </row>
    <row r="110" spans="1:10" s="27" customFormat="1" ht="12.75">
      <c r="A110" s="25"/>
      <c r="B110" s="60"/>
      <c r="C110" s="26"/>
      <c r="D110" s="25"/>
      <c r="E110" s="25"/>
      <c r="F110" s="25"/>
      <c r="G110" s="58">
        <f aca="true" t="shared" si="6" ref="G110:G141">+E110+F110</f>
        <v>0</v>
      </c>
      <c r="H110" s="41"/>
      <c r="I110" s="42"/>
      <c r="J110" s="43">
        <f aca="true" t="shared" si="7" ref="J110:J141">+ROUND(G110*I110,2)</f>
        <v>0</v>
      </c>
    </row>
    <row r="111" spans="1:10" s="27" customFormat="1" ht="12.75">
      <c r="A111" s="25"/>
      <c r="B111" s="60"/>
      <c r="C111" s="26"/>
      <c r="D111" s="25"/>
      <c r="E111" s="25"/>
      <c r="F111" s="25"/>
      <c r="G111" s="58">
        <f t="shared" si="6"/>
        <v>0</v>
      </c>
      <c r="H111" s="41"/>
      <c r="I111" s="42"/>
      <c r="J111" s="43">
        <f t="shared" si="7"/>
        <v>0</v>
      </c>
    </row>
    <row r="112" spans="1:10" s="27" customFormat="1" ht="12.75">
      <c r="A112" s="25"/>
      <c r="B112" s="60"/>
      <c r="C112" s="26"/>
      <c r="D112" s="25"/>
      <c r="E112" s="25"/>
      <c r="F112" s="25"/>
      <c r="G112" s="58">
        <f t="shared" si="6"/>
        <v>0</v>
      </c>
      <c r="H112" s="41"/>
      <c r="I112" s="42"/>
      <c r="J112" s="43">
        <f t="shared" si="7"/>
        <v>0</v>
      </c>
    </row>
    <row r="113" spans="1:10" s="27" customFormat="1" ht="12.75">
      <c r="A113" s="25"/>
      <c r="B113" s="60"/>
      <c r="C113" s="26"/>
      <c r="D113" s="25"/>
      <c r="E113" s="25"/>
      <c r="F113" s="25"/>
      <c r="G113" s="58">
        <f t="shared" si="6"/>
        <v>0</v>
      </c>
      <c r="H113" s="41"/>
      <c r="I113" s="42"/>
      <c r="J113" s="43">
        <f t="shared" si="7"/>
        <v>0</v>
      </c>
    </row>
    <row r="114" spans="1:10" s="27" customFormat="1" ht="12.75">
      <c r="A114" s="25"/>
      <c r="B114" s="60"/>
      <c r="C114" s="26"/>
      <c r="D114" s="25"/>
      <c r="E114" s="25"/>
      <c r="F114" s="25"/>
      <c r="G114" s="58">
        <f t="shared" si="6"/>
        <v>0</v>
      </c>
      <c r="H114" s="41"/>
      <c r="I114" s="42"/>
      <c r="J114" s="43">
        <f t="shared" si="7"/>
        <v>0</v>
      </c>
    </row>
    <row r="115" spans="1:10" s="27" customFormat="1" ht="12.75">
      <c r="A115" s="25"/>
      <c r="B115" s="60"/>
      <c r="C115" s="26"/>
      <c r="D115" s="25"/>
      <c r="E115" s="25"/>
      <c r="F115" s="25"/>
      <c r="G115" s="58">
        <f t="shared" si="6"/>
        <v>0</v>
      </c>
      <c r="H115" s="41"/>
      <c r="I115" s="42"/>
      <c r="J115" s="43">
        <f t="shared" si="7"/>
        <v>0</v>
      </c>
    </row>
    <row r="116" spans="1:10" s="27" customFormat="1" ht="12.75">
      <c r="A116" s="25"/>
      <c r="B116" s="60"/>
      <c r="C116" s="26"/>
      <c r="D116" s="25"/>
      <c r="E116" s="25"/>
      <c r="F116" s="25"/>
      <c r="G116" s="58">
        <f t="shared" si="6"/>
        <v>0</v>
      </c>
      <c r="H116" s="41"/>
      <c r="I116" s="42"/>
      <c r="J116" s="43">
        <f t="shared" si="7"/>
        <v>0</v>
      </c>
    </row>
    <row r="117" spans="1:10" s="27" customFormat="1" ht="12.75">
      <c r="A117" s="25"/>
      <c r="B117" s="60"/>
      <c r="C117" s="26"/>
      <c r="D117" s="25"/>
      <c r="E117" s="25"/>
      <c r="F117" s="25"/>
      <c r="G117" s="58">
        <f t="shared" si="6"/>
        <v>0</v>
      </c>
      <c r="H117" s="41"/>
      <c r="I117" s="42"/>
      <c r="J117" s="43">
        <f t="shared" si="7"/>
        <v>0</v>
      </c>
    </row>
    <row r="118" spans="1:10" s="27" customFormat="1" ht="12.75">
      <c r="A118" s="25"/>
      <c r="B118" s="60"/>
      <c r="C118" s="26"/>
      <c r="D118" s="25"/>
      <c r="E118" s="25"/>
      <c r="F118" s="25"/>
      <c r="G118" s="58">
        <f t="shared" si="6"/>
        <v>0</v>
      </c>
      <c r="H118" s="41"/>
      <c r="I118" s="42"/>
      <c r="J118" s="43">
        <f t="shared" si="7"/>
        <v>0</v>
      </c>
    </row>
    <row r="119" spans="1:10" s="27" customFormat="1" ht="12.75">
      <c r="A119" s="25"/>
      <c r="B119" s="60"/>
      <c r="C119" s="26"/>
      <c r="D119" s="25"/>
      <c r="E119" s="25"/>
      <c r="F119" s="25"/>
      <c r="G119" s="58">
        <f t="shared" si="6"/>
        <v>0</v>
      </c>
      <c r="H119" s="41"/>
      <c r="I119" s="42"/>
      <c r="J119" s="43">
        <f t="shared" si="7"/>
        <v>0</v>
      </c>
    </row>
    <row r="120" spans="1:10" s="27" customFormat="1" ht="12.75">
      <c r="A120" s="25"/>
      <c r="B120" s="60"/>
      <c r="C120" s="26"/>
      <c r="D120" s="25"/>
      <c r="E120" s="25"/>
      <c r="F120" s="25"/>
      <c r="G120" s="58">
        <f t="shared" si="6"/>
        <v>0</v>
      </c>
      <c r="H120" s="41"/>
      <c r="I120" s="42"/>
      <c r="J120" s="43">
        <f t="shared" si="7"/>
        <v>0</v>
      </c>
    </row>
    <row r="121" spans="1:10" s="27" customFormat="1" ht="12.75">
      <c r="A121" s="25"/>
      <c r="B121" s="60"/>
      <c r="C121" s="26"/>
      <c r="D121" s="25"/>
      <c r="E121" s="25"/>
      <c r="F121" s="25"/>
      <c r="G121" s="58">
        <f t="shared" si="6"/>
        <v>0</v>
      </c>
      <c r="H121" s="41"/>
      <c r="I121" s="42"/>
      <c r="J121" s="43">
        <f t="shared" si="7"/>
        <v>0</v>
      </c>
    </row>
    <row r="122" spans="1:10" s="27" customFormat="1" ht="12.75">
      <c r="A122" s="25"/>
      <c r="B122" s="60"/>
      <c r="C122" s="26"/>
      <c r="D122" s="25"/>
      <c r="E122" s="25"/>
      <c r="F122" s="25"/>
      <c r="G122" s="58">
        <f t="shared" si="6"/>
        <v>0</v>
      </c>
      <c r="H122" s="41"/>
      <c r="I122" s="42"/>
      <c r="J122" s="43">
        <f t="shared" si="7"/>
        <v>0</v>
      </c>
    </row>
    <row r="123" spans="1:10" s="27" customFormat="1" ht="12.75">
      <c r="A123" s="25"/>
      <c r="B123" s="60"/>
      <c r="C123" s="26"/>
      <c r="D123" s="25"/>
      <c r="E123" s="25"/>
      <c r="F123" s="25"/>
      <c r="G123" s="58">
        <f t="shared" si="6"/>
        <v>0</v>
      </c>
      <c r="H123" s="41"/>
      <c r="I123" s="42"/>
      <c r="J123" s="43">
        <f t="shared" si="7"/>
        <v>0</v>
      </c>
    </row>
    <row r="124" spans="1:10" s="27" customFormat="1" ht="12.75">
      <c r="A124" s="25"/>
      <c r="B124" s="60"/>
      <c r="C124" s="26"/>
      <c r="D124" s="25"/>
      <c r="E124" s="25"/>
      <c r="F124" s="25"/>
      <c r="G124" s="58">
        <f t="shared" si="6"/>
        <v>0</v>
      </c>
      <c r="H124" s="41"/>
      <c r="I124" s="42"/>
      <c r="J124" s="43">
        <f t="shared" si="7"/>
        <v>0</v>
      </c>
    </row>
    <row r="125" spans="1:10" s="27" customFormat="1" ht="12.75">
      <c r="A125" s="25"/>
      <c r="B125" s="60"/>
      <c r="C125" s="26"/>
      <c r="D125" s="25"/>
      <c r="E125" s="25"/>
      <c r="F125" s="25"/>
      <c r="G125" s="58">
        <f t="shared" si="6"/>
        <v>0</v>
      </c>
      <c r="H125" s="41"/>
      <c r="I125" s="42"/>
      <c r="J125" s="43">
        <f t="shared" si="7"/>
        <v>0</v>
      </c>
    </row>
    <row r="126" spans="1:10" s="27" customFormat="1" ht="12.75">
      <c r="A126" s="25"/>
      <c r="B126" s="60"/>
      <c r="C126" s="26"/>
      <c r="D126" s="25"/>
      <c r="E126" s="25"/>
      <c r="F126" s="25"/>
      <c r="G126" s="58">
        <f t="shared" si="6"/>
        <v>0</v>
      </c>
      <c r="H126" s="41"/>
      <c r="I126" s="42"/>
      <c r="J126" s="43">
        <f t="shared" si="7"/>
        <v>0</v>
      </c>
    </row>
    <row r="127" spans="1:10" s="27" customFormat="1" ht="12.75">
      <c r="A127" s="25"/>
      <c r="B127" s="60"/>
      <c r="C127" s="26"/>
      <c r="D127" s="25"/>
      <c r="E127" s="25"/>
      <c r="F127" s="25"/>
      <c r="G127" s="58">
        <f t="shared" si="6"/>
        <v>0</v>
      </c>
      <c r="H127" s="41"/>
      <c r="I127" s="42"/>
      <c r="J127" s="43">
        <f t="shared" si="7"/>
        <v>0</v>
      </c>
    </row>
    <row r="128" spans="1:10" s="27" customFormat="1" ht="12.75">
      <c r="A128" s="25"/>
      <c r="B128" s="60"/>
      <c r="C128" s="26"/>
      <c r="D128" s="25"/>
      <c r="E128" s="25"/>
      <c r="F128" s="25"/>
      <c r="G128" s="58">
        <f t="shared" si="6"/>
        <v>0</v>
      </c>
      <c r="H128" s="41"/>
      <c r="I128" s="42"/>
      <c r="J128" s="43">
        <f t="shared" si="7"/>
        <v>0</v>
      </c>
    </row>
    <row r="129" spans="1:10" s="27" customFormat="1" ht="12.75">
      <c r="A129" s="25"/>
      <c r="B129" s="60"/>
      <c r="C129" s="26"/>
      <c r="D129" s="25"/>
      <c r="E129" s="25"/>
      <c r="F129" s="25"/>
      <c r="G129" s="58">
        <f t="shared" si="6"/>
        <v>0</v>
      </c>
      <c r="H129" s="41"/>
      <c r="I129" s="42"/>
      <c r="J129" s="43">
        <f t="shared" si="7"/>
        <v>0</v>
      </c>
    </row>
    <row r="130" spans="1:10" s="27" customFormat="1" ht="12.75">
      <c r="A130" s="25"/>
      <c r="B130" s="60"/>
      <c r="C130" s="26"/>
      <c r="D130" s="25"/>
      <c r="E130" s="25"/>
      <c r="F130" s="25"/>
      <c r="G130" s="58">
        <f t="shared" si="6"/>
        <v>0</v>
      </c>
      <c r="H130" s="41"/>
      <c r="I130" s="42"/>
      <c r="J130" s="43">
        <f t="shared" si="7"/>
        <v>0</v>
      </c>
    </row>
    <row r="131" spans="1:10" s="27" customFormat="1" ht="12.75">
      <c r="A131" s="25"/>
      <c r="B131" s="60"/>
      <c r="C131" s="26"/>
      <c r="D131" s="25"/>
      <c r="E131" s="25"/>
      <c r="F131" s="25"/>
      <c r="G131" s="58">
        <f t="shared" si="6"/>
        <v>0</v>
      </c>
      <c r="H131" s="41"/>
      <c r="I131" s="42"/>
      <c r="J131" s="43">
        <f t="shared" si="7"/>
        <v>0</v>
      </c>
    </row>
    <row r="132" spans="1:10" s="27" customFormat="1" ht="12.75">
      <c r="A132" s="25"/>
      <c r="B132" s="60"/>
      <c r="C132" s="26"/>
      <c r="D132" s="25"/>
      <c r="E132" s="25"/>
      <c r="F132" s="25"/>
      <c r="G132" s="58">
        <f t="shared" si="6"/>
        <v>0</v>
      </c>
      <c r="H132" s="41"/>
      <c r="I132" s="42"/>
      <c r="J132" s="43">
        <f t="shared" si="7"/>
        <v>0</v>
      </c>
    </row>
    <row r="133" spans="1:10" s="27" customFormat="1" ht="12.75">
      <c r="A133" s="25"/>
      <c r="B133" s="60"/>
      <c r="C133" s="26"/>
      <c r="D133" s="25"/>
      <c r="E133" s="25"/>
      <c r="F133" s="25"/>
      <c r="G133" s="58">
        <f t="shared" si="6"/>
        <v>0</v>
      </c>
      <c r="H133" s="41"/>
      <c r="I133" s="42"/>
      <c r="J133" s="43">
        <f t="shared" si="7"/>
        <v>0</v>
      </c>
    </row>
    <row r="134" spans="1:10" s="27" customFormat="1" ht="12.75">
      <c r="A134" s="25"/>
      <c r="B134" s="60"/>
      <c r="C134" s="26"/>
      <c r="D134" s="25"/>
      <c r="E134" s="25"/>
      <c r="F134" s="25"/>
      <c r="G134" s="58">
        <f t="shared" si="6"/>
        <v>0</v>
      </c>
      <c r="H134" s="41"/>
      <c r="I134" s="42"/>
      <c r="J134" s="43">
        <f t="shared" si="7"/>
        <v>0</v>
      </c>
    </row>
    <row r="135" spans="1:10" s="27" customFormat="1" ht="12.75">
      <c r="A135" s="25"/>
      <c r="B135" s="60"/>
      <c r="C135" s="26"/>
      <c r="D135" s="25"/>
      <c r="E135" s="25"/>
      <c r="F135" s="25"/>
      <c r="G135" s="58">
        <f t="shared" si="6"/>
        <v>0</v>
      </c>
      <c r="H135" s="41"/>
      <c r="I135" s="42"/>
      <c r="J135" s="43">
        <f t="shared" si="7"/>
        <v>0</v>
      </c>
    </row>
    <row r="136" spans="1:10" s="27" customFormat="1" ht="12.75">
      <c r="A136" s="25"/>
      <c r="B136" s="60"/>
      <c r="C136" s="26"/>
      <c r="D136" s="25"/>
      <c r="E136" s="25"/>
      <c r="F136" s="25"/>
      <c r="G136" s="58">
        <f t="shared" si="6"/>
        <v>0</v>
      </c>
      <c r="H136" s="41"/>
      <c r="I136" s="42"/>
      <c r="J136" s="43">
        <f t="shared" si="7"/>
        <v>0</v>
      </c>
    </row>
    <row r="137" spans="1:10" s="27" customFormat="1" ht="12.75">
      <c r="A137" s="25"/>
      <c r="B137" s="60"/>
      <c r="C137" s="26"/>
      <c r="D137" s="25"/>
      <c r="E137" s="25"/>
      <c r="F137" s="25"/>
      <c r="G137" s="58">
        <f t="shared" si="6"/>
        <v>0</v>
      </c>
      <c r="H137" s="41"/>
      <c r="I137" s="42"/>
      <c r="J137" s="43">
        <f t="shared" si="7"/>
        <v>0</v>
      </c>
    </row>
    <row r="138" spans="1:10" s="27" customFormat="1" ht="12.75">
      <c r="A138" s="25"/>
      <c r="B138" s="60"/>
      <c r="C138" s="26"/>
      <c r="D138" s="25"/>
      <c r="E138" s="25"/>
      <c r="F138" s="25"/>
      <c r="G138" s="58">
        <f t="shared" si="6"/>
        <v>0</v>
      </c>
      <c r="H138" s="41"/>
      <c r="I138" s="42"/>
      <c r="J138" s="43">
        <f t="shared" si="7"/>
        <v>0</v>
      </c>
    </row>
    <row r="139" spans="1:10" s="27" customFormat="1" ht="12.75">
      <c r="A139" s="25"/>
      <c r="B139" s="60"/>
      <c r="C139" s="26"/>
      <c r="D139" s="25"/>
      <c r="E139" s="25"/>
      <c r="F139" s="25"/>
      <c r="G139" s="58">
        <f t="shared" si="6"/>
        <v>0</v>
      </c>
      <c r="H139" s="41"/>
      <c r="I139" s="42"/>
      <c r="J139" s="43">
        <f t="shared" si="7"/>
        <v>0</v>
      </c>
    </row>
    <row r="140" spans="1:10" s="27" customFormat="1" ht="12.75">
      <c r="A140" s="25"/>
      <c r="B140" s="60"/>
      <c r="C140" s="26"/>
      <c r="D140" s="25"/>
      <c r="E140" s="25"/>
      <c r="F140" s="25"/>
      <c r="G140" s="58">
        <f t="shared" si="6"/>
        <v>0</v>
      </c>
      <c r="H140" s="41"/>
      <c r="I140" s="42"/>
      <c r="J140" s="43">
        <f t="shared" si="7"/>
        <v>0</v>
      </c>
    </row>
    <row r="141" spans="1:10" s="27" customFormat="1" ht="12.75">
      <c r="A141" s="25"/>
      <c r="B141" s="60"/>
      <c r="C141" s="26"/>
      <c r="D141" s="25"/>
      <c r="E141" s="25"/>
      <c r="F141" s="25"/>
      <c r="G141" s="58">
        <f t="shared" si="6"/>
        <v>0</v>
      </c>
      <c r="H141" s="41"/>
      <c r="I141" s="42"/>
      <c r="J141" s="43">
        <f t="shared" si="7"/>
        <v>0</v>
      </c>
    </row>
    <row r="142" spans="1:10" s="27" customFormat="1" ht="12.75">
      <c r="A142" s="25"/>
      <c r="B142" s="60"/>
      <c r="C142" s="26"/>
      <c r="D142" s="25"/>
      <c r="E142" s="25"/>
      <c r="F142" s="25"/>
      <c r="G142" s="58">
        <f aca="true" t="shared" si="8" ref="G142:G168">+E142+F142</f>
        <v>0</v>
      </c>
      <c r="H142" s="41"/>
      <c r="I142" s="42"/>
      <c r="J142" s="43">
        <f aca="true" t="shared" si="9" ref="J142:J168">+ROUND(G142*I142,2)</f>
        <v>0</v>
      </c>
    </row>
    <row r="143" spans="1:10" s="27" customFormat="1" ht="12.75">
      <c r="A143" s="25"/>
      <c r="B143" s="60"/>
      <c r="C143" s="26"/>
      <c r="D143" s="25"/>
      <c r="E143" s="25"/>
      <c r="F143" s="25"/>
      <c r="G143" s="58">
        <f t="shared" si="8"/>
        <v>0</v>
      </c>
      <c r="H143" s="41"/>
      <c r="I143" s="42"/>
      <c r="J143" s="43">
        <f t="shared" si="9"/>
        <v>0</v>
      </c>
    </row>
    <row r="144" spans="1:10" s="27" customFormat="1" ht="12.75">
      <c r="A144" s="25"/>
      <c r="B144" s="60"/>
      <c r="C144" s="26"/>
      <c r="D144" s="25"/>
      <c r="E144" s="25"/>
      <c r="F144" s="25"/>
      <c r="G144" s="58">
        <f t="shared" si="8"/>
        <v>0</v>
      </c>
      <c r="H144" s="41"/>
      <c r="I144" s="42"/>
      <c r="J144" s="43">
        <f t="shared" si="9"/>
        <v>0</v>
      </c>
    </row>
    <row r="145" spans="1:10" s="27" customFormat="1" ht="12.75">
      <c r="A145" s="25"/>
      <c r="B145" s="60"/>
      <c r="C145" s="26"/>
      <c r="D145" s="25"/>
      <c r="E145" s="25"/>
      <c r="F145" s="25"/>
      <c r="G145" s="58">
        <f t="shared" si="8"/>
        <v>0</v>
      </c>
      <c r="H145" s="41"/>
      <c r="I145" s="42"/>
      <c r="J145" s="43">
        <f t="shared" si="9"/>
        <v>0</v>
      </c>
    </row>
    <row r="146" spans="1:10" s="27" customFormat="1" ht="12.75">
      <c r="A146" s="25"/>
      <c r="B146" s="60"/>
      <c r="C146" s="26"/>
      <c r="D146" s="25"/>
      <c r="E146" s="25"/>
      <c r="F146" s="25"/>
      <c r="G146" s="58">
        <f t="shared" si="8"/>
        <v>0</v>
      </c>
      <c r="H146" s="41"/>
      <c r="I146" s="42"/>
      <c r="J146" s="43">
        <f t="shared" si="9"/>
        <v>0</v>
      </c>
    </row>
    <row r="147" spans="1:10" s="27" customFormat="1" ht="12.75">
      <c r="A147" s="25"/>
      <c r="B147" s="60"/>
      <c r="C147" s="26"/>
      <c r="D147" s="25"/>
      <c r="E147" s="25"/>
      <c r="F147" s="25"/>
      <c r="G147" s="58">
        <f t="shared" si="8"/>
        <v>0</v>
      </c>
      <c r="H147" s="41"/>
      <c r="I147" s="42"/>
      <c r="J147" s="43">
        <f t="shared" si="9"/>
        <v>0</v>
      </c>
    </row>
    <row r="148" spans="1:10" s="27" customFormat="1" ht="12.75">
      <c r="A148" s="25"/>
      <c r="B148" s="60"/>
      <c r="C148" s="26"/>
      <c r="D148" s="25"/>
      <c r="E148" s="25"/>
      <c r="F148" s="25"/>
      <c r="G148" s="58">
        <f t="shared" si="8"/>
        <v>0</v>
      </c>
      <c r="H148" s="41"/>
      <c r="I148" s="42"/>
      <c r="J148" s="43">
        <f t="shared" si="9"/>
        <v>0</v>
      </c>
    </row>
    <row r="149" spans="1:10" s="27" customFormat="1" ht="12.75">
      <c r="A149" s="25"/>
      <c r="B149" s="60"/>
      <c r="C149" s="26"/>
      <c r="D149" s="25"/>
      <c r="E149" s="25"/>
      <c r="F149" s="25"/>
      <c r="G149" s="58">
        <f t="shared" si="8"/>
        <v>0</v>
      </c>
      <c r="H149" s="41"/>
      <c r="I149" s="42"/>
      <c r="J149" s="43">
        <f t="shared" si="9"/>
        <v>0</v>
      </c>
    </row>
    <row r="150" spans="1:10" s="27" customFormat="1" ht="12.75">
      <c r="A150" s="25"/>
      <c r="B150" s="60"/>
      <c r="C150" s="26"/>
      <c r="D150" s="25"/>
      <c r="E150" s="25"/>
      <c r="F150" s="25"/>
      <c r="G150" s="58">
        <f t="shared" si="8"/>
        <v>0</v>
      </c>
      <c r="H150" s="41"/>
      <c r="I150" s="42"/>
      <c r="J150" s="43">
        <f t="shared" si="9"/>
        <v>0</v>
      </c>
    </row>
    <row r="151" spans="1:10" s="27" customFormat="1" ht="12.75">
      <c r="A151" s="25"/>
      <c r="B151" s="60"/>
      <c r="C151" s="26"/>
      <c r="D151" s="25"/>
      <c r="E151" s="25"/>
      <c r="F151" s="25"/>
      <c r="G151" s="58">
        <f t="shared" si="8"/>
        <v>0</v>
      </c>
      <c r="H151" s="41"/>
      <c r="I151" s="42"/>
      <c r="J151" s="43">
        <f t="shared" si="9"/>
        <v>0</v>
      </c>
    </row>
    <row r="152" spans="1:10" s="27" customFormat="1" ht="12.75">
      <c r="A152" s="25"/>
      <c r="B152" s="60"/>
      <c r="C152" s="26"/>
      <c r="D152" s="25"/>
      <c r="E152" s="25"/>
      <c r="F152" s="25"/>
      <c r="G152" s="58">
        <f t="shared" si="8"/>
        <v>0</v>
      </c>
      <c r="H152" s="41"/>
      <c r="I152" s="42"/>
      <c r="J152" s="43">
        <f t="shared" si="9"/>
        <v>0</v>
      </c>
    </row>
    <row r="153" spans="1:10" s="27" customFormat="1" ht="12.75">
      <c r="A153" s="25"/>
      <c r="B153" s="60"/>
      <c r="C153" s="26"/>
      <c r="D153" s="25"/>
      <c r="E153" s="25"/>
      <c r="F153" s="25"/>
      <c r="G153" s="58">
        <f t="shared" si="8"/>
        <v>0</v>
      </c>
      <c r="H153" s="41"/>
      <c r="I153" s="42"/>
      <c r="J153" s="43">
        <f t="shared" si="9"/>
        <v>0</v>
      </c>
    </row>
    <row r="154" spans="1:10" s="27" customFormat="1" ht="12.75">
      <c r="A154" s="25"/>
      <c r="B154" s="60"/>
      <c r="C154" s="26"/>
      <c r="D154" s="25"/>
      <c r="E154" s="25"/>
      <c r="F154" s="25"/>
      <c r="G154" s="58">
        <f t="shared" si="8"/>
        <v>0</v>
      </c>
      <c r="H154" s="41"/>
      <c r="I154" s="42"/>
      <c r="J154" s="43">
        <f t="shared" si="9"/>
        <v>0</v>
      </c>
    </row>
    <row r="155" spans="1:10" s="27" customFormat="1" ht="12.75">
      <c r="A155" s="25"/>
      <c r="B155" s="60"/>
      <c r="C155" s="26"/>
      <c r="D155" s="25"/>
      <c r="E155" s="25"/>
      <c r="F155" s="25"/>
      <c r="G155" s="58">
        <f t="shared" si="8"/>
        <v>0</v>
      </c>
      <c r="H155" s="41"/>
      <c r="I155" s="42"/>
      <c r="J155" s="43">
        <f t="shared" si="9"/>
        <v>0</v>
      </c>
    </row>
    <row r="156" spans="1:10" s="27" customFormat="1" ht="12.75">
      <c r="A156" s="25"/>
      <c r="B156" s="60"/>
      <c r="C156" s="26"/>
      <c r="D156" s="25"/>
      <c r="E156" s="25"/>
      <c r="F156" s="25"/>
      <c r="G156" s="58">
        <f t="shared" si="8"/>
        <v>0</v>
      </c>
      <c r="H156" s="41"/>
      <c r="I156" s="42"/>
      <c r="J156" s="43">
        <f t="shared" si="9"/>
        <v>0</v>
      </c>
    </row>
    <row r="157" spans="1:10" s="27" customFormat="1" ht="12.75">
      <c r="A157" s="25"/>
      <c r="B157" s="60"/>
      <c r="C157" s="26"/>
      <c r="D157" s="25"/>
      <c r="E157" s="25"/>
      <c r="F157" s="25"/>
      <c r="G157" s="58">
        <f t="shared" si="8"/>
        <v>0</v>
      </c>
      <c r="H157" s="41"/>
      <c r="I157" s="42"/>
      <c r="J157" s="43">
        <f t="shared" si="9"/>
        <v>0</v>
      </c>
    </row>
    <row r="158" spans="1:10" s="27" customFormat="1" ht="12.75">
      <c r="A158" s="25"/>
      <c r="B158" s="60"/>
      <c r="C158" s="26"/>
      <c r="D158" s="25"/>
      <c r="E158" s="25"/>
      <c r="F158" s="25"/>
      <c r="G158" s="58">
        <f t="shared" si="8"/>
        <v>0</v>
      </c>
      <c r="H158" s="41"/>
      <c r="I158" s="42"/>
      <c r="J158" s="43">
        <f t="shared" si="9"/>
        <v>0</v>
      </c>
    </row>
    <row r="159" spans="1:10" s="27" customFormat="1" ht="12.75">
      <c r="A159" s="25"/>
      <c r="B159" s="60"/>
      <c r="C159" s="26"/>
      <c r="D159" s="25"/>
      <c r="E159" s="25"/>
      <c r="F159" s="25"/>
      <c r="G159" s="58">
        <f t="shared" si="8"/>
        <v>0</v>
      </c>
      <c r="H159" s="41"/>
      <c r="I159" s="42"/>
      <c r="J159" s="43">
        <f t="shared" si="9"/>
        <v>0</v>
      </c>
    </row>
    <row r="160" spans="1:10" s="27" customFormat="1" ht="12.75">
      <c r="A160" s="25"/>
      <c r="B160" s="60"/>
      <c r="C160" s="26"/>
      <c r="D160" s="25"/>
      <c r="E160" s="25"/>
      <c r="F160" s="25"/>
      <c r="G160" s="58">
        <f t="shared" si="8"/>
        <v>0</v>
      </c>
      <c r="H160" s="41"/>
      <c r="I160" s="42"/>
      <c r="J160" s="43">
        <f t="shared" si="9"/>
        <v>0</v>
      </c>
    </row>
    <row r="161" spans="1:10" s="27" customFormat="1" ht="12.75">
      <c r="A161" s="25"/>
      <c r="B161" s="60"/>
      <c r="C161" s="26"/>
      <c r="D161" s="25"/>
      <c r="E161" s="25"/>
      <c r="F161" s="25"/>
      <c r="G161" s="58">
        <f t="shared" si="8"/>
        <v>0</v>
      </c>
      <c r="H161" s="61"/>
      <c r="I161" s="62"/>
      <c r="J161" s="43">
        <f t="shared" si="9"/>
        <v>0</v>
      </c>
    </row>
    <row r="162" spans="1:10" s="27" customFormat="1" ht="12.75">
      <c r="A162" s="25"/>
      <c r="B162" s="60"/>
      <c r="C162" s="26"/>
      <c r="D162" s="25"/>
      <c r="E162" s="25"/>
      <c r="F162" s="25"/>
      <c r="G162" s="58">
        <f t="shared" si="8"/>
        <v>0</v>
      </c>
      <c r="H162" s="61"/>
      <c r="I162" s="62"/>
      <c r="J162" s="43">
        <f t="shared" si="9"/>
        <v>0</v>
      </c>
    </row>
    <row r="163" spans="1:10" s="27" customFormat="1" ht="12.75">
      <c r="A163" s="25"/>
      <c r="B163" s="60"/>
      <c r="C163" s="26"/>
      <c r="D163" s="25"/>
      <c r="E163" s="25"/>
      <c r="F163" s="25"/>
      <c r="G163" s="58">
        <f t="shared" si="8"/>
        <v>0</v>
      </c>
      <c r="H163" s="61"/>
      <c r="I163" s="62"/>
      <c r="J163" s="43">
        <f t="shared" si="9"/>
        <v>0</v>
      </c>
    </row>
    <row r="164" spans="1:10" s="27" customFormat="1" ht="12.75">
      <c r="A164" s="25"/>
      <c r="B164" s="60"/>
      <c r="C164" s="26"/>
      <c r="D164" s="25"/>
      <c r="E164" s="25"/>
      <c r="F164" s="25"/>
      <c r="G164" s="58">
        <f t="shared" si="8"/>
        <v>0</v>
      </c>
      <c r="H164" s="61"/>
      <c r="I164" s="62"/>
      <c r="J164" s="43">
        <f t="shared" si="9"/>
        <v>0</v>
      </c>
    </row>
    <row r="165" spans="1:10" s="27" customFormat="1" ht="12.75">
      <c r="A165" s="25"/>
      <c r="B165" s="60"/>
      <c r="C165" s="26"/>
      <c r="D165" s="25"/>
      <c r="E165" s="25"/>
      <c r="F165" s="25"/>
      <c r="G165" s="58">
        <f t="shared" si="8"/>
        <v>0</v>
      </c>
      <c r="H165" s="61"/>
      <c r="I165" s="62"/>
      <c r="J165" s="43">
        <f t="shared" si="9"/>
        <v>0</v>
      </c>
    </row>
    <row r="166" spans="1:10" s="27" customFormat="1" ht="12.75">
      <c r="A166" s="25"/>
      <c r="B166" s="60"/>
      <c r="C166" s="26"/>
      <c r="D166" s="25"/>
      <c r="E166" s="25"/>
      <c r="F166" s="25"/>
      <c r="G166" s="58">
        <f t="shared" si="8"/>
        <v>0</v>
      </c>
      <c r="H166" s="61"/>
      <c r="I166" s="62"/>
      <c r="J166" s="43">
        <f t="shared" si="9"/>
        <v>0</v>
      </c>
    </row>
    <row r="167" spans="1:10" s="27" customFormat="1" ht="12.75">
      <c r="A167" s="25"/>
      <c r="B167" s="60"/>
      <c r="C167" s="26"/>
      <c r="D167" s="25"/>
      <c r="E167" s="25"/>
      <c r="F167" s="25"/>
      <c r="G167" s="58">
        <f t="shared" si="8"/>
        <v>0</v>
      </c>
      <c r="H167" s="61"/>
      <c r="I167" s="62"/>
      <c r="J167" s="43">
        <f t="shared" si="9"/>
        <v>0</v>
      </c>
    </row>
    <row r="168" spans="1:10" s="27" customFormat="1" ht="12.75">
      <c r="A168" s="25"/>
      <c r="B168" s="60"/>
      <c r="C168" s="26"/>
      <c r="D168" s="25"/>
      <c r="E168" s="25"/>
      <c r="F168" s="25"/>
      <c r="G168" s="58">
        <f t="shared" si="8"/>
        <v>0</v>
      </c>
      <c r="H168" s="61"/>
      <c r="I168" s="62"/>
      <c r="J168" s="43">
        <f t="shared" si="9"/>
        <v>0</v>
      </c>
    </row>
    <row r="169" s="27" customFormat="1" ht="24.75" customHeight="1">
      <c r="H169" s="63"/>
    </row>
    <row r="170" spans="1:10" s="27" customFormat="1" ht="27" customHeight="1">
      <c r="A170" s="35" t="s">
        <v>82</v>
      </c>
      <c r="B170" s="23"/>
      <c r="C170" s="64"/>
      <c r="D170" s="22"/>
      <c r="E170" s="22"/>
      <c r="F170" s="22"/>
      <c r="G170" s="22"/>
      <c r="H170" s="37"/>
      <c r="I170" s="65"/>
      <c r="J170" s="38"/>
    </row>
    <row r="171" spans="1:10" s="27" customFormat="1" ht="12.75">
      <c r="A171" s="29" t="s">
        <v>83</v>
      </c>
      <c r="B171" s="66"/>
      <c r="C171" s="66"/>
      <c r="D171" s="66"/>
      <c r="E171" s="66"/>
      <c r="F171" s="66"/>
      <c r="G171" s="66"/>
      <c r="H171" s="67"/>
      <c r="I171" s="66"/>
      <c r="J171" s="66"/>
    </row>
    <row r="172" spans="1:10" s="24" customFormat="1" ht="12.75" customHeight="1">
      <c r="A172" s="29"/>
      <c r="B172" s="30"/>
      <c r="C172" s="30"/>
      <c r="D172" s="30"/>
      <c r="E172" s="30"/>
      <c r="F172" s="30"/>
      <c r="G172" s="30"/>
      <c r="H172" s="31"/>
      <c r="I172" s="30"/>
      <c r="J172" s="32"/>
    </row>
    <row r="173" spans="1:10" s="24" customFormat="1" ht="26.25" customHeight="1">
      <c r="A173" s="29"/>
      <c r="B173" s="30"/>
      <c r="C173" s="30"/>
      <c r="D173" s="30"/>
      <c r="E173" s="30"/>
      <c r="F173" s="30"/>
      <c r="G173" s="30"/>
      <c r="H173" s="31"/>
      <c r="I173" s="30"/>
      <c r="J173" s="32"/>
    </row>
    <row r="174" spans="1:10" s="24" customFormat="1" ht="12.75">
      <c r="A174" s="33" t="s">
        <v>84</v>
      </c>
      <c r="B174" s="33"/>
      <c r="C174" s="33"/>
      <c r="D174" s="33"/>
      <c r="E174" s="33"/>
      <c r="F174" s="33"/>
      <c r="G174" s="33"/>
      <c r="H174" s="34"/>
      <c r="I174" s="33"/>
      <c r="J174" s="33"/>
    </row>
    <row r="175" spans="1:10" s="24" customFormat="1" ht="12.75">
      <c r="A175" s="35"/>
      <c r="B175" s="36"/>
      <c r="C175" s="22"/>
      <c r="D175" s="23"/>
      <c r="E175" s="23"/>
      <c r="F175" s="23"/>
      <c r="G175" s="23"/>
      <c r="H175" s="37"/>
      <c r="I175" s="38"/>
      <c r="J175" s="38"/>
    </row>
    <row r="179" ht="15">
      <c r="A179" s="39"/>
    </row>
    <row r="180" ht="15">
      <c r="A180" s="40"/>
    </row>
  </sheetData>
  <sheetProtection selectLockedCells="1" selectUnlockedCells="1"/>
  <mergeCells count="12">
    <mergeCell ref="E12:E13"/>
    <mergeCell ref="F12:F13"/>
    <mergeCell ref="G12:G13"/>
    <mergeCell ref="H12:H13"/>
    <mergeCell ref="I12:I13"/>
    <mergeCell ref="J12:J13"/>
    <mergeCell ref="A7:J7"/>
    <mergeCell ref="E11:H11"/>
    <mergeCell ref="A12:A13"/>
    <mergeCell ref="B12:B13"/>
    <mergeCell ref="C12:C13"/>
    <mergeCell ref="D12:D13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94">
      <selection activeCell="E53" sqref="E53"/>
    </sheetView>
  </sheetViews>
  <sheetFormatPr defaultColWidth="9.140625" defaultRowHeight="12.75"/>
  <cols>
    <col min="1" max="1" width="5.00390625" style="0" customWidth="1"/>
    <col min="4" max="4" width="11.00390625" style="0" customWidth="1"/>
    <col min="5" max="5" width="32.8515625" style="0" customWidth="1"/>
    <col min="6" max="6" width="5.57421875" style="0" customWidth="1"/>
    <col min="7" max="7" width="7.00390625" style="0" customWidth="1"/>
    <col min="8" max="8" width="7.7109375" style="0" customWidth="1"/>
    <col min="9" max="9" width="8.140625" style="0" customWidth="1"/>
    <col min="10" max="10" width="7.28125" style="0" customWidth="1"/>
    <col min="11" max="11" width="8.00390625" style="0" customWidth="1"/>
    <col min="12" max="12" width="9.140625" style="108" customWidth="1"/>
  </cols>
  <sheetData>
    <row r="1" ht="12.75">
      <c r="A1" t="s">
        <v>144</v>
      </c>
    </row>
    <row r="3" spans="1:12" ht="15">
      <c r="A3" s="154" t="s">
        <v>133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2" customHeight="1">
      <c r="A4" s="69"/>
      <c r="B4" s="69"/>
      <c r="C4" s="69"/>
      <c r="D4" s="69"/>
      <c r="E4" s="81"/>
      <c r="F4" s="68"/>
      <c r="G4" s="97"/>
      <c r="H4" s="98"/>
      <c r="I4" s="70"/>
      <c r="J4" s="14"/>
      <c r="K4" s="14"/>
      <c r="L4" s="24"/>
    </row>
    <row r="5" spans="1:12" ht="15">
      <c r="A5" s="147" t="s">
        <v>114</v>
      </c>
      <c r="B5" s="147"/>
      <c r="C5" s="147"/>
      <c r="D5" s="147"/>
      <c r="E5" s="147"/>
      <c r="F5" s="147"/>
      <c r="G5" s="147"/>
      <c r="H5" s="147"/>
      <c r="I5" s="147"/>
      <c r="J5" s="144" t="s">
        <v>130</v>
      </c>
      <c r="K5" s="144" t="s">
        <v>131</v>
      </c>
      <c r="L5" s="145" t="s">
        <v>128</v>
      </c>
    </row>
    <row r="6" spans="1:12" ht="12.75">
      <c r="A6" s="146" t="s">
        <v>2</v>
      </c>
      <c r="B6" s="146" t="s">
        <v>3</v>
      </c>
      <c r="C6" s="146" t="s">
        <v>85</v>
      </c>
      <c r="D6" s="153" t="s">
        <v>108</v>
      </c>
      <c r="E6" s="153" t="s">
        <v>115</v>
      </c>
      <c r="F6" s="146" t="s">
        <v>5</v>
      </c>
      <c r="G6" s="146" t="s">
        <v>0</v>
      </c>
      <c r="H6" s="146"/>
      <c r="I6" s="121" t="s">
        <v>1</v>
      </c>
      <c r="J6" s="144"/>
      <c r="K6" s="144"/>
      <c r="L6" s="145"/>
    </row>
    <row r="7" spans="1:12" ht="22.5">
      <c r="A7" s="146"/>
      <c r="B7" s="146"/>
      <c r="C7" s="146"/>
      <c r="D7" s="153"/>
      <c r="E7" s="153"/>
      <c r="F7" s="146"/>
      <c r="G7" s="122" t="s">
        <v>92</v>
      </c>
      <c r="H7" s="99" t="s">
        <v>147</v>
      </c>
      <c r="I7" s="99" t="s">
        <v>91</v>
      </c>
      <c r="J7" s="144"/>
      <c r="K7" s="144"/>
      <c r="L7" s="145"/>
    </row>
    <row r="8" spans="1:12" ht="25.5">
      <c r="A8" s="71">
        <v>1</v>
      </c>
      <c r="B8" s="71" t="s">
        <v>10</v>
      </c>
      <c r="C8" s="71"/>
      <c r="D8" s="71">
        <v>446525</v>
      </c>
      <c r="E8" s="82" t="s">
        <v>110</v>
      </c>
      <c r="F8" s="71" t="s">
        <v>12</v>
      </c>
      <c r="G8" s="100">
        <v>50</v>
      </c>
      <c r="H8" s="101">
        <v>10</v>
      </c>
      <c r="I8" s="92">
        <v>26.5</v>
      </c>
      <c r="J8" s="79">
        <v>8.75</v>
      </c>
      <c r="K8" s="87">
        <f>J8</f>
        <v>8.75</v>
      </c>
      <c r="L8" s="128">
        <v>17.1</v>
      </c>
    </row>
    <row r="9" spans="1:12" ht="12.75">
      <c r="A9" s="71">
        <v>2</v>
      </c>
      <c r="B9" s="71" t="s">
        <v>86</v>
      </c>
      <c r="C9" s="71">
        <v>4896</v>
      </c>
      <c r="D9" s="71">
        <v>51039</v>
      </c>
      <c r="E9" s="82" t="s">
        <v>13</v>
      </c>
      <c r="F9" s="71" t="s">
        <v>12</v>
      </c>
      <c r="G9" s="100">
        <v>20</v>
      </c>
      <c r="H9" s="101">
        <v>10</v>
      </c>
      <c r="I9" s="93">
        <v>0.59</v>
      </c>
      <c r="J9" s="79">
        <v>0.53</v>
      </c>
      <c r="K9" s="87">
        <f aca="true" t="shared" si="0" ref="K9:K45">AVERAGE(I9,J9)</f>
        <v>0.56</v>
      </c>
      <c r="L9" s="128">
        <v>0.5</v>
      </c>
    </row>
    <row r="10" spans="1:12" ht="12.75">
      <c r="A10" s="71">
        <v>3</v>
      </c>
      <c r="B10" s="71" t="s">
        <v>86</v>
      </c>
      <c r="C10" s="71">
        <v>4895</v>
      </c>
      <c r="D10" s="71">
        <v>51039</v>
      </c>
      <c r="E10" s="82" t="s">
        <v>66</v>
      </c>
      <c r="F10" s="71" t="s">
        <v>12</v>
      </c>
      <c r="G10" s="100">
        <v>40</v>
      </c>
      <c r="H10" s="101">
        <v>20</v>
      </c>
      <c r="I10" s="93">
        <v>0.39</v>
      </c>
      <c r="J10" s="79">
        <v>0.24</v>
      </c>
      <c r="K10" s="87">
        <f t="shared" si="0"/>
        <v>0.315</v>
      </c>
      <c r="L10" s="128">
        <v>0.41</v>
      </c>
    </row>
    <row r="11" spans="1:12" ht="25.5">
      <c r="A11" s="71">
        <v>4</v>
      </c>
      <c r="B11" s="71" t="s">
        <v>10</v>
      </c>
      <c r="C11" s="71"/>
      <c r="D11" s="71">
        <v>241711</v>
      </c>
      <c r="E11" s="82" t="s">
        <v>123</v>
      </c>
      <c r="F11" s="71" t="s">
        <v>12</v>
      </c>
      <c r="G11" s="100">
        <v>5</v>
      </c>
      <c r="H11" s="101">
        <v>2</v>
      </c>
      <c r="I11" s="93">
        <v>9.79</v>
      </c>
      <c r="J11" s="79">
        <v>7.31</v>
      </c>
      <c r="K11" s="87">
        <f t="shared" si="0"/>
        <v>8.549999999999999</v>
      </c>
      <c r="L11" s="128">
        <v>8.13</v>
      </c>
    </row>
    <row r="12" spans="1:12" ht="25.5">
      <c r="A12" s="71">
        <v>5</v>
      </c>
      <c r="B12" s="71" t="s">
        <v>10</v>
      </c>
      <c r="C12" s="71"/>
      <c r="D12" s="71">
        <v>241711</v>
      </c>
      <c r="E12" s="82" t="s">
        <v>124</v>
      </c>
      <c r="F12" s="71" t="s">
        <v>12</v>
      </c>
      <c r="G12" s="100">
        <v>5</v>
      </c>
      <c r="H12" s="101">
        <v>2</v>
      </c>
      <c r="I12" s="93">
        <v>13.47</v>
      </c>
      <c r="J12" s="79">
        <v>9.51</v>
      </c>
      <c r="K12" s="87">
        <f t="shared" si="0"/>
        <v>11.49</v>
      </c>
      <c r="L12" s="128">
        <v>10.51</v>
      </c>
    </row>
    <row r="13" spans="1:12" ht="89.25">
      <c r="A13" s="71">
        <v>6</v>
      </c>
      <c r="B13" s="71" t="s">
        <v>10</v>
      </c>
      <c r="C13" s="71"/>
      <c r="D13" s="71">
        <v>441503</v>
      </c>
      <c r="E13" s="82" t="s">
        <v>93</v>
      </c>
      <c r="F13" s="71" t="s">
        <v>12</v>
      </c>
      <c r="G13" s="100">
        <v>80</v>
      </c>
      <c r="H13" s="101">
        <v>20</v>
      </c>
      <c r="I13" s="93">
        <v>283.1</v>
      </c>
      <c r="J13" s="79">
        <v>71.71</v>
      </c>
      <c r="K13" s="87">
        <f t="shared" si="0"/>
        <v>177.405</v>
      </c>
      <c r="L13" s="128">
        <v>225.9</v>
      </c>
    </row>
    <row r="14" spans="1:12" ht="76.5">
      <c r="A14" s="71">
        <v>7</v>
      </c>
      <c r="B14" s="71" t="s">
        <v>86</v>
      </c>
      <c r="C14" s="71">
        <v>6141</v>
      </c>
      <c r="D14" s="71">
        <v>429328</v>
      </c>
      <c r="E14" s="82" t="s">
        <v>16</v>
      </c>
      <c r="F14" s="71" t="s">
        <v>12</v>
      </c>
      <c r="G14" s="100">
        <v>40</v>
      </c>
      <c r="H14" s="101">
        <v>10</v>
      </c>
      <c r="I14" s="93">
        <v>3.11</v>
      </c>
      <c r="J14" s="79">
        <v>2.15</v>
      </c>
      <c r="K14" s="87">
        <f t="shared" si="0"/>
        <v>2.63</v>
      </c>
      <c r="L14" s="128">
        <v>2.93</v>
      </c>
    </row>
    <row r="15" spans="1:12" ht="76.5">
      <c r="A15" s="71">
        <v>8</v>
      </c>
      <c r="B15" s="71" t="s">
        <v>86</v>
      </c>
      <c r="C15" s="71">
        <v>11681</v>
      </c>
      <c r="D15" s="71">
        <v>429328</v>
      </c>
      <c r="E15" s="82" t="s">
        <v>17</v>
      </c>
      <c r="F15" s="71" t="s">
        <v>12</v>
      </c>
      <c r="G15" s="100">
        <v>40</v>
      </c>
      <c r="H15" s="101">
        <v>10</v>
      </c>
      <c r="I15" s="93">
        <v>4.5</v>
      </c>
      <c r="J15" s="79">
        <v>3.95</v>
      </c>
      <c r="K15" s="87">
        <f t="shared" si="0"/>
        <v>4.225</v>
      </c>
      <c r="L15" s="128">
        <v>4.24</v>
      </c>
    </row>
    <row r="16" spans="1:12" ht="76.5">
      <c r="A16" s="71">
        <v>9</v>
      </c>
      <c r="B16" s="71" t="s">
        <v>10</v>
      </c>
      <c r="C16" s="71"/>
      <c r="D16" s="71">
        <v>429328</v>
      </c>
      <c r="E16" s="82" t="s">
        <v>18</v>
      </c>
      <c r="F16" s="71" t="s">
        <v>12</v>
      </c>
      <c r="G16" s="100">
        <v>20</v>
      </c>
      <c r="H16" s="101">
        <v>5</v>
      </c>
      <c r="I16" s="93">
        <v>5.04</v>
      </c>
      <c r="J16" s="79">
        <v>4.06</v>
      </c>
      <c r="K16" s="87">
        <f t="shared" si="0"/>
        <v>4.55</v>
      </c>
      <c r="L16" s="129">
        <v>2.82</v>
      </c>
    </row>
    <row r="17" spans="1:12" ht="76.5">
      <c r="A17" s="71">
        <v>10</v>
      </c>
      <c r="B17" s="71" t="s">
        <v>10</v>
      </c>
      <c r="C17" s="71"/>
      <c r="D17" s="71">
        <v>293163</v>
      </c>
      <c r="E17" s="82" t="s">
        <v>94</v>
      </c>
      <c r="F17" s="71" t="s">
        <v>12</v>
      </c>
      <c r="G17" s="100">
        <v>0</v>
      </c>
      <c r="H17" s="101">
        <v>10</v>
      </c>
      <c r="I17" s="93">
        <v>133.27</v>
      </c>
      <c r="J17" s="79">
        <v>60.13</v>
      </c>
      <c r="K17" s="87">
        <f t="shared" si="0"/>
        <v>96.7</v>
      </c>
      <c r="L17" s="129">
        <v>122.75</v>
      </c>
    </row>
    <row r="18" spans="1:12" ht="38.25">
      <c r="A18" s="71">
        <v>11</v>
      </c>
      <c r="B18" s="71" t="s">
        <v>10</v>
      </c>
      <c r="C18" s="71"/>
      <c r="D18" s="71">
        <v>293163</v>
      </c>
      <c r="E18" s="82" t="s">
        <v>125</v>
      </c>
      <c r="F18" s="88" t="s">
        <v>12</v>
      </c>
      <c r="G18" s="102">
        <v>20</v>
      </c>
      <c r="H18" s="103">
        <v>10</v>
      </c>
      <c r="I18" s="93">
        <v>82.62</v>
      </c>
      <c r="J18" s="79">
        <v>46.74</v>
      </c>
      <c r="K18" s="87">
        <f t="shared" si="0"/>
        <v>64.68</v>
      </c>
      <c r="L18" s="129">
        <v>103.6</v>
      </c>
    </row>
    <row r="19" spans="1:12" ht="25.5">
      <c r="A19" s="71">
        <v>12</v>
      </c>
      <c r="B19" s="71" t="s">
        <v>10</v>
      </c>
      <c r="C19" s="71"/>
      <c r="D19" s="71">
        <v>404914</v>
      </c>
      <c r="E19" s="82" t="s">
        <v>20</v>
      </c>
      <c r="F19" s="88" t="s">
        <v>12</v>
      </c>
      <c r="G19" s="102">
        <v>30</v>
      </c>
      <c r="H19" s="103">
        <v>5</v>
      </c>
      <c r="I19" s="93">
        <v>10.18</v>
      </c>
      <c r="J19" s="79">
        <v>4.92</v>
      </c>
      <c r="K19" s="87">
        <f t="shared" si="0"/>
        <v>7.55</v>
      </c>
      <c r="L19" s="129">
        <v>9.11</v>
      </c>
    </row>
    <row r="20" spans="1:12" ht="25.5">
      <c r="A20" s="71">
        <v>13</v>
      </c>
      <c r="B20" s="71" t="s">
        <v>10</v>
      </c>
      <c r="C20" s="71"/>
      <c r="D20" s="71">
        <v>404914</v>
      </c>
      <c r="E20" s="82" t="s">
        <v>21</v>
      </c>
      <c r="F20" s="88" t="s">
        <v>12</v>
      </c>
      <c r="G20" s="102">
        <v>45</v>
      </c>
      <c r="H20" s="103">
        <v>5</v>
      </c>
      <c r="I20" s="93">
        <v>90.82</v>
      </c>
      <c r="J20" s="79">
        <v>34</v>
      </c>
      <c r="K20" s="87">
        <f t="shared" si="0"/>
        <v>62.41</v>
      </c>
      <c r="L20" s="129">
        <v>70.5</v>
      </c>
    </row>
    <row r="21" spans="1:12" ht="25.5">
      <c r="A21" s="71">
        <v>14</v>
      </c>
      <c r="B21" s="71" t="s">
        <v>10</v>
      </c>
      <c r="C21" s="71"/>
      <c r="D21" s="71">
        <v>404914</v>
      </c>
      <c r="E21" s="82" t="s">
        <v>22</v>
      </c>
      <c r="F21" s="88" t="s">
        <v>12</v>
      </c>
      <c r="G21" s="102">
        <v>30</v>
      </c>
      <c r="H21" s="103">
        <v>10</v>
      </c>
      <c r="I21" s="93">
        <v>5.16</v>
      </c>
      <c r="J21" s="79"/>
      <c r="K21" s="87">
        <f t="shared" si="0"/>
        <v>5.16</v>
      </c>
      <c r="L21" s="129">
        <v>3.2</v>
      </c>
    </row>
    <row r="22" spans="1:12" ht="102">
      <c r="A22" s="71">
        <v>15</v>
      </c>
      <c r="B22" s="71" t="s">
        <v>10</v>
      </c>
      <c r="C22" s="71"/>
      <c r="D22" s="71">
        <v>398129</v>
      </c>
      <c r="E22" s="82" t="s">
        <v>132</v>
      </c>
      <c r="F22" s="88" t="s">
        <v>12</v>
      </c>
      <c r="G22" s="102">
        <v>80</v>
      </c>
      <c r="H22" s="103">
        <v>10</v>
      </c>
      <c r="I22" s="93">
        <v>78.29</v>
      </c>
      <c r="J22" s="79">
        <v>34</v>
      </c>
      <c r="K22" s="87">
        <f t="shared" si="0"/>
        <v>56.145</v>
      </c>
      <c r="L22" s="130">
        <v>57.66</v>
      </c>
    </row>
    <row r="23" spans="1:12" ht="38.25">
      <c r="A23" s="71">
        <v>16</v>
      </c>
      <c r="B23" s="71" t="s">
        <v>10</v>
      </c>
      <c r="C23" s="71"/>
      <c r="D23" s="71">
        <v>434043</v>
      </c>
      <c r="E23" s="82" t="s">
        <v>23</v>
      </c>
      <c r="F23" s="71" t="s">
        <v>12</v>
      </c>
      <c r="G23" s="100">
        <v>5</v>
      </c>
      <c r="H23" s="101">
        <v>1</v>
      </c>
      <c r="I23" s="93">
        <v>53.93</v>
      </c>
      <c r="J23" s="79">
        <v>15.66</v>
      </c>
      <c r="K23" s="87">
        <f t="shared" si="0"/>
        <v>34.795</v>
      </c>
      <c r="L23" s="129">
        <v>32.5</v>
      </c>
    </row>
    <row r="24" spans="1:12" ht="38.25">
      <c r="A24" s="71">
        <v>17</v>
      </c>
      <c r="B24" s="71" t="s">
        <v>10</v>
      </c>
      <c r="C24" s="71"/>
      <c r="D24" s="71">
        <v>441316</v>
      </c>
      <c r="E24" s="82" t="s">
        <v>24</v>
      </c>
      <c r="F24" s="71" t="s">
        <v>12</v>
      </c>
      <c r="G24" s="100">
        <v>100</v>
      </c>
      <c r="H24" s="101">
        <v>20</v>
      </c>
      <c r="I24" s="93">
        <v>9.26</v>
      </c>
      <c r="J24" s="79">
        <v>4.94</v>
      </c>
      <c r="K24" s="87">
        <f t="shared" si="0"/>
        <v>7.1</v>
      </c>
      <c r="L24" s="129">
        <v>5.99</v>
      </c>
    </row>
    <row r="25" spans="1:12" ht="25.5">
      <c r="A25" s="71">
        <v>18</v>
      </c>
      <c r="B25" s="71" t="s">
        <v>10</v>
      </c>
      <c r="C25" s="71"/>
      <c r="D25" s="71">
        <v>437880</v>
      </c>
      <c r="E25" s="82" t="s">
        <v>127</v>
      </c>
      <c r="F25" s="71" t="s">
        <v>12</v>
      </c>
      <c r="G25" s="100">
        <v>30</v>
      </c>
      <c r="H25" s="101">
        <v>6</v>
      </c>
      <c r="I25" s="93">
        <v>28.93</v>
      </c>
      <c r="J25" s="79">
        <v>13.97</v>
      </c>
      <c r="K25" s="87">
        <f t="shared" si="0"/>
        <v>21.45</v>
      </c>
      <c r="L25" s="129">
        <v>19.35</v>
      </c>
    </row>
    <row r="26" spans="1:12" ht="25.5">
      <c r="A26" s="71">
        <v>19</v>
      </c>
      <c r="B26" s="71" t="s">
        <v>10</v>
      </c>
      <c r="C26" s="71"/>
      <c r="D26" s="71">
        <v>437880</v>
      </c>
      <c r="E26" s="82" t="s">
        <v>126</v>
      </c>
      <c r="F26" s="71" t="s">
        <v>12</v>
      </c>
      <c r="G26" s="100">
        <v>30</v>
      </c>
      <c r="H26" s="101">
        <v>6</v>
      </c>
      <c r="I26" s="93">
        <v>18.46</v>
      </c>
      <c r="J26" s="79">
        <v>12.64</v>
      </c>
      <c r="K26" s="87">
        <f t="shared" si="0"/>
        <v>15.55</v>
      </c>
      <c r="L26" s="129">
        <v>19.44</v>
      </c>
    </row>
    <row r="27" spans="1:12" ht="38.25">
      <c r="A27" s="71">
        <v>20</v>
      </c>
      <c r="B27" s="71" t="s">
        <v>86</v>
      </c>
      <c r="C27" s="71">
        <v>11765</v>
      </c>
      <c r="D27" s="71">
        <v>440847</v>
      </c>
      <c r="E27" s="82" t="s">
        <v>27</v>
      </c>
      <c r="F27" s="71" t="s">
        <v>12</v>
      </c>
      <c r="G27" s="100">
        <v>5</v>
      </c>
      <c r="H27" s="101">
        <v>2</v>
      </c>
      <c r="I27" s="93">
        <v>32.84</v>
      </c>
      <c r="J27" s="79">
        <v>21.53</v>
      </c>
      <c r="K27" s="87">
        <f t="shared" si="0"/>
        <v>27.185000000000002</v>
      </c>
      <c r="L27" s="128">
        <v>31.19</v>
      </c>
    </row>
    <row r="28" spans="1:12" ht="38.25">
      <c r="A28" s="71">
        <v>21</v>
      </c>
      <c r="B28" s="71" t="s">
        <v>86</v>
      </c>
      <c r="C28" s="71">
        <v>7606</v>
      </c>
      <c r="D28" s="71">
        <v>440847</v>
      </c>
      <c r="E28" s="82" t="s">
        <v>28</v>
      </c>
      <c r="F28" s="71" t="s">
        <v>12</v>
      </c>
      <c r="G28" s="100">
        <v>15</v>
      </c>
      <c r="H28" s="101">
        <v>5</v>
      </c>
      <c r="I28" s="93">
        <v>21.77</v>
      </c>
      <c r="J28" s="79">
        <v>10.53</v>
      </c>
      <c r="K28" s="87">
        <f t="shared" si="0"/>
        <v>16.15</v>
      </c>
      <c r="L28" s="128">
        <v>20.67</v>
      </c>
    </row>
    <row r="29" spans="1:12" ht="25.5">
      <c r="A29" s="71">
        <v>22</v>
      </c>
      <c r="B29" s="71" t="s">
        <v>10</v>
      </c>
      <c r="C29" s="71"/>
      <c r="D29" s="71">
        <v>451969</v>
      </c>
      <c r="E29" s="82" t="s">
        <v>31</v>
      </c>
      <c r="F29" s="71" t="s">
        <v>12</v>
      </c>
      <c r="G29" s="100">
        <v>20</v>
      </c>
      <c r="H29" s="101">
        <v>10</v>
      </c>
      <c r="I29" s="93">
        <v>9.12</v>
      </c>
      <c r="J29" s="79">
        <v>6.07</v>
      </c>
      <c r="K29" s="87">
        <f t="shared" si="0"/>
        <v>7.595</v>
      </c>
      <c r="L29" s="128">
        <v>5.08</v>
      </c>
    </row>
    <row r="30" spans="1:12" ht="25.5">
      <c r="A30" s="71">
        <v>23</v>
      </c>
      <c r="B30" s="71" t="s">
        <v>10</v>
      </c>
      <c r="C30" s="71"/>
      <c r="D30" s="71">
        <v>451969</v>
      </c>
      <c r="E30" s="82" t="s">
        <v>32</v>
      </c>
      <c r="F30" s="71" t="s">
        <v>12</v>
      </c>
      <c r="G30" s="100">
        <v>20</v>
      </c>
      <c r="H30" s="101">
        <v>10</v>
      </c>
      <c r="I30" s="93">
        <v>9.12</v>
      </c>
      <c r="J30" s="79">
        <v>6.07</v>
      </c>
      <c r="K30" s="87">
        <f t="shared" si="0"/>
        <v>7.595</v>
      </c>
      <c r="L30" s="128">
        <v>6.73</v>
      </c>
    </row>
    <row r="31" spans="1:12" ht="63.75">
      <c r="A31" s="71">
        <v>24</v>
      </c>
      <c r="B31" s="71" t="s">
        <v>10</v>
      </c>
      <c r="C31" s="71"/>
      <c r="D31" s="71">
        <v>402867</v>
      </c>
      <c r="E31" s="82" t="s">
        <v>116</v>
      </c>
      <c r="F31" s="71" t="s">
        <v>12</v>
      </c>
      <c r="G31" s="100">
        <v>40</v>
      </c>
      <c r="H31" s="101">
        <v>10</v>
      </c>
      <c r="I31" s="93">
        <v>42.27</v>
      </c>
      <c r="J31" s="79">
        <v>22.88</v>
      </c>
      <c r="K31" s="87">
        <f t="shared" si="0"/>
        <v>32.575</v>
      </c>
      <c r="L31" s="128">
        <v>33.58</v>
      </c>
    </row>
    <row r="32" spans="1:12" ht="63.75">
      <c r="A32" s="71">
        <v>25</v>
      </c>
      <c r="B32" s="71" t="s">
        <v>10</v>
      </c>
      <c r="C32" s="71"/>
      <c r="D32" s="71">
        <v>429870</v>
      </c>
      <c r="E32" s="82" t="s">
        <v>95</v>
      </c>
      <c r="F32" s="71" t="s">
        <v>12</v>
      </c>
      <c r="G32" s="100">
        <v>25</v>
      </c>
      <c r="H32" s="101">
        <v>5</v>
      </c>
      <c r="I32" s="93">
        <v>258.19</v>
      </c>
      <c r="J32" s="79">
        <v>85.5</v>
      </c>
      <c r="K32" s="87">
        <f t="shared" si="0"/>
        <v>171.845</v>
      </c>
      <c r="L32" s="128">
        <v>233.83</v>
      </c>
    </row>
    <row r="33" spans="1:12" ht="63.75">
      <c r="A33" s="71">
        <v>26</v>
      </c>
      <c r="B33" s="71" t="s">
        <v>10</v>
      </c>
      <c r="C33" s="71"/>
      <c r="D33" s="71">
        <v>402867</v>
      </c>
      <c r="E33" s="82" t="s">
        <v>117</v>
      </c>
      <c r="F33" s="71" t="s">
        <v>12</v>
      </c>
      <c r="G33" s="100">
        <v>0</v>
      </c>
      <c r="H33" s="101">
        <v>10</v>
      </c>
      <c r="I33" s="93">
        <v>47.6</v>
      </c>
      <c r="J33" s="79">
        <v>22.88</v>
      </c>
      <c r="K33" s="87">
        <f t="shared" si="0"/>
        <v>35.24</v>
      </c>
      <c r="L33" s="128">
        <v>33.58</v>
      </c>
    </row>
    <row r="34" spans="1:12" ht="63.75">
      <c r="A34" s="71">
        <v>27</v>
      </c>
      <c r="B34" s="71" t="s">
        <v>10</v>
      </c>
      <c r="C34" s="71"/>
      <c r="D34" s="71">
        <v>374353</v>
      </c>
      <c r="E34" s="82" t="s">
        <v>118</v>
      </c>
      <c r="F34" s="71" t="s">
        <v>12</v>
      </c>
      <c r="G34" s="100">
        <v>30</v>
      </c>
      <c r="H34" s="101">
        <v>10</v>
      </c>
      <c r="I34" s="93">
        <v>61.45</v>
      </c>
      <c r="J34" s="79">
        <v>44.28</v>
      </c>
      <c r="K34" s="87">
        <f t="shared" si="0"/>
        <v>52.865</v>
      </c>
      <c r="L34" s="128">
        <v>48.89</v>
      </c>
    </row>
    <row r="35" spans="1:12" ht="51">
      <c r="A35" s="71">
        <v>28</v>
      </c>
      <c r="B35" s="71" t="s">
        <v>10</v>
      </c>
      <c r="C35" s="71"/>
      <c r="D35" s="71">
        <v>23396</v>
      </c>
      <c r="E35" s="82" t="s">
        <v>119</v>
      </c>
      <c r="F35" s="71" t="s">
        <v>12</v>
      </c>
      <c r="G35" s="100">
        <v>25</v>
      </c>
      <c r="H35" s="101">
        <v>5</v>
      </c>
      <c r="I35" s="93">
        <v>38.3</v>
      </c>
      <c r="J35" s="79"/>
      <c r="K35" s="87">
        <f t="shared" si="0"/>
        <v>38.3</v>
      </c>
      <c r="L35" s="128">
        <v>31.85</v>
      </c>
    </row>
    <row r="36" spans="1:12" ht="76.5">
      <c r="A36" s="71">
        <v>29</v>
      </c>
      <c r="B36" s="71" t="s">
        <v>10</v>
      </c>
      <c r="C36" s="71"/>
      <c r="D36" s="71">
        <v>253944</v>
      </c>
      <c r="E36" s="82" t="s">
        <v>96</v>
      </c>
      <c r="F36" s="71" t="s">
        <v>12</v>
      </c>
      <c r="G36" s="100">
        <v>35</v>
      </c>
      <c r="H36" s="101">
        <v>10</v>
      </c>
      <c r="I36" s="93">
        <v>239.63</v>
      </c>
      <c r="J36" s="79">
        <v>124.31</v>
      </c>
      <c r="K36" s="87">
        <f t="shared" si="0"/>
        <v>181.97</v>
      </c>
      <c r="L36" s="128">
        <v>236</v>
      </c>
    </row>
    <row r="37" spans="1:12" ht="63.75">
      <c r="A37" s="71">
        <v>30</v>
      </c>
      <c r="B37" s="71" t="s">
        <v>10</v>
      </c>
      <c r="C37" s="71"/>
      <c r="D37" s="71">
        <v>253944</v>
      </c>
      <c r="E37" s="82" t="s">
        <v>90</v>
      </c>
      <c r="F37" s="71" t="s">
        <v>12</v>
      </c>
      <c r="G37" s="100">
        <v>45</v>
      </c>
      <c r="H37" s="101">
        <v>10</v>
      </c>
      <c r="I37" s="93">
        <v>177.96</v>
      </c>
      <c r="J37" s="79">
        <v>47.2</v>
      </c>
      <c r="K37" s="87">
        <f t="shared" si="0"/>
        <v>112.58000000000001</v>
      </c>
      <c r="L37" s="129">
        <v>178.37</v>
      </c>
    </row>
    <row r="38" spans="1:12" ht="76.5">
      <c r="A38" s="71">
        <v>31</v>
      </c>
      <c r="B38" s="71" t="s">
        <v>86</v>
      </c>
      <c r="C38" s="71">
        <v>11775</v>
      </c>
      <c r="D38" s="71">
        <v>253944</v>
      </c>
      <c r="E38" s="82" t="s">
        <v>120</v>
      </c>
      <c r="F38" s="71" t="s">
        <v>12</v>
      </c>
      <c r="G38" s="100">
        <v>35</v>
      </c>
      <c r="H38" s="101">
        <v>5</v>
      </c>
      <c r="I38" s="93">
        <v>81.81</v>
      </c>
      <c r="J38" s="79">
        <v>64.5</v>
      </c>
      <c r="K38" s="87">
        <f t="shared" si="0"/>
        <v>73.155</v>
      </c>
      <c r="L38" s="129">
        <v>78.89</v>
      </c>
    </row>
    <row r="39" spans="1:12" ht="38.25">
      <c r="A39" s="71">
        <v>32</v>
      </c>
      <c r="B39" s="71" t="s">
        <v>10</v>
      </c>
      <c r="C39" s="71"/>
      <c r="D39" s="71">
        <v>376177</v>
      </c>
      <c r="E39" s="82" t="s">
        <v>121</v>
      </c>
      <c r="F39" s="71" t="s">
        <v>12</v>
      </c>
      <c r="G39" s="100">
        <v>40</v>
      </c>
      <c r="H39" s="101">
        <v>10</v>
      </c>
      <c r="I39" s="93">
        <v>61.93</v>
      </c>
      <c r="J39" s="79">
        <v>48.35</v>
      </c>
      <c r="K39" s="87">
        <f t="shared" si="0"/>
        <v>55.14</v>
      </c>
      <c r="L39" s="129">
        <v>79.59</v>
      </c>
    </row>
    <row r="40" spans="1:12" ht="38.25">
      <c r="A40" s="71">
        <v>33</v>
      </c>
      <c r="B40" s="88" t="s">
        <v>86</v>
      </c>
      <c r="C40" s="88">
        <v>38643</v>
      </c>
      <c r="D40" s="88">
        <v>408451</v>
      </c>
      <c r="E40" s="89" t="s">
        <v>97</v>
      </c>
      <c r="F40" s="88" t="s">
        <v>12</v>
      </c>
      <c r="G40" s="102">
        <v>10</v>
      </c>
      <c r="H40" s="103">
        <v>5</v>
      </c>
      <c r="I40" s="93">
        <v>26.74</v>
      </c>
      <c r="J40" s="78">
        <v>12</v>
      </c>
      <c r="K40" s="87">
        <f t="shared" si="0"/>
        <v>19.369999999999997</v>
      </c>
      <c r="L40" s="129">
        <v>20.6</v>
      </c>
    </row>
    <row r="41" spans="1:12" ht="38.25">
      <c r="A41" s="71">
        <v>34</v>
      </c>
      <c r="B41" s="71" t="s">
        <v>10</v>
      </c>
      <c r="C41" s="71"/>
      <c r="D41" s="71">
        <v>408451</v>
      </c>
      <c r="E41" s="82" t="s">
        <v>98</v>
      </c>
      <c r="F41" s="71" t="s">
        <v>12</v>
      </c>
      <c r="G41" s="100">
        <v>10</v>
      </c>
      <c r="H41" s="101">
        <v>3</v>
      </c>
      <c r="I41" s="93">
        <v>44.6</v>
      </c>
      <c r="J41" s="79">
        <v>12</v>
      </c>
      <c r="K41" s="87">
        <f t="shared" si="0"/>
        <v>28.3</v>
      </c>
      <c r="L41" s="129">
        <v>34.87</v>
      </c>
    </row>
    <row r="42" spans="1:12" ht="38.25">
      <c r="A42" s="71">
        <v>35</v>
      </c>
      <c r="B42" s="71" t="s">
        <v>10</v>
      </c>
      <c r="C42" s="71"/>
      <c r="D42" s="71">
        <v>395410</v>
      </c>
      <c r="E42" s="82" t="s">
        <v>99</v>
      </c>
      <c r="F42" s="71" t="s">
        <v>12</v>
      </c>
      <c r="G42" s="100">
        <v>10</v>
      </c>
      <c r="H42" s="101">
        <v>2</v>
      </c>
      <c r="I42" s="93">
        <v>79.26</v>
      </c>
      <c r="J42" s="79">
        <v>12</v>
      </c>
      <c r="K42" s="87">
        <f t="shared" si="0"/>
        <v>45.63</v>
      </c>
      <c r="L42" s="129">
        <v>67.6</v>
      </c>
    </row>
    <row r="43" spans="1:12" ht="38.25">
      <c r="A43" s="71">
        <v>36</v>
      </c>
      <c r="B43" s="71" t="s">
        <v>86</v>
      </c>
      <c r="C43" s="71">
        <v>37588</v>
      </c>
      <c r="D43" s="71">
        <v>415081</v>
      </c>
      <c r="E43" s="82" t="s">
        <v>100</v>
      </c>
      <c r="F43" s="71" t="s">
        <v>12</v>
      </c>
      <c r="G43" s="100">
        <v>2</v>
      </c>
      <c r="H43" s="101">
        <v>2</v>
      </c>
      <c r="I43" s="93">
        <v>18.39</v>
      </c>
      <c r="J43" s="79">
        <v>12</v>
      </c>
      <c r="K43" s="87">
        <f t="shared" si="0"/>
        <v>15.195</v>
      </c>
      <c r="L43" s="129">
        <v>17.24</v>
      </c>
    </row>
    <row r="44" spans="1:12" ht="63.75">
      <c r="A44" s="71">
        <v>37</v>
      </c>
      <c r="B44" s="88" t="s">
        <v>10</v>
      </c>
      <c r="C44" s="88"/>
      <c r="D44" s="88">
        <v>369448</v>
      </c>
      <c r="E44" s="94" t="s">
        <v>129</v>
      </c>
      <c r="F44" s="88" t="s">
        <v>12</v>
      </c>
      <c r="G44" s="102">
        <v>5</v>
      </c>
      <c r="H44" s="103">
        <v>1</v>
      </c>
      <c r="I44" s="93">
        <v>298.25</v>
      </c>
      <c r="J44" s="78">
        <v>324</v>
      </c>
      <c r="K44" s="87">
        <f t="shared" si="0"/>
        <v>311.125</v>
      </c>
      <c r="L44" s="129">
        <v>290.1</v>
      </c>
    </row>
    <row r="45" spans="1:12" ht="63.75">
      <c r="A45" s="71">
        <v>38</v>
      </c>
      <c r="B45" s="71" t="s">
        <v>10</v>
      </c>
      <c r="C45" s="71"/>
      <c r="D45" s="88">
        <v>369448</v>
      </c>
      <c r="E45" s="82" t="s">
        <v>101</v>
      </c>
      <c r="F45" s="71" t="s">
        <v>12</v>
      </c>
      <c r="G45" s="100">
        <v>0</v>
      </c>
      <c r="H45" s="101">
        <v>10</v>
      </c>
      <c r="I45" s="93">
        <v>61.23</v>
      </c>
      <c r="J45" s="79"/>
      <c r="K45" s="87">
        <f t="shared" si="0"/>
        <v>61.23</v>
      </c>
      <c r="L45" s="129">
        <v>49.3</v>
      </c>
    </row>
    <row r="46" spans="1:12" ht="25.5">
      <c r="A46" s="71">
        <v>39</v>
      </c>
      <c r="B46" s="71" t="s">
        <v>10</v>
      </c>
      <c r="C46" s="71"/>
      <c r="D46" s="71">
        <v>133779</v>
      </c>
      <c r="E46" s="82" t="s">
        <v>45</v>
      </c>
      <c r="F46" s="71" t="s">
        <v>12</v>
      </c>
      <c r="G46" s="100">
        <v>50</v>
      </c>
      <c r="H46" s="101">
        <v>5</v>
      </c>
      <c r="I46" s="92">
        <v>16.5</v>
      </c>
      <c r="J46" s="79">
        <v>1.58</v>
      </c>
      <c r="K46" s="87">
        <f>J46</f>
        <v>1.58</v>
      </c>
      <c r="L46" s="129">
        <v>13.73</v>
      </c>
    </row>
    <row r="47" spans="1:12" ht="12.75">
      <c r="A47" s="71">
        <v>40</v>
      </c>
      <c r="B47" s="71" t="s">
        <v>10</v>
      </c>
      <c r="C47" s="71"/>
      <c r="D47" s="71">
        <v>51039</v>
      </c>
      <c r="E47" s="82" t="s">
        <v>46</v>
      </c>
      <c r="F47" s="71" t="s">
        <v>12</v>
      </c>
      <c r="G47" s="100">
        <v>20</v>
      </c>
      <c r="H47" s="101">
        <v>20</v>
      </c>
      <c r="I47" s="93">
        <v>0.76</v>
      </c>
      <c r="J47" s="79">
        <v>0.85</v>
      </c>
      <c r="K47" s="87">
        <f aca="true" t="shared" si="1" ref="K47:K56">AVERAGE(I47,J47)</f>
        <v>0.8049999999999999</v>
      </c>
      <c r="L47" s="129">
        <v>0.4</v>
      </c>
    </row>
    <row r="48" spans="1:12" ht="12.75">
      <c r="A48" s="71">
        <v>41</v>
      </c>
      <c r="B48" s="71" t="s">
        <v>10</v>
      </c>
      <c r="C48" s="71"/>
      <c r="D48" s="71">
        <v>429943</v>
      </c>
      <c r="E48" s="82" t="s">
        <v>47</v>
      </c>
      <c r="F48" s="71" t="s">
        <v>12</v>
      </c>
      <c r="G48" s="100">
        <v>10</v>
      </c>
      <c r="H48" s="101">
        <v>5</v>
      </c>
      <c r="I48" s="93">
        <v>131.4</v>
      </c>
      <c r="J48" s="79">
        <v>119.76</v>
      </c>
      <c r="K48" s="87">
        <f t="shared" si="1"/>
        <v>125.58000000000001</v>
      </c>
      <c r="L48" s="129">
        <v>141.24</v>
      </c>
    </row>
    <row r="49" spans="1:12" ht="38.25">
      <c r="A49" s="71">
        <v>42</v>
      </c>
      <c r="B49" s="90" t="s">
        <v>86</v>
      </c>
      <c r="C49" s="90">
        <v>11714</v>
      </c>
      <c r="D49" s="90">
        <v>404299</v>
      </c>
      <c r="E49" s="82" t="s">
        <v>48</v>
      </c>
      <c r="F49" s="71" t="s">
        <v>12</v>
      </c>
      <c r="G49" s="100">
        <v>5</v>
      </c>
      <c r="H49" s="101">
        <v>2</v>
      </c>
      <c r="I49" s="93">
        <v>42.52</v>
      </c>
      <c r="J49" s="79">
        <v>36.77</v>
      </c>
      <c r="K49" s="87">
        <f t="shared" si="1"/>
        <v>39.645</v>
      </c>
      <c r="L49" s="129">
        <v>29.74</v>
      </c>
    </row>
    <row r="50" spans="1:12" ht="38.25">
      <c r="A50" s="71">
        <v>43</v>
      </c>
      <c r="B50" s="90" t="s">
        <v>86</v>
      </c>
      <c r="C50" s="90">
        <v>5102</v>
      </c>
      <c r="D50" s="90">
        <v>358925</v>
      </c>
      <c r="E50" s="82" t="s">
        <v>49</v>
      </c>
      <c r="F50" s="71" t="s">
        <v>12</v>
      </c>
      <c r="G50" s="100">
        <v>5</v>
      </c>
      <c r="H50" s="101">
        <v>2</v>
      </c>
      <c r="I50" s="93">
        <v>9.56</v>
      </c>
      <c r="J50" s="79">
        <v>7.4</v>
      </c>
      <c r="K50" s="87">
        <f t="shared" si="1"/>
        <v>8.48</v>
      </c>
      <c r="L50" s="129">
        <v>6.65</v>
      </c>
    </row>
    <row r="51" spans="1:12" ht="38.25">
      <c r="A51" s="71">
        <v>44</v>
      </c>
      <c r="B51" s="71" t="s">
        <v>10</v>
      </c>
      <c r="C51" s="71"/>
      <c r="D51" s="71">
        <v>366454</v>
      </c>
      <c r="E51" s="82" t="s">
        <v>102</v>
      </c>
      <c r="F51" s="71" t="s">
        <v>12</v>
      </c>
      <c r="G51" s="100">
        <v>30</v>
      </c>
      <c r="H51" s="101">
        <v>10</v>
      </c>
      <c r="I51" s="93">
        <v>70.1</v>
      </c>
      <c r="J51" s="79">
        <v>30.65</v>
      </c>
      <c r="K51" s="87">
        <f t="shared" si="1"/>
        <v>50.375</v>
      </c>
      <c r="L51" s="129">
        <v>60.26</v>
      </c>
    </row>
    <row r="52" spans="1:12" ht="38.25">
      <c r="A52" s="71">
        <v>45</v>
      </c>
      <c r="B52" s="71" t="s">
        <v>10</v>
      </c>
      <c r="C52" s="71"/>
      <c r="D52" s="71">
        <v>366454</v>
      </c>
      <c r="E52" s="82" t="s">
        <v>103</v>
      </c>
      <c r="F52" s="71" t="s">
        <v>12</v>
      </c>
      <c r="G52" s="100">
        <v>10</v>
      </c>
      <c r="H52" s="101">
        <v>2</v>
      </c>
      <c r="I52" s="93">
        <v>67.78</v>
      </c>
      <c r="J52" s="79">
        <v>45</v>
      </c>
      <c r="K52" s="87">
        <f t="shared" si="1"/>
        <v>56.39</v>
      </c>
      <c r="L52" s="129">
        <v>58.22</v>
      </c>
    </row>
    <row r="53" spans="1:12" ht="51">
      <c r="A53" s="71">
        <v>46</v>
      </c>
      <c r="B53" s="71" t="s">
        <v>10</v>
      </c>
      <c r="C53" s="71"/>
      <c r="D53" s="71">
        <v>366454</v>
      </c>
      <c r="E53" s="82" t="s">
        <v>104</v>
      </c>
      <c r="F53" s="71" t="s">
        <v>12</v>
      </c>
      <c r="G53" s="100">
        <v>30</v>
      </c>
      <c r="H53" s="101">
        <v>10</v>
      </c>
      <c r="I53" s="93">
        <v>70.1</v>
      </c>
      <c r="J53" s="79">
        <v>30.65</v>
      </c>
      <c r="K53" s="87">
        <f t="shared" si="1"/>
        <v>50.375</v>
      </c>
      <c r="L53" s="129">
        <v>33.5</v>
      </c>
    </row>
    <row r="54" spans="1:12" ht="38.25">
      <c r="A54" s="71">
        <v>47</v>
      </c>
      <c r="B54" s="71" t="s">
        <v>10</v>
      </c>
      <c r="C54" s="71"/>
      <c r="D54" s="71">
        <v>366454</v>
      </c>
      <c r="E54" s="82" t="s">
        <v>105</v>
      </c>
      <c r="F54" s="71" t="s">
        <v>12</v>
      </c>
      <c r="G54" s="100">
        <v>10</v>
      </c>
      <c r="H54" s="101">
        <v>2</v>
      </c>
      <c r="I54" s="93">
        <v>67.78</v>
      </c>
      <c r="J54" s="79">
        <v>45</v>
      </c>
      <c r="K54" s="87">
        <f t="shared" si="1"/>
        <v>56.39</v>
      </c>
      <c r="L54" s="129">
        <v>33.25</v>
      </c>
    </row>
    <row r="55" spans="1:12" ht="38.25">
      <c r="A55" s="71">
        <v>48</v>
      </c>
      <c r="B55" s="71" t="s">
        <v>10</v>
      </c>
      <c r="C55" s="71"/>
      <c r="D55" s="71">
        <v>366454</v>
      </c>
      <c r="E55" s="82" t="s">
        <v>106</v>
      </c>
      <c r="F55" s="71" t="s">
        <v>12</v>
      </c>
      <c r="G55" s="100">
        <v>30</v>
      </c>
      <c r="H55" s="101">
        <v>10</v>
      </c>
      <c r="I55" s="93">
        <v>70.1</v>
      </c>
      <c r="J55" s="79">
        <v>30.65</v>
      </c>
      <c r="K55" s="87">
        <f t="shared" si="1"/>
        <v>50.375</v>
      </c>
      <c r="L55" s="129">
        <v>69.5</v>
      </c>
    </row>
    <row r="56" spans="1:12" ht="38.25">
      <c r="A56" s="71">
        <v>49</v>
      </c>
      <c r="B56" s="71" t="s">
        <v>10</v>
      </c>
      <c r="C56" s="71"/>
      <c r="D56" s="71">
        <v>366454</v>
      </c>
      <c r="E56" s="82" t="s">
        <v>107</v>
      </c>
      <c r="F56" s="71" t="s">
        <v>12</v>
      </c>
      <c r="G56" s="100">
        <v>10</v>
      </c>
      <c r="H56" s="101">
        <v>2</v>
      </c>
      <c r="I56" s="93">
        <v>67.78</v>
      </c>
      <c r="J56" s="79">
        <v>45</v>
      </c>
      <c r="K56" s="87">
        <f t="shared" si="1"/>
        <v>56.39</v>
      </c>
      <c r="L56" s="129">
        <v>42.44</v>
      </c>
    </row>
    <row r="57" spans="1:12" ht="12.75">
      <c r="A57" s="123"/>
      <c r="B57" s="123"/>
      <c r="C57" s="123"/>
      <c r="D57" s="123"/>
      <c r="E57" s="85"/>
      <c r="F57" s="123"/>
      <c r="G57" s="124"/>
      <c r="H57" s="119"/>
      <c r="I57" s="125"/>
      <c r="J57" s="27"/>
      <c r="K57" s="131"/>
      <c r="L57" s="132"/>
    </row>
    <row r="58" spans="1:12" ht="12.75">
      <c r="A58" s="123"/>
      <c r="B58" s="123"/>
      <c r="C58" s="123"/>
      <c r="D58" s="123"/>
      <c r="E58" s="85"/>
      <c r="F58" s="123"/>
      <c r="G58" s="124"/>
      <c r="H58" s="119"/>
      <c r="I58" s="125"/>
      <c r="J58" s="27"/>
      <c r="K58" s="131"/>
      <c r="L58" s="132"/>
    </row>
    <row r="59" spans="1:12" ht="12.75">
      <c r="A59" s="29"/>
      <c r="B59" s="30"/>
      <c r="C59" s="30"/>
      <c r="D59" s="30"/>
      <c r="E59" s="85"/>
      <c r="F59" s="30"/>
      <c r="G59" s="104"/>
      <c r="H59" s="105"/>
      <c r="I59" s="77"/>
      <c r="J59" s="24"/>
      <c r="K59" s="24"/>
      <c r="L59" s="24"/>
    </row>
    <row r="60" spans="1:12" ht="12.75">
      <c r="A60" s="1"/>
      <c r="B60" s="2"/>
      <c r="C60" s="2"/>
      <c r="D60" s="2"/>
      <c r="E60" s="80"/>
      <c r="F60" s="4"/>
      <c r="G60" s="95"/>
      <c r="H60" s="96"/>
      <c r="I60" s="6"/>
      <c r="J60" s="7"/>
      <c r="L60" s="24"/>
    </row>
    <row r="61" spans="1:12" ht="12.75">
      <c r="A61" s="1"/>
      <c r="B61" s="2"/>
      <c r="C61" s="2"/>
      <c r="D61" s="2"/>
      <c r="E61" s="80"/>
      <c r="F61" s="4"/>
      <c r="G61" s="95"/>
      <c r="H61" s="96"/>
      <c r="I61" s="6"/>
      <c r="J61" s="7"/>
      <c r="L61" s="24"/>
    </row>
    <row r="62" spans="1:12" ht="15">
      <c r="A62" s="147" t="s">
        <v>113</v>
      </c>
      <c r="B62" s="147"/>
      <c r="C62" s="147"/>
      <c r="D62" s="147"/>
      <c r="E62" s="147"/>
      <c r="F62" s="147"/>
      <c r="G62" s="147"/>
      <c r="H62" s="147"/>
      <c r="I62" s="147"/>
      <c r="J62" s="144" t="s">
        <v>130</v>
      </c>
      <c r="K62" s="144" t="s">
        <v>131</v>
      </c>
      <c r="L62" s="145" t="s">
        <v>128</v>
      </c>
    </row>
    <row r="63" spans="1:12" ht="12.75">
      <c r="A63" s="146" t="s">
        <v>2</v>
      </c>
      <c r="B63" s="146" t="s">
        <v>3</v>
      </c>
      <c r="C63" s="146" t="s">
        <v>85</v>
      </c>
      <c r="D63" s="153" t="s">
        <v>108</v>
      </c>
      <c r="E63" s="146" t="s">
        <v>115</v>
      </c>
      <c r="F63" s="146" t="s">
        <v>5</v>
      </c>
      <c r="G63" s="146" t="s">
        <v>0</v>
      </c>
      <c r="H63" s="146"/>
      <c r="I63" s="121" t="s">
        <v>1</v>
      </c>
      <c r="J63" s="144"/>
      <c r="K63" s="144"/>
      <c r="L63" s="145"/>
    </row>
    <row r="64" spans="1:12" ht="45">
      <c r="A64" s="146"/>
      <c r="B64" s="146"/>
      <c r="C64" s="146"/>
      <c r="D64" s="153"/>
      <c r="E64" s="146"/>
      <c r="F64" s="146"/>
      <c r="G64" s="122" t="s">
        <v>7</v>
      </c>
      <c r="H64" s="99" t="s">
        <v>109</v>
      </c>
      <c r="I64" s="99" t="s">
        <v>91</v>
      </c>
      <c r="J64" s="144"/>
      <c r="K64" s="144"/>
      <c r="L64" s="145"/>
    </row>
    <row r="65" spans="1:12" ht="25.5">
      <c r="A65" s="71">
        <v>50</v>
      </c>
      <c r="B65" s="71" t="s">
        <v>10</v>
      </c>
      <c r="C65" s="71"/>
      <c r="D65" s="71">
        <v>446525</v>
      </c>
      <c r="E65" s="82" t="s">
        <v>110</v>
      </c>
      <c r="F65" s="71" t="s">
        <v>12</v>
      </c>
      <c r="G65" s="100">
        <v>20</v>
      </c>
      <c r="H65" s="101">
        <f>G65/2</f>
        <v>10</v>
      </c>
      <c r="I65" s="107">
        <f>I8</f>
        <v>26.5</v>
      </c>
      <c r="J65" s="79">
        <v>8.75</v>
      </c>
      <c r="K65" s="87">
        <f>J65</f>
        <v>8.75</v>
      </c>
      <c r="L65" s="128">
        <v>17.1</v>
      </c>
    </row>
    <row r="66" spans="1:12" ht="12.75">
      <c r="A66" s="25">
        <v>51</v>
      </c>
      <c r="B66" s="25" t="s">
        <v>86</v>
      </c>
      <c r="C66" s="25">
        <v>4896</v>
      </c>
      <c r="D66" s="25">
        <v>51039</v>
      </c>
      <c r="E66" s="83" t="s">
        <v>13</v>
      </c>
      <c r="F66" s="25" t="s">
        <v>12</v>
      </c>
      <c r="G66" s="106">
        <v>10</v>
      </c>
      <c r="H66" s="101">
        <f aca="true" t="shared" si="2" ref="H66:H113">G66/2</f>
        <v>5</v>
      </c>
      <c r="I66" s="91">
        <f aca="true" t="shared" si="3" ref="I66:I113">I9</f>
        <v>0.59</v>
      </c>
      <c r="J66" s="79">
        <v>0.53</v>
      </c>
      <c r="K66" s="87">
        <f aca="true" t="shared" si="4" ref="K66:K102">AVERAGE(I66,J66)</f>
        <v>0.56</v>
      </c>
      <c r="L66" s="128">
        <v>0.5</v>
      </c>
    </row>
    <row r="67" spans="1:12" ht="12.75">
      <c r="A67" s="71">
        <v>52</v>
      </c>
      <c r="B67" s="25" t="s">
        <v>86</v>
      </c>
      <c r="C67" s="25">
        <v>4895</v>
      </c>
      <c r="D67" s="25">
        <v>51039</v>
      </c>
      <c r="E67" s="83" t="s">
        <v>66</v>
      </c>
      <c r="F67" s="25" t="s">
        <v>12</v>
      </c>
      <c r="G67" s="106">
        <v>10</v>
      </c>
      <c r="H67" s="101">
        <f t="shared" si="2"/>
        <v>5</v>
      </c>
      <c r="I67" s="91">
        <f t="shared" si="3"/>
        <v>0.39</v>
      </c>
      <c r="J67" s="79">
        <v>0.24</v>
      </c>
      <c r="K67" s="87">
        <f t="shared" si="4"/>
        <v>0.315</v>
      </c>
      <c r="L67" s="128">
        <v>0.41</v>
      </c>
    </row>
    <row r="68" spans="1:12" ht="25.5">
      <c r="A68" s="25">
        <v>53</v>
      </c>
      <c r="B68" s="25" t="s">
        <v>10</v>
      </c>
      <c r="C68" s="25"/>
      <c r="D68" s="25">
        <v>241711</v>
      </c>
      <c r="E68" s="83" t="s">
        <v>123</v>
      </c>
      <c r="F68" s="25" t="s">
        <v>12</v>
      </c>
      <c r="G68" s="106">
        <v>4</v>
      </c>
      <c r="H68" s="101">
        <f t="shared" si="2"/>
        <v>2</v>
      </c>
      <c r="I68" s="91">
        <f t="shared" si="3"/>
        <v>9.79</v>
      </c>
      <c r="J68" s="79">
        <v>7.31</v>
      </c>
      <c r="K68" s="87">
        <f t="shared" si="4"/>
        <v>8.549999999999999</v>
      </c>
      <c r="L68" s="128">
        <v>8.13</v>
      </c>
    </row>
    <row r="69" spans="1:12" ht="25.5">
      <c r="A69" s="71">
        <v>54</v>
      </c>
      <c r="B69" s="25" t="s">
        <v>10</v>
      </c>
      <c r="C69" s="25"/>
      <c r="D69" s="25">
        <v>241711</v>
      </c>
      <c r="E69" s="83" t="s">
        <v>124</v>
      </c>
      <c r="F69" s="25" t="s">
        <v>12</v>
      </c>
      <c r="G69" s="106">
        <v>6</v>
      </c>
      <c r="H69" s="101">
        <f t="shared" si="2"/>
        <v>3</v>
      </c>
      <c r="I69" s="91">
        <f t="shared" si="3"/>
        <v>13.47</v>
      </c>
      <c r="J69" s="79">
        <v>9.51</v>
      </c>
      <c r="K69" s="87">
        <f t="shared" si="4"/>
        <v>11.49</v>
      </c>
      <c r="L69" s="128">
        <v>10.51</v>
      </c>
    </row>
    <row r="70" spans="1:12" ht="89.25">
      <c r="A70" s="25">
        <v>55</v>
      </c>
      <c r="B70" s="25" t="s">
        <v>10</v>
      </c>
      <c r="C70" s="25"/>
      <c r="D70" s="25">
        <v>441503</v>
      </c>
      <c r="E70" s="83" t="s">
        <v>93</v>
      </c>
      <c r="F70" s="25" t="s">
        <v>12</v>
      </c>
      <c r="G70" s="106">
        <v>40</v>
      </c>
      <c r="H70" s="101">
        <f t="shared" si="2"/>
        <v>20</v>
      </c>
      <c r="I70" s="91">
        <f t="shared" si="3"/>
        <v>283.1</v>
      </c>
      <c r="J70" s="79">
        <v>71.71</v>
      </c>
      <c r="K70" s="87">
        <f t="shared" si="4"/>
        <v>177.405</v>
      </c>
      <c r="L70" s="128">
        <v>225.9</v>
      </c>
    </row>
    <row r="71" spans="1:12" ht="76.5">
      <c r="A71" s="71">
        <v>56</v>
      </c>
      <c r="B71" s="25" t="s">
        <v>86</v>
      </c>
      <c r="C71" s="25">
        <v>6141</v>
      </c>
      <c r="D71" s="25">
        <v>429328</v>
      </c>
      <c r="E71" s="83" t="s">
        <v>16</v>
      </c>
      <c r="F71" s="25" t="s">
        <v>12</v>
      </c>
      <c r="G71" s="106">
        <v>30</v>
      </c>
      <c r="H71" s="101">
        <f t="shared" si="2"/>
        <v>15</v>
      </c>
      <c r="I71" s="91">
        <f t="shared" si="3"/>
        <v>3.11</v>
      </c>
      <c r="J71" s="79">
        <v>2.15</v>
      </c>
      <c r="K71" s="87">
        <f t="shared" si="4"/>
        <v>2.63</v>
      </c>
      <c r="L71" s="128">
        <v>2.93</v>
      </c>
    </row>
    <row r="72" spans="1:12" ht="76.5">
      <c r="A72" s="25">
        <v>57</v>
      </c>
      <c r="B72" s="25" t="s">
        <v>86</v>
      </c>
      <c r="C72" s="25">
        <v>11681</v>
      </c>
      <c r="D72" s="25">
        <v>429328</v>
      </c>
      <c r="E72" s="83" t="s">
        <v>17</v>
      </c>
      <c r="F72" s="25" t="s">
        <v>12</v>
      </c>
      <c r="G72" s="106">
        <v>50</v>
      </c>
      <c r="H72" s="101">
        <f t="shared" si="2"/>
        <v>25</v>
      </c>
      <c r="I72" s="91">
        <f t="shared" si="3"/>
        <v>4.5</v>
      </c>
      <c r="J72" s="79">
        <v>3.95</v>
      </c>
      <c r="K72" s="87">
        <f t="shared" si="4"/>
        <v>4.225</v>
      </c>
      <c r="L72" s="128">
        <v>4.24</v>
      </c>
    </row>
    <row r="73" spans="1:12" ht="76.5">
      <c r="A73" s="71">
        <v>58</v>
      </c>
      <c r="B73" s="25" t="s">
        <v>10</v>
      </c>
      <c r="C73" s="25"/>
      <c r="D73" s="25">
        <v>429328</v>
      </c>
      <c r="E73" s="83" t="s">
        <v>18</v>
      </c>
      <c r="F73" s="25" t="s">
        <v>12</v>
      </c>
      <c r="G73" s="106">
        <v>10</v>
      </c>
      <c r="H73" s="101">
        <f t="shared" si="2"/>
        <v>5</v>
      </c>
      <c r="I73" s="91">
        <f t="shared" si="3"/>
        <v>5.04</v>
      </c>
      <c r="J73" s="79">
        <v>4.06</v>
      </c>
      <c r="K73" s="87">
        <f t="shared" si="4"/>
        <v>4.55</v>
      </c>
      <c r="L73" s="129">
        <v>2.82</v>
      </c>
    </row>
    <row r="74" spans="1:12" ht="76.5">
      <c r="A74" s="25">
        <v>59</v>
      </c>
      <c r="B74" s="25" t="s">
        <v>10</v>
      </c>
      <c r="C74" s="25"/>
      <c r="D74" s="25">
        <v>293163</v>
      </c>
      <c r="E74" s="83" t="s">
        <v>94</v>
      </c>
      <c r="F74" s="25" t="s">
        <v>12</v>
      </c>
      <c r="G74" s="106">
        <v>30</v>
      </c>
      <c r="H74" s="101">
        <f t="shared" si="2"/>
        <v>15</v>
      </c>
      <c r="I74" s="91">
        <f t="shared" si="3"/>
        <v>133.27</v>
      </c>
      <c r="J74" s="79">
        <v>60.13</v>
      </c>
      <c r="K74" s="87">
        <f t="shared" si="4"/>
        <v>96.7</v>
      </c>
      <c r="L74" s="129">
        <v>122.75</v>
      </c>
    </row>
    <row r="75" spans="1:12" ht="38.25">
      <c r="A75" s="71">
        <v>60</v>
      </c>
      <c r="B75" s="25" t="s">
        <v>10</v>
      </c>
      <c r="C75" s="25"/>
      <c r="D75" s="25">
        <v>293163</v>
      </c>
      <c r="E75" s="83" t="s">
        <v>125</v>
      </c>
      <c r="F75" s="72" t="s">
        <v>12</v>
      </c>
      <c r="G75" s="106">
        <v>0</v>
      </c>
      <c r="H75" s="101">
        <f t="shared" si="2"/>
        <v>0</v>
      </c>
      <c r="I75" s="91">
        <f t="shared" si="3"/>
        <v>82.62</v>
      </c>
      <c r="J75" s="79">
        <v>46.74</v>
      </c>
      <c r="K75" s="87">
        <f t="shared" si="4"/>
        <v>64.68</v>
      </c>
      <c r="L75" s="129">
        <v>103.6</v>
      </c>
    </row>
    <row r="76" spans="1:12" ht="25.5">
      <c r="A76" s="25">
        <v>61</v>
      </c>
      <c r="B76" s="25" t="s">
        <v>10</v>
      </c>
      <c r="C76" s="25"/>
      <c r="D76" s="25">
        <v>404914</v>
      </c>
      <c r="E76" s="83" t="s">
        <v>20</v>
      </c>
      <c r="F76" s="72" t="s">
        <v>12</v>
      </c>
      <c r="G76" s="106">
        <v>12</v>
      </c>
      <c r="H76" s="101">
        <f t="shared" si="2"/>
        <v>6</v>
      </c>
      <c r="I76" s="91">
        <f t="shared" si="3"/>
        <v>10.18</v>
      </c>
      <c r="J76" s="79">
        <v>4.92</v>
      </c>
      <c r="K76" s="87">
        <f t="shared" si="4"/>
        <v>7.55</v>
      </c>
      <c r="L76" s="129">
        <v>9.11</v>
      </c>
    </row>
    <row r="77" spans="1:12" ht="25.5">
      <c r="A77" s="71">
        <v>62</v>
      </c>
      <c r="B77" s="25" t="s">
        <v>10</v>
      </c>
      <c r="C77" s="25"/>
      <c r="D77" s="25">
        <v>404914</v>
      </c>
      <c r="E77" s="83" t="s">
        <v>21</v>
      </c>
      <c r="F77" s="72" t="s">
        <v>12</v>
      </c>
      <c r="G77" s="106">
        <v>15</v>
      </c>
      <c r="H77" s="101">
        <f t="shared" si="2"/>
        <v>7.5</v>
      </c>
      <c r="I77" s="91">
        <f t="shared" si="3"/>
        <v>90.82</v>
      </c>
      <c r="J77" s="79">
        <v>34</v>
      </c>
      <c r="K77" s="87">
        <f t="shared" si="4"/>
        <v>62.41</v>
      </c>
      <c r="L77" s="129">
        <v>70.5</v>
      </c>
    </row>
    <row r="78" spans="1:12" ht="25.5">
      <c r="A78" s="25">
        <v>63</v>
      </c>
      <c r="B78" s="25" t="s">
        <v>10</v>
      </c>
      <c r="C78" s="25"/>
      <c r="D78" s="25">
        <v>404914</v>
      </c>
      <c r="E78" s="83" t="s">
        <v>22</v>
      </c>
      <c r="F78" s="72" t="s">
        <v>12</v>
      </c>
      <c r="G78" s="106">
        <v>20</v>
      </c>
      <c r="H78" s="101">
        <f t="shared" si="2"/>
        <v>10</v>
      </c>
      <c r="I78" s="91">
        <f t="shared" si="3"/>
        <v>5.16</v>
      </c>
      <c r="J78" s="79"/>
      <c r="K78" s="87">
        <f t="shared" si="4"/>
        <v>5.16</v>
      </c>
      <c r="L78" s="129">
        <v>3.2</v>
      </c>
    </row>
    <row r="79" spans="1:12" ht="102">
      <c r="A79" s="71">
        <v>64</v>
      </c>
      <c r="B79" s="25" t="s">
        <v>10</v>
      </c>
      <c r="C79" s="25"/>
      <c r="D79" s="25">
        <v>398129</v>
      </c>
      <c r="E79" s="83" t="s">
        <v>132</v>
      </c>
      <c r="F79" s="72" t="s">
        <v>12</v>
      </c>
      <c r="G79" s="106">
        <v>20</v>
      </c>
      <c r="H79" s="101">
        <f t="shared" si="2"/>
        <v>10</v>
      </c>
      <c r="I79" s="91">
        <f t="shared" si="3"/>
        <v>78.29</v>
      </c>
      <c r="J79" s="79">
        <v>34</v>
      </c>
      <c r="K79" s="87">
        <f t="shared" si="4"/>
        <v>56.145</v>
      </c>
      <c r="L79" s="130">
        <v>57.66</v>
      </c>
    </row>
    <row r="80" spans="1:12" ht="38.25">
      <c r="A80" s="25">
        <v>65</v>
      </c>
      <c r="B80" s="25" t="s">
        <v>10</v>
      </c>
      <c r="C80" s="25"/>
      <c r="D80" s="25">
        <v>434043</v>
      </c>
      <c r="E80" s="83" t="s">
        <v>23</v>
      </c>
      <c r="F80" s="25" t="s">
        <v>12</v>
      </c>
      <c r="G80" s="106">
        <v>5</v>
      </c>
      <c r="H80" s="101">
        <f t="shared" si="2"/>
        <v>2.5</v>
      </c>
      <c r="I80" s="91">
        <f t="shared" si="3"/>
        <v>53.93</v>
      </c>
      <c r="J80" s="79">
        <v>15.66</v>
      </c>
      <c r="K80" s="87">
        <f t="shared" si="4"/>
        <v>34.795</v>
      </c>
      <c r="L80" s="129">
        <v>32.5</v>
      </c>
    </row>
    <row r="81" spans="1:12" ht="38.25">
      <c r="A81" s="71">
        <v>66</v>
      </c>
      <c r="B81" s="25" t="s">
        <v>10</v>
      </c>
      <c r="C81" s="25"/>
      <c r="D81" s="25">
        <v>441316</v>
      </c>
      <c r="E81" s="83" t="s">
        <v>24</v>
      </c>
      <c r="F81" s="25" t="s">
        <v>12</v>
      </c>
      <c r="G81" s="106">
        <v>50</v>
      </c>
      <c r="H81" s="101">
        <f t="shared" si="2"/>
        <v>25</v>
      </c>
      <c r="I81" s="91">
        <f t="shared" si="3"/>
        <v>9.26</v>
      </c>
      <c r="J81" s="79">
        <v>4.94</v>
      </c>
      <c r="K81" s="87">
        <f t="shared" si="4"/>
        <v>7.1</v>
      </c>
      <c r="L81" s="129">
        <v>5.99</v>
      </c>
    </row>
    <row r="82" spans="1:12" ht="25.5">
      <c r="A82" s="25">
        <v>67</v>
      </c>
      <c r="B82" s="25" t="s">
        <v>10</v>
      </c>
      <c r="C82" s="25"/>
      <c r="D82" s="25">
        <v>437880</v>
      </c>
      <c r="E82" s="83" t="s">
        <v>127</v>
      </c>
      <c r="F82" s="25" t="s">
        <v>12</v>
      </c>
      <c r="G82" s="106">
        <v>15</v>
      </c>
      <c r="H82" s="101">
        <f t="shared" si="2"/>
        <v>7.5</v>
      </c>
      <c r="I82" s="91">
        <f t="shared" si="3"/>
        <v>28.93</v>
      </c>
      <c r="J82" s="79">
        <v>13.97</v>
      </c>
      <c r="K82" s="87">
        <f t="shared" si="4"/>
        <v>21.45</v>
      </c>
      <c r="L82" s="129">
        <v>19.35</v>
      </c>
    </row>
    <row r="83" spans="1:12" ht="25.5">
      <c r="A83" s="71">
        <v>68</v>
      </c>
      <c r="B83" s="25" t="s">
        <v>10</v>
      </c>
      <c r="C83" s="25"/>
      <c r="D83" s="25">
        <v>437880</v>
      </c>
      <c r="E83" s="83" t="s">
        <v>126</v>
      </c>
      <c r="F83" s="25" t="s">
        <v>12</v>
      </c>
      <c r="G83" s="106">
        <v>10</v>
      </c>
      <c r="H83" s="101">
        <f t="shared" si="2"/>
        <v>5</v>
      </c>
      <c r="I83" s="91">
        <f t="shared" si="3"/>
        <v>18.46</v>
      </c>
      <c r="J83" s="79">
        <v>12.64</v>
      </c>
      <c r="K83" s="87">
        <f t="shared" si="4"/>
        <v>15.55</v>
      </c>
      <c r="L83" s="129">
        <v>19.44</v>
      </c>
    </row>
    <row r="84" spans="1:12" ht="38.25">
      <c r="A84" s="25">
        <v>69</v>
      </c>
      <c r="B84" s="25" t="s">
        <v>86</v>
      </c>
      <c r="C84" s="25">
        <v>11765</v>
      </c>
      <c r="D84" s="25">
        <v>440847</v>
      </c>
      <c r="E84" s="83" t="s">
        <v>27</v>
      </c>
      <c r="F84" s="25" t="s">
        <v>12</v>
      </c>
      <c r="G84" s="106">
        <v>0</v>
      </c>
      <c r="H84" s="101">
        <f t="shared" si="2"/>
        <v>0</v>
      </c>
      <c r="I84" s="91">
        <f t="shared" si="3"/>
        <v>32.84</v>
      </c>
      <c r="J84" s="79">
        <v>21.53</v>
      </c>
      <c r="K84" s="87">
        <f t="shared" si="4"/>
        <v>27.185000000000002</v>
      </c>
      <c r="L84" s="128">
        <v>31.19</v>
      </c>
    </row>
    <row r="85" spans="1:12" ht="38.25">
      <c r="A85" s="71">
        <v>70</v>
      </c>
      <c r="B85" s="25" t="s">
        <v>86</v>
      </c>
      <c r="C85" s="25">
        <v>7606</v>
      </c>
      <c r="D85" s="25">
        <v>440847</v>
      </c>
      <c r="E85" s="83" t="s">
        <v>28</v>
      </c>
      <c r="F85" s="25" t="s">
        <v>12</v>
      </c>
      <c r="G85" s="106">
        <v>0</v>
      </c>
      <c r="H85" s="101">
        <f t="shared" si="2"/>
        <v>0</v>
      </c>
      <c r="I85" s="91">
        <f t="shared" si="3"/>
        <v>21.77</v>
      </c>
      <c r="J85" s="79">
        <v>10.53</v>
      </c>
      <c r="K85" s="87">
        <f t="shared" si="4"/>
        <v>16.15</v>
      </c>
      <c r="L85" s="128">
        <v>20.67</v>
      </c>
    </row>
    <row r="86" spans="1:12" ht="25.5">
      <c r="A86" s="25">
        <v>71</v>
      </c>
      <c r="B86" s="25" t="s">
        <v>10</v>
      </c>
      <c r="C86" s="25"/>
      <c r="D86" s="25">
        <v>451969</v>
      </c>
      <c r="E86" s="83" t="s">
        <v>31</v>
      </c>
      <c r="F86" s="25" t="s">
        <v>12</v>
      </c>
      <c r="G86" s="106">
        <v>20</v>
      </c>
      <c r="H86" s="101">
        <f t="shared" si="2"/>
        <v>10</v>
      </c>
      <c r="I86" s="91">
        <f t="shared" si="3"/>
        <v>9.12</v>
      </c>
      <c r="J86" s="79">
        <v>6.07</v>
      </c>
      <c r="K86" s="87">
        <f t="shared" si="4"/>
        <v>7.595</v>
      </c>
      <c r="L86" s="128">
        <v>5.08</v>
      </c>
    </row>
    <row r="87" spans="1:12" ht="25.5">
      <c r="A87" s="71">
        <v>72</v>
      </c>
      <c r="B87" s="25" t="s">
        <v>10</v>
      </c>
      <c r="C87" s="25"/>
      <c r="D87" s="25">
        <v>451969</v>
      </c>
      <c r="E87" s="83" t="s">
        <v>32</v>
      </c>
      <c r="F87" s="25" t="s">
        <v>12</v>
      </c>
      <c r="G87" s="106">
        <v>0</v>
      </c>
      <c r="H87" s="101">
        <f t="shared" si="2"/>
        <v>0</v>
      </c>
      <c r="I87" s="91">
        <f t="shared" si="3"/>
        <v>9.12</v>
      </c>
      <c r="J87" s="79">
        <v>6.07</v>
      </c>
      <c r="K87" s="87">
        <f t="shared" si="4"/>
        <v>7.595</v>
      </c>
      <c r="L87" s="128">
        <v>6.73</v>
      </c>
    </row>
    <row r="88" spans="1:12" ht="63.75">
      <c r="A88" s="25">
        <v>73</v>
      </c>
      <c r="B88" s="25" t="s">
        <v>10</v>
      </c>
      <c r="C88" s="25"/>
      <c r="D88" s="25">
        <v>402867</v>
      </c>
      <c r="E88" s="83" t="s">
        <v>116</v>
      </c>
      <c r="F88" s="25" t="s">
        <v>12</v>
      </c>
      <c r="G88" s="106">
        <v>10</v>
      </c>
      <c r="H88" s="101">
        <f t="shared" si="2"/>
        <v>5</v>
      </c>
      <c r="I88" s="91">
        <f t="shared" si="3"/>
        <v>42.27</v>
      </c>
      <c r="J88" s="79">
        <v>22.88</v>
      </c>
      <c r="K88" s="87">
        <f t="shared" si="4"/>
        <v>32.575</v>
      </c>
      <c r="L88" s="128">
        <v>33.58</v>
      </c>
    </row>
    <row r="89" spans="1:12" ht="63.75">
      <c r="A89" s="71">
        <v>74</v>
      </c>
      <c r="B89" s="25" t="s">
        <v>10</v>
      </c>
      <c r="C89" s="25"/>
      <c r="D89" s="25">
        <v>429870</v>
      </c>
      <c r="E89" s="83" t="s">
        <v>95</v>
      </c>
      <c r="F89" s="25" t="s">
        <v>12</v>
      </c>
      <c r="G89" s="106">
        <v>0</v>
      </c>
      <c r="H89" s="101">
        <f t="shared" si="2"/>
        <v>0</v>
      </c>
      <c r="I89" s="91">
        <f t="shared" si="3"/>
        <v>258.19</v>
      </c>
      <c r="J89" s="79">
        <v>85.5</v>
      </c>
      <c r="K89" s="87">
        <f t="shared" si="4"/>
        <v>171.845</v>
      </c>
      <c r="L89" s="128">
        <v>233.83</v>
      </c>
    </row>
    <row r="90" spans="1:12" ht="63.75">
      <c r="A90" s="25">
        <v>75</v>
      </c>
      <c r="B90" s="25" t="s">
        <v>10</v>
      </c>
      <c r="C90" s="25"/>
      <c r="D90" s="25">
        <v>402867</v>
      </c>
      <c r="E90" s="83" t="s">
        <v>117</v>
      </c>
      <c r="F90" s="25" t="s">
        <v>12</v>
      </c>
      <c r="G90" s="106">
        <v>40</v>
      </c>
      <c r="H90" s="101">
        <f t="shared" si="2"/>
        <v>20</v>
      </c>
      <c r="I90" s="91">
        <f t="shared" si="3"/>
        <v>47.6</v>
      </c>
      <c r="J90" s="79">
        <v>22.88</v>
      </c>
      <c r="K90" s="87">
        <f t="shared" si="4"/>
        <v>35.24</v>
      </c>
      <c r="L90" s="128">
        <v>33.58</v>
      </c>
    </row>
    <row r="91" spans="1:12" ht="63.75">
      <c r="A91" s="71">
        <v>76</v>
      </c>
      <c r="B91" s="25" t="s">
        <v>10</v>
      </c>
      <c r="C91" s="25"/>
      <c r="D91" s="25">
        <v>374353</v>
      </c>
      <c r="E91" s="83" t="s">
        <v>118</v>
      </c>
      <c r="F91" s="25" t="s">
        <v>12</v>
      </c>
      <c r="G91" s="106">
        <v>40</v>
      </c>
      <c r="H91" s="101">
        <f t="shared" si="2"/>
        <v>20</v>
      </c>
      <c r="I91" s="91">
        <f t="shared" si="3"/>
        <v>61.45</v>
      </c>
      <c r="J91" s="79">
        <v>44.28</v>
      </c>
      <c r="K91" s="87">
        <f t="shared" si="4"/>
        <v>52.865</v>
      </c>
      <c r="L91" s="128">
        <v>48.89</v>
      </c>
    </row>
    <row r="92" spans="1:12" ht="51">
      <c r="A92" s="25">
        <v>77</v>
      </c>
      <c r="B92" s="25" t="s">
        <v>10</v>
      </c>
      <c r="C92" s="25"/>
      <c r="D92" s="25">
        <v>23396</v>
      </c>
      <c r="E92" s="83" t="s">
        <v>119</v>
      </c>
      <c r="F92" s="25" t="s">
        <v>12</v>
      </c>
      <c r="G92" s="106">
        <v>15</v>
      </c>
      <c r="H92" s="101">
        <f t="shared" si="2"/>
        <v>7.5</v>
      </c>
      <c r="I92" s="91">
        <f t="shared" si="3"/>
        <v>38.3</v>
      </c>
      <c r="J92" s="79"/>
      <c r="K92" s="87">
        <f t="shared" si="4"/>
        <v>38.3</v>
      </c>
      <c r="L92" s="128">
        <v>31.85</v>
      </c>
    </row>
    <row r="93" spans="1:12" ht="76.5">
      <c r="A93" s="71">
        <v>78</v>
      </c>
      <c r="B93" s="25" t="s">
        <v>10</v>
      </c>
      <c r="C93" s="25"/>
      <c r="D93" s="25">
        <v>253944</v>
      </c>
      <c r="E93" s="83" t="s">
        <v>96</v>
      </c>
      <c r="F93" s="25" t="s">
        <v>12</v>
      </c>
      <c r="G93" s="106">
        <v>10</v>
      </c>
      <c r="H93" s="101">
        <f t="shared" si="2"/>
        <v>5</v>
      </c>
      <c r="I93" s="91">
        <f t="shared" si="3"/>
        <v>239.63</v>
      </c>
      <c r="J93" s="79">
        <v>124.31</v>
      </c>
      <c r="K93" s="87">
        <f t="shared" si="4"/>
        <v>181.97</v>
      </c>
      <c r="L93" s="128">
        <v>236</v>
      </c>
    </row>
    <row r="94" spans="1:12" ht="63.75">
      <c r="A94" s="25">
        <v>79</v>
      </c>
      <c r="B94" s="25" t="s">
        <v>10</v>
      </c>
      <c r="C94" s="25"/>
      <c r="D94" s="25">
        <v>253944</v>
      </c>
      <c r="E94" s="83" t="s">
        <v>90</v>
      </c>
      <c r="F94" s="25" t="s">
        <v>12</v>
      </c>
      <c r="G94" s="106">
        <v>0</v>
      </c>
      <c r="H94" s="101">
        <v>0</v>
      </c>
      <c r="I94" s="91">
        <f t="shared" si="3"/>
        <v>177.96</v>
      </c>
      <c r="J94" s="79">
        <v>47.2</v>
      </c>
      <c r="K94" s="87">
        <f t="shared" si="4"/>
        <v>112.58000000000001</v>
      </c>
      <c r="L94" s="129">
        <v>178.37</v>
      </c>
    </row>
    <row r="95" spans="1:12" ht="76.5">
      <c r="A95" s="71">
        <v>80</v>
      </c>
      <c r="B95" s="25" t="s">
        <v>86</v>
      </c>
      <c r="C95" s="25">
        <v>11775</v>
      </c>
      <c r="D95" s="25">
        <v>253944</v>
      </c>
      <c r="E95" s="83" t="s">
        <v>120</v>
      </c>
      <c r="F95" s="25" t="s">
        <v>12</v>
      </c>
      <c r="G95" s="106">
        <v>15</v>
      </c>
      <c r="H95" s="101">
        <f t="shared" si="2"/>
        <v>7.5</v>
      </c>
      <c r="I95" s="91">
        <f t="shared" si="3"/>
        <v>81.81</v>
      </c>
      <c r="J95" s="79">
        <v>64.5</v>
      </c>
      <c r="K95" s="87">
        <f t="shared" si="4"/>
        <v>73.155</v>
      </c>
      <c r="L95" s="129">
        <v>78.89</v>
      </c>
    </row>
    <row r="96" spans="1:12" ht="38.25">
      <c r="A96" s="25">
        <v>81</v>
      </c>
      <c r="B96" s="25" t="s">
        <v>10</v>
      </c>
      <c r="C96" s="25"/>
      <c r="D96" s="25">
        <v>376177</v>
      </c>
      <c r="E96" s="83" t="s">
        <v>121</v>
      </c>
      <c r="F96" s="25" t="s">
        <v>12</v>
      </c>
      <c r="G96" s="106">
        <v>6</v>
      </c>
      <c r="H96" s="101">
        <f t="shared" si="2"/>
        <v>3</v>
      </c>
      <c r="I96" s="91">
        <f t="shared" si="3"/>
        <v>61.93</v>
      </c>
      <c r="J96" s="79">
        <v>48.35</v>
      </c>
      <c r="K96" s="87">
        <f t="shared" si="4"/>
        <v>55.14</v>
      </c>
      <c r="L96" s="129">
        <v>79.59</v>
      </c>
    </row>
    <row r="97" spans="1:12" ht="38.25">
      <c r="A97" s="71">
        <v>82</v>
      </c>
      <c r="B97" s="72" t="s">
        <v>86</v>
      </c>
      <c r="C97" s="72">
        <v>38643</v>
      </c>
      <c r="D97" s="72">
        <v>408451</v>
      </c>
      <c r="E97" s="84" t="s">
        <v>97</v>
      </c>
      <c r="F97" s="72" t="s">
        <v>12</v>
      </c>
      <c r="G97" s="106">
        <v>10</v>
      </c>
      <c r="H97" s="101">
        <f t="shared" si="2"/>
        <v>5</v>
      </c>
      <c r="I97" s="91">
        <f t="shared" si="3"/>
        <v>26.74</v>
      </c>
      <c r="J97" s="78">
        <v>12</v>
      </c>
      <c r="K97" s="87">
        <f t="shared" si="4"/>
        <v>19.369999999999997</v>
      </c>
      <c r="L97" s="129">
        <v>20.6</v>
      </c>
    </row>
    <row r="98" spans="1:12" ht="38.25">
      <c r="A98" s="25">
        <v>83</v>
      </c>
      <c r="B98" s="25" t="s">
        <v>10</v>
      </c>
      <c r="C98" s="25"/>
      <c r="D98" s="25">
        <v>408451</v>
      </c>
      <c r="E98" s="83" t="s">
        <v>98</v>
      </c>
      <c r="F98" s="25" t="s">
        <v>12</v>
      </c>
      <c r="G98" s="106">
        <v>10</v>
      </c>
      <c r="H98" s="101">
        <f t="shared" si="2"/>
        <v>5</v>
      </c>
      <c r="I98" s="91">
        <f t="shared" si="3"/>
        <v>44.6</v>
      </c>
      <c r="J98" s="79">
        <v>12</v>
      </c>
      <c r="K98" s="87">
        <f t="shared" si="4"/>
        <v>28.3</v>
      </c>
      <c r="L98" s="129">
        <v>34.87</v>
      </c>
    </row>
    <row r="99" spans="1:12" ht="38.25">
      <c r="A99" s="71">
        <v>84</v>
      </c>
      <c r="B99" s="25" t="s">
        <v>10</v>
      </c>
      <c r="C99" s="25"/>
      <c r="D99" s="25">
        <v>395410</v>
      </c>
      <c r="E99" s="83" t="s">
        <v>99</v>
      </c>
      <c r="F99" s="25" t="s">
        <v>12</v>
      </c>
      <c r="G99" s="106">
        <v>0</v>
      </c>
      <c r="H99" s="101">
        <f t="shared" si="2"/>
        <v>0</v>
      </c>
      <c r="I99" s="91">
        <f t="shared" si="3"/>
        <v>79.26</v>
      </c>
      <c r="J99" s="79">
        <v>12</v>
      </c>
      <c r="K99" s="87">
        <f t="shared" si="4"/>
        <v>45.63</v>
      </c>
      <c r="L99" s="129">
        <v>67.6</v>
      </c>
    </row>
    <row r="100" spans="1:12" ht="38.25">
      <c r="A100" s="25">
        <v>85</v>
      </c>
      <c r="B100" s="25" t="s">
        <v>86</v>
      </c>
      <c r="C100" s="25">
        <v>37588</v>
      </c>
      <c r="D100" s="25">
        <v>415081</v>
      </c>
      <c r="E100" s="83" t="s">
        <v>100</v>
      </c>
      <c r="F100" s="25" t="s">
        <v>12</v>
      </c>
      <c r="G100" s="106">
        <v>12</v>
      </c>
      <c r="H100" s="101">
        <f t="shared" si="2"/>
        <v>6</v>
      </c>
      <c r="I100" s="91">
        <f t="shared" si="3"/>
        <v>18.39</v>
      </c>
      <c r="J100" s="79">
        <v>12</v>
      </c>
      <c r="K100" s="87">
        <f t="shared" si="4"/>
        <v>15.195</v>
      </c>
      <c r="L100" s="129">
        <v>17.24</v>
      </c>
    </row>
    <row r="101" spans="1:12" ht="63.75">
      <c r="A101" s="71">
        <v>86</v>
      </c>
      <c r="B101" s="72" t="s">
        <v>10</v>
      </c>
      <c r="C101" s="73"/>
      <c r="D101" s="73">
        <v>369448</v>
      </c>
      <c r="E101" s="86" t="s">
        <v>129</v>
      </c>
      <c r="F101" s="72" t="s">
        <v>12</v>
      </c>
      <c r="G101" s="106">
        <v>0</v>
      </c>
      <c r="H101" s="101">
        <f t="shared" si="2"/>
        <v>0</v>
      </c>
      <c r="I101" s="91">
        <f t="shared" si="3"/>
        <v>298.25</v>
      </c>
      <c r="J101" s="78">
        <v>324</v>
      </c>
      <c r="K101" s="87">
        <f t="shared" si="4"/>
        <v>311.125</v>
      </c>
      <c r="L101" s="129">
        <v>290.1</v>
      </c>
    </row>
    <row r="102" spans="1:12" ht="63.75">
      <c r="A102" s="25">
        <v>87</v>
      </c>
      <c r="B102" s="25" t="s">
        <v>10</v>
      </c>
      <c r="C102" s="25"/>
      <c r="D102" s="73">
        <v>369448</v>
      </c>
      <c r="E102" s="83" t="s">
        <v>101</v>
      </c>
      <c r="F102" s="25" t="s">
        <v>12</v>
      </c>
      <c r="G102" s="106">
        <v>80</v>
      </c>
      <c r="H102" s="101">
        <f t="shared" si="2"/>
        <v>40</v>
      </c>
      <c r="I102" s="91">
        <f t="shared" si="3"/>
        <v>61.23</v>
      </c>
      <c r="J102" s="79"/>
      <c r="K102" s="87">
        <f t="shared" si="4"/>
        <v>61.23</v>
      </c>
      <c r="L102" s="129">
        <v>49.3</v>
      </c>
    </row>
    <row r="103" spans="1:12" ht="25.5">
      <c r="A103" s="71">
        <v>88</v>
      </c>
      <c r="B103" s="25" t="s">
        <v>10</v>
      </c>
      <c r="C103" s="25"/>
      <c r="D103" s="25">
        <v>133779</v>
      </c>
      <c r="E103" s="83" t="s">
        <v>45</v>
      </c>
      <c r="F103" s="25" t="s">
        <v>12</v>
      </c>
      <c r="G103" s="106">
        <v>12</v>
      </c>
      <c r="H103" s="101">
        <f t="shared" si="2"/>
        <v>6</v>
      </c>
      <c r="I103" s="107">
        <f t="shared" si="3"/>
        <v>16.5</v>
      </c>
      <c r="J103" s="79">
        <v>1.58</v>
      </c>
      <c r="K103" s="87">
        <f>J103</f>
        <v>1.58</v>
      </c>
      <c r="L103" s="129">
        <v>13.73</v>
      </c>
    </row>
    <row r="104" spans="1:12" ht="12.75">
      <c r="A104" s="25">
        <v>89</v>
      </c>
      <c r="B104" s="25" t="s">
        <v>10</v>
      </c>
      <c r="C104" s="25"/>
      <c r="D104" s="25">
        <v>51039</v>
      </c>
      <c r="E104" s="83" t="s">
        <v>46</v>
      </c>
      <c r="F104" s="25" t="s">
        <v>12</v>
      </c>
      <c r="G104" s="106">
        <v>8</v>
      </c>
      <c r="H104" s="101">
        <f t="shared" si="2"/>
        <v>4</v>
      </c>
      <c r="I104" s="91">
        <f t="shared" si="3"/>
        <v>0.76</v>
      </c>
      <c r="J104" s="79">
        <v>0.85</v>
      </c>
      <c r="K104" s="87">
        <f aca="true" t="shared" si="5" ref="K104:K113">AVERAGE(I104,J104)</f>
        <v>0.8049999999999999</v>
      </c>
      <c r="L104" s="129">
        <v>0.4</v>
      </c>
    </row>
    <row r="105" spans="1:12" ht="12.75">
      <c r="A105" s="71">
        <v>90</v>
      </c>
      <c r="B105" s="25" t="s">
        <v>10</v>
      </c>
      <c r="C105" s="25"/>
      <c r="D105" s="25">
        <v>429943</v>
      </c>
      <c r="E105" s="83" t="s">
        <v>47</v>
      </c>
      <c r="F105" s="25" t="s">
        <v>12</v>
      </c>
      <c r="G105" s="106">
        <v>2</v>
      </c>
      <c r="H105" s="101">
        <f t="shared" si="2"/>
        <v>1</v>
      </c>
      <c r="I105" s="91">
        <f t="shared" si="3"/>
        <v>131.4</v>
      </c>
      <c r="J105" s="79">
        <v>119.76</v>
      </c>
      <c r="K105" s="87">
        <f t="shared" si="5"/>
        <v>125.58000000000001</v>
      </c>
      <c r="L105" s="129">
        <v>141.24</v>
      </c>
    </row>
    <row r="106" spans="1:12" ht="38.25">
      <c r="A106" s="25">
        <v>91</v>
      </c>
      <c r="B106" s="74" t="s">
        <v>86</v>
      </c>
      <c r="C106" s="74">
        <v>11714</v>
      </c>
      <c r="D106" s="74">
        <v>404299</v>
      </c>
      <c r="E106" s="83" t="s">
        <v>48</v>
      </c>
      <c r="F106" s="25" t="s">
        <v>12</v>
      </c>
      <c r="G106" s="106">
        <v>2</v>
      </c>
      <c r="H106" s="101">
        <f t="shared" si="2"/>
        <v>1</v>
      </c>
      <c r="I106" s="91">
        <f t="shared" si="3"/>
        <v>42.52</v>
      </c>
      <c r="J106" s="79">
        <v>36.77</v>
      </c>
      <c r="K106" s="87">
        <f t="shared" si="5"/>
        <v>39.645</v>
      </c>
      <c r="L106" s="129">
        <v>29.74</v>
      </c>
    </row>
    <row r="107" spans="1:12" ht="38.25">
      <c r="A107" s="71">
        <v>92</v>
      </c>
      <c r="B107" s="74" t="s">
        <v>86</v>
      </c>
      <c r="C107" s="74">
        <v>5102</v>
      </c>
      <c r="D107" s="74">
        <v>358925</v>
      </c>
      <c r="E107" s="83" t="s">
        <v>49</v>
      </c>
      <c r="F107" s="25" t="s">
        <v>12</v>
      </c>
      <c r="G107" s="106">
        <v>2</v>
      </c>
      <c r="H107" s="101">
        <f t="shared" si="2"/>
        <v>1</v>
      </c>
      <c r="I107" s="91">
        <f t="shared" si="3"/>
        <v>9.56</v>
      </c>
      <c r="J107" s="79">
        <v>7.4</v>
      </c>
      <c r="K107" s="87">
        <f t="shared" si="5"/>
        <v>8.48</v>
      </c>
      <c r="L107" s="129">
        <v>6.65</v>
      </c>
    </row>
    <row r="108" spans="1:12" ht="38.25">
      <c r="A108" s="25">
        <v>93</v>
      </c>
      <c r="B108" s="25" t="s">
        <v>10</v>
      </c>
      <c r="C108" s="25"/>
      <c r="D108" s="25">
        <v>366454</v>
      </c>
      <c r="E108" s="83" t="s">
        <v>102</v>
      </c>
      <c r="F108" s="25" t="s">
        <v>12</v>
      </c>
      <c r="G108" s="106">
        <v>0</v>
      </c>
      <c r="H108" s="101">
        <f t="shared" si="2"/>
        <v>0</v>
      </c>
      <c r="I108" s="91">
        <f t="shared" si="3"/>
        <v>70.1</v>
      </c>
      <c r="J108" s="79">
        <v>30.65</v>
      </c>
      <c r="K108" s="87">
        <f t="shared" si="5"/>
        <v>50.375</v>
      </c>
      <c r="L108" s="129">
        <v>60.26</v>
      </c>
    </row>
    <row r="109" spans="1:12" ht="38.25">
      <c r="A109" s="71">
        <v>94</v>
      </c>
      <c r="B109" s="25" t="s">
        <v>10</v>
      </c>
      <c r="C109" s="25"/>
      <c r="D109" s="25">
        <v>366454</v>
      </c>
      <c r="E109" s="83" t="s">
        <v>103</v>
      </c>
      <c r="F109" s="25" t="s">
        <v>12</v>
      </c>
      <c r="G109" s="106">
        <v>0</v>
      </c>
      <c r="H109" s="101">
        <f t="shared" si="2"/>
        <v>0</v>
      </c>
      <c r="I109" s="91">
        <f t="shared" si="3"/>
        <v>67.78</v>
      </c>
      <c r="J109" s="79">
        <v>45</v>
      </c>
      <c r="K109" s="87">
        <f t="shared" si="5"/>
        <v>56.39</v>
      </c>
      <c r="L109" s="129">
        <v>58.22</v>
      </c>
    </row>
    <row r="110" spans="1:12" ht="51">
      <c r="A110" s="25">
        <v>95</v>
      </c>
      <c r="B110" s="25" t="s">
        <v>10</v>
      </c>
      <c r="C110" s="25"/>
      <c r="D110" s="25">
        <v>366454</v>
      </c>
      <c r="E110" s="83" t="s">
        <v>104</v>
      </c>
      <c r="F110" s="25" t="s">
        <v>12</v>
      </c>
      <c r="G110" s="106">
        <v>0</v>
      </c>
      <c r="H110" s="101">
        <f t="shared" si="2"/>
        <v>0</v>
      </c>
      <c r="I110" s="91">
        <f t="shared" si="3"/>
        <v>70.1</v>
      </c>
      <c r="J110" s="79">
        <v>30.65</v>
      </c>
      <c r="K110" s="87">
        <f t="shared" si="5"/>
        <v>50.375</v>
      </c>
      <c r="L110" s="129">
        <v>33.5</v>
      </c>
    </row>
    <row r="111" spans="1:12" ht="38.25">
      <c r="A111" s="71">
        <v>96</v>
      </c>
      <c r="B111" s="25" t="s">
        <v>10</v>
      </c>
      <c r="C111" s="25"/>
      <c r="D111" s="25">
        <v>366454</v>
      </c>
      <c r="E111" s="83" t="s">
        <v>105</v>
      </c>
      <c r="F111" s="25" t="s">
        <v>12</v>
      </c>
      <c r="G111" s="106">
        <v>0</v>
      </c>
      <c r="H111" s="101">
        <f t="shared" si="2"/>
        <v>0</v>
      </c>
      <c r="I111" s="91">
        <f t="shared" si="3"/>
        <v>67.78</v>
      </c>
      <c r="J111" s="79">
        <v>45</v>
      </c>
      <c r="K111" s="87">
        <f t="shared" si="5"/>
        <v>56.39</v>
      </c>
      <c r="L111" s="129">
        <v>33.25</v>
      </c>
    </row>
    <row r="112" spans="1:12" ht="38.25">
      <c r="A112" s="25">
        <v>97</v>
      </c>
      <c r="B112" s="25" t="s">
        <v>10</v>
      </c>
      <c r="C112" s="25"/>
      <c r="D112" s="25">
        <v>366454</v>
      </c>
      <c r="E112" s="83" t="s">
        <v>106</v>
      </c>
      <c r="F112" s="25" t="s">
        <v>12</v>
      </c>
      <c r="G112" s="106">
        <v>0</v>
      </c>
      <c r="H112" s="101">
        <f t="shared" si="2"/>
        <v>0</v>
      </c>
      <c r="I112" s="91">
        <f t="shared" si="3"/>
        <v>70.1</v>
      </c>
      <c r="J112" s="79">
        <v>30.65</v>
      </c>
      <c r="K112" s="87">
        <f t="shared" si="5"/>
        <v>50.375</v>
      </c>
      <c r="L112" s="129">
        <v>69.5</v>
      </c>
    </row>
    <row r="113" spans="1:12" ht="38.25">
      <c r="A113" s="71">
        <v>98</v>
      </c>
      <c r="B113" s="25" t="s">
        <v>10</v>
      </c>
      <c r="C113" s="25"/>
      <c r="D113" s="25">
        <v>366454</v>
      </c>
      <c r="E113" s="83" t="s">
        <v>107</v>
      </c>
      <c r="F113" s="25" t="s">
        <v>12</v>
      </c>
      <c r="G113" s="106">
        <v>0</v>
      </c>
      <c r="H113" s="101">
        <f t="shared" si="2"/>
        <v>0</v>
      </c>
      <c r="I113" s="91">
        <f t="shared" si="3"/>
        <v>67.78</v>
      </c>
      <c r="J113" s="79">
        <v>45</v>
      </c>
      <c r="K113" s="87">
        <f t="shared" si="5"/>
        <v>56.39</v>
      </c>
      <c r="L113" s="129">
        <v>42.44</v>
      </c>
    </row>
    <row r="114" spans="1:12" ht="12.75">
      <c r="A114" s="123"/>
      <c r="B114" s="123"/>
      <c r="C114" s="123"/>
      <c r="D114" s="123"/>
      <c r="E114" s="85"/>
      <c r="F114" s="123"/>
      <c r="G114" s="124"/>
      <c r="H114" s="119"/>
      <c r="I114" s="125"/>
      <c r="J114" s="27"/>
      <c r="K114" s="131"/>
      <c r="L114" s="132"/>
    </row>
    <row r="115" spans="1:12" ht="12.75">
      <c r="A115" s="123"/>
      <c r="B115" s="123"/>
      <c r="C115" s="123"/>
      <c r="D115" s="123"/>
      <c r="E115" s="85"/>
      <c r="F115" s="123"/>
      <c r="G115" s="124"/>
      <c r="H115" s="119"/>
      <c r="I115" s="125"/>
      <c r="J115" s="27"/>
      <c r="K115" s="131"/>
      <c r="L115" s="132"/>
    </row>
    <row r="116" spans="1:12" ht="12.75">
      <c r="A116" s="123"/>
      <c r="B116" s="123"/>
      <c r="C116" s="123"/>
      <c r="D116" s="123"/>
      <c r="E116" s="85"/>
      <c r="F116" s="123"/>
      <c r="G116" s="124"/>
      <c r="H116" s="119"/>
      <c r="I116" s="125"/>
      <c r="J116" s="27"/>
      <c r="K116" s="131"/>
      <c r="L116" s="132"/>
    </row>
    <row r="117" spans="1:12" ht="12.75">
      <c r="A117" s="1"/>
      <c r="B117" s="2"/>
      <c r="C117" s="2"/>
      <c r="D117" s="2"/>
      <c r="E117" s="80"/>
      <c r="F117" s="4"/>
      <c r="G117" s="95"/>
      <c r="H117" s="96"/>
      <c r="I117" s="6"/>
      <c r="J117" s="7"/>
      <c r="L117" s="24"/>
    </row>
    <row r="118" spans="1:12" ht="12.75">
      <c r="A118" s="152" t="s">
        <v>87</v>
      </c>
      <c r="B118" s="152"/>
      <c r="C118" s="152"/>
      <c r="D118" s="152"/>
      <c r="E118" s="152"/>
      <c r="F118" s="152"/>
      <c r="G118" s="152"/>
      <c r="H118" s="152"/>
      <c r="I118" s="152"/>
      <c r="J118" s="24"/>
      <c r="K118" s="24"/>
      <c r="L118" s="24"/>
    </row>
    <row r="119" spans="1:12" ht="39.75" customHeight="1">
      <c r="A119" s="75" t="s">
        <v>88</v>
      </c>
      <c r="B119" s="148" t="s">
        <v>111</v>
      </c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</row>
    <row r="120" spans="1:12" ht="24.75" customHeight="1">
      <c r="A120" s="75" t="s">
        <v>89</v>
      </c>
      <c r="B120" s="150" t="s">
        <v>112</v>
      </c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</row>
    <row r="121" spans="1:12" ht="12.75">
      <c r="A121" s="75" t="s">
        <v>134</v>
      </c>
      <c r="B121" s="149" t="s">
        <v>148</v>
      </c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</row>
    <row r="122" spans="1:12" ht="12.75">
      <c r="A122" s="75" t="s">
        <v>138</v>
      </c>
      <c r="B122" s="149" t="s">
        <v>139</v>
      </c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</row>
    <row r="123" spans="1:12" ht="12.75">
      <c r="A123" s="75" t="s">
        <v>145</v>
      </c>
      <c r="B123" s="149" t="s">
        <v>146</v>
      </c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ht="12.75">
      <c r="A124" s="75"/>
      <c r="B124" s="109"/>
      <c r="C124" s="76"/>
      <c r="D124" s="76"/>
      <c r="E124" s="76"/>
      <c r="F124" s="76"/>
      <c r="G124" s="76"/>
      <c r="H124" s="76"/>
      <c r="I124" s="76"/>
      <c r="J124" s="76"/>
      <c r="K124" s="76"/>
      <c r="L124" s="76"/>
    </row>
    <row r="125" spans="1:12" ht="12.75">
      <c r="A125" s="142" t="s">
        <v>135</v>
      </c>
      <c r="B125" s="143"/>
      <c r="C125" s="143"/>
      <c r="D125" s="143"/>
      <c r="E125" s="143"/>
      <c r="F125" s="143"/>
      <c r="G125" s="143"/>
      <c r="H125" s="143"/>
      <c r="I125" s="143"/>
      <c r="J125" s="24"/>
      <c r="K125" s="24"/>
      <c r="L125" s="24"/>
    </row>
    <row r="126" spans="1:12" ht="12.75">
      <c r="A126" s="7" t="s">
        <v>136</v>
      </c>
      <c r="B126" s="2"/>
      <c r="C126" s="2"/>
      <c r="D126" s="2"/>
      <c r="E126" s="80"/>
      <c r="F126" s="4"/>
      <c r="G126" s="95"/>
      <c r="H126" s="96"/>
      <c r="I126" s="6"/>
      <c r="J126" s="7"/>
      <c r="K126" s="108"/>
      <c r="L126" s="24"/>
    </row>
    <row r="127" spans="1:12" ht="12.75">
      <c r="A127" s="151" t="s">
        <v>137</v>
      </c>
      <c r="B127" s="151"/>
      <c r="C127" s="151"/>
      <c r="D127" s="151"/>
      <c r="E127" s="151"/>
      <c r="F127" s="151"/>
      <c r="G127" s="151"/>
      <c r="H127" s="151"/>
      <c r="I127" s="151"/>
      <c r="J127" s="2"/>
      <c r="K127" s="2"/>
      <c r="L127" s="36"/>
    </row>
  </sheetData>
  <sheetProtection/>
  <mergeCells count="31">
    <mergeCell ref="A6:A7"/>
    <mergeCell ref="G6:H6"/>
    <mergeCell ref="C6:C7"/>
    <mergeCell ref="B63:B64"/>
    <mergeCell ref="E6:E7"/>
    <mergeCell ref="D63:D64"/>
    <mergeCell ref="A3:L3"/>
    <mergeCell ref="A5:I5"/>
    <mergeCell ref="J5:J7"/>
    <mergeCell ref="K5:K7"/>
    <mergeCell ref="L5:L7"/>
    <mergeCell ref="B123:L123"/>
    <mergeCell ref="B6:B7"/>
    <mergeCell ref="A127:I127"/>
    <mergeCell ref="E63:E64"/>
    <mergeCell ref="F63:F64"/>
    <mergeCell ref="G63:H63"/>
    <mergeCell ref="A118:I118"/>
    <mergeCell ref="D6:D7"/>
    <mergeCell ref="B120:L120"/>
    <mergeCell ref="F6:F7"/>
    <mergeCell ref="A125:I125"/>
    <mergeCell ref="J62:J64"/>
    <mergeCell ref="K62:K64"/>
    <mergeCell ref="L62:L64"/>
    <mergeCell ref="A63:A64"/>
    <mergeCell ref="A62:I62"/>
    <mergeCell ref="B119:L119"/>
    <mergeCell ref="C63:C64"/>
    <mergeCell ref="B121:L121"/>
    <mergeCell ref="B122:L122"/>
  </mergeCells>
  <printOptions/>
  <pageMargins left="0.511811024" right="0.511811024" top="0.787401575" bottom="0.787401575" header="0.31496062" footer="0.3149606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91">
      <selection activeCell="A96" sqref="A96:I96"/>
    </sheetView>
  </sheetViews>
  <sheetFormatPr defaultColWidth="9.140625" defaultRowHeight="12.75"/>
  <cols>
    <col min="1" max="1" width="5.8515625" style="0" customWidth="1"/>
    <col min="3" max="3" width="10.00390625" style="0" customWidth="1"/>
    <col min="4" max="4" width="11.421875" style="0" customWidth="1"/>
    <col min="5" max="5" width="53.28125" style="0" customWidth="1"/>
    <col min="6" max="6" width="6.57421875" style="0" customWidth="1"/>
    <col min="7" max="7" width="7.7109375" style="0" customWidth="1"/>
    <col min="8" max="8" width="7.28125" style="0" customWidth="1"/>
    <col min="9" max="9" width="8.28125" style="0" customWidth="1"/>
    <col min="10" max="10" width="13.00390625" style="0" customWidth="1"/>
  </cols>
  <sheetData>
    <row r="1" spans="1:10" ht="12.75">
      <c r="A1" s="49" t="s">
        <v>144</v>
      </c>
      <c r="B1" s="115"/>
      <c r="C1" s="115"/>
      <c r="D1" s="115"/>
      <c r="E1" s="116"/>
      <c r="F1" s="117"/>
      <c r="G1" s="118"/>
      <c r="H1" s="119"/>
      <c r="I1" s="120"/>
      <c r="J1" s="24"/>
    </row>
    <row r="2" spans="1:10" ht="12.75">
      <c r="A2" s="163" t="s">
        <v>143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1.25" customHeight="1">
      <c r="A3" s="69"/>
      <c r="B3" s="69"/>
      <c r="C3" s="69"/>
      <c r="D3" s="69"/>
      <c r="E3" s="81"/>
      <c r="F3" s="68"/>
      <c r="G3" s="97"/>
      <c r="H3" s="98"/>
      <c r="I3" s="70"/>
      <c r="J3" s="24"/>
    </row>
    <row r="4" spans="1:10" ht="15">
      <c r="A4" s="147" t="s">
        <v>150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ht="12.75">
      <c r="A5" s="146" t="s">
        <v>2</v>
      </c>
      <c r="B5" s="146" t="s">
        <v>3</v>
      </c>
      <c r="C5" s="146" t="s">
        <v>85</v>
      </c>
      <c r="D5" s="153" t="s">
        <v>108</v>
      </c>
      <c r="E5" s="153" t="s">
        <v>115</v>
      </c>
      <c r="F5" s="146" t="s">
        <v>5</v>
      </c>
      <c r="G5" s="146" t="s">
        <v>0</v>
      </c>
      <c r="H5" s="146"/>
      <c r="I5" s="121" t="s">
        <v>1</v>
      </c>
      <c r="J5" s="162" t="s">
        <v>140</v>
      </c>
    </row>
    <row r="6" spans="1:10" ht="34.5" customHeight="1">
      <c r="A6" s="146"/>
      <c r="B6" s="146"/>
      <c r="C6" s="146"/>
      <c r="D6" s="153"/>
      <c r="E6" s="153"/>
      <c r="F6" s="146"/>
      <c r="G6" s="122" t="s">
        <v>92</v>
      </c>
      <c r="H6" s="99" t="s">
        <v>147</v>
      </c>
      <c r="I6" s="99" t="s">
        <v>91</v>
      </c>
      <c r="J6" s="162"/>
    </row>
    <row r="7" spans="1:10" ht="12.75">
      <c r="A7" s="71">
        <v>1</v>
      </c>
      <c r="B7" s="71" t="s">
        <v>10</v>
      </c>
      <c r="C7" s="71"/>
      <c r="D7" s="71">
        <v>446525</v>
      </c>
      <c r="E7" s="82" t="s">
        <v>110</v>
      </c>
      <c r="F7" s="71" t="s">
        <v>12</v>
      </c>
      <c r="G7" s="100">
        <v>50</v>
      </c>
      <c r="H7" s="101">
        <v>10</v>
      </c>
      <c r="I7" s="93">
        <v>8.75</v>
      </c>
      <c r="J7" s="114">
        <f>G7*I7</f>
        <v>437.5</v>
      </c>
    </row>
    <row r="8" spans="1:10" ht="12.75">
      <c r="A8" s="71">
        <v>2</v>
      </c>
      <c r="B8" s="71" t="s">
        <v>86</v>
      </c>
      <c r="C8" s="71">
        <v>4896</v>
      </c>
      <c r="D8" s="71">
        <v>51039</v>
      </c>
      <c r="E8" s="82" t="s">
        <v>13</v>
      </c>
      <c r="F8" s="71" t="s">
        <v>12</v>
      </c>
      <c r="G8" s="100">
        <v>20</v>
      </c>
      <c r="H8" s="101">
        <v>10</v>
      </c>
      <c r="I8" s="93">
        <v>0.56</v>
      </c>
      <c r="J8" s="114">
        <f aca="true" t="shared" si="0" ref="J8:J52">G8*I8</f>
        <v>11.200000000000001</v>
      </c>
    </row>
    <row r="9" spans="1:10" ht="12.75">
      <c r="A9" s="71">
        <v>3</v>
      </c>
      <c r="B9" s="71" t="s">
        <v>86</v>
      </c>
      <c r="C9" s="71">
        <v>4895</v>
      </c>
      <c r="D9" s="71">
        <v>51039</v>
      </c>
      <c r="E9" s="82" t="s">
        <v>66</v>
      </c>
      <c r="F9" s="71" t="s">
        <v>12</v>
      </c>
      <c r="G9" s="100">
        <v>40</v>
      </c>
      <c r="H9" s="101">
        <v>20</v>
      </c>
      <c r="I9" s="93">
        <v>0.32</v>
      </c>
      <c r="J9" s="114">
        <f t="shared" si="0"/>
        <v>12.8</v>
      </c>
    </row>
    <row r="10" spans="1:10" ht="12.75">
      <c r="A10" s="71">
        <v>4</v>
      </c>
      <c r="B10" s="71" t="s">
        <v>10</v>
      </c>
      <c r="C10" s="71"/>
      <c r="D10" s="71">
        <v>241711</v>
      </c>
      <c r="E10" s="82" t="s">
        <v>123</v>
      </c>
      <c r="F10" s="71" t="s">
        <v>12</v>
      </c>
      <c r="G10" s="100">
        <v>5</v>
      </c>
      <c r="H10" s="101">
        <v>2</v>
      </c>
      <c r="I10" s="93">
        <v>8.55</v>
      </c>
      <c r="J10" s="114">
        <f t="shared" si="0"/>
        <v>42.75</v>
      </c>
    </row>
    <row r="11" spans="1:10" ht="25.5">
      <c r="A11" s="71">
        <v>5</v>
      </c>
      <c r="B11" s="71" t="s">
        <v>10</v>
      </c>
      <c r="C11" s="71"/>
      <c r="D11" s="71">
        <v>241711</v>
      </c>
      <c r="E11" s="82" t="s">
        <v>124</v>
      </c>
      <c r="F11" s="71" t="s">
        <v>12</v>
      </c>
      <c r="G11" s="100">
        <v>5</v>
      </c>
      <c r="H11" s="101">
        <v>2</v>
      </c>
      <c r="I11" s="93">
        <v>11.49</v>
      </c>
      <c r="J11" s="114">
        <f t="shared" si="0"/>
        <v>57.45</v>
      </c>
    </row>
    <row r="12" spans="1:10" ht="51">
      <c r="A12" s="71">
        <v>6</v>
      </c>
      <c r="B12" s="71" t="s">
        <v>10</v>
      </c>
      <c r="C12" s="71"/>
      <c r="D12" s="71">
        <v>441503</v>
      </c>
      <c r="E12" s="82" t="s">
        <v>93</v>
      </c>
      <c r="F12" s="71" t="s">
        <v>12</v>
      </c>
      <c r="G12" s="100">
        <v>80</v>
      </c>
      <c r="H12" s="101">
        <v>20</v>
      </c>
      <c r="I12" s="93">
        <v>177.41</v>
      </c>
      <c r="J12" s="114">
        <f t="shared" si="0"/>
        <v>14192.8</v>
      </c>
    </row>
    <row r="13" spans="1:10" ht="51">
      <c r="A13" s="71">
        <v>7</v>
      </c>
      <c r="B13" s="71" t="s">
        <v>86</v>
      </c>
      <c r="C13" s="71">
        <v>6141</v>
      </c>
      <c r="D13" s="71">
        <v>429328</v>
      </c>
      <c r="E13" s="82" t="s">
        <v>16</v>
      </c>
      <c r="F13" s="71" t="s">
        <v>12</v>
      </c>
      <c r="G13" s="100">
        <v>40</v>
      </c>
      <c r="H13" s="101">
        <v>10</v>
      </c>
      <c r="I13" s="93">
        <v>2.63</v>
      </c>
      <c r="J13" s="114">
        <f t="shared" si="0"/>
        <v>105.19999999999999</v>
      </c>
    </row>
    <row r="14" spans="1:10" ht="51">
      <c r="A14" s="71">
        <v>8</v>
      </c>
      <c r="B14" s="71" t="s">
        <v>86</v>
      </c>
      <c r="C14" s="71">
        <v>11681</v>
      </c>
      <c r="D14" s="71">
        <v>429328</v>
      </c>
      <c r="E14" s="82" t="s">
        <v>17</v>
      </c>
      <c r="F14" s="71" t="s">
        <v>12</v>
      </c>
      <c r="G14" s="100">
        <v>40</v>
      </c>
      <c r="H14" s="101">
        <v>10</v>
      </c>
      <c r="I14" s="93">
        <v>4.23</v>
      </c>
      <c r="J14" s="114">
        <f t="shared" si="0"/>
        <v>169.20000000000002</v>
      </c>
    </row>
    <row r="15" spans="1:10" ht="51">
      <c r="A15" s="71">
        <v>9</v>
      </c>
      <c r="B15" s="71" t="s">
        <v>10</v>
      </c>
      <c r="C15" s="71"/>
      <c r="D15" s="71">
        <v>429328</v>
      </c>
      <c r="E15" s="82" t="s">
        <v>18</v>
      </c>
      <c r="F15" s="71" t="s">
        <v>12</v>
      </c>
      <c r="G15" s="100">
        <v>20</v>
      </c>
      <c r="H15" s="101">
        <v>5</v>
      </c>
      <c r="I15" s="93">
        <v>4.55</v>
      </c>
      <c r="J15" s="114">
        <f t="shared" si="0"/>
        <v>91</v>
      </c>
    </row>
    <row r="16" spans="1:10" ht="25.5">
      <c r="A16" s="71">
        <v>10</v>
      </c>
      <c r="B16" s="71" t="s">
        <v>10</v>
      </c>
      <c r="C16" s="71"/>
      <c r="D16" s="71">
        <v>293163</v>
      </c>
      <c r="E16" s="82" t="s">
        <v>125</v>
      </c>
      <c r="F16" s="88" t="s">
        <v>12</v>
      </c>
      <c r="G16" s="102">
        <v>20</v>
      </c>
      <c r="H16" s="103">
        <v>10</v>
      </c>
      <c r="I16" s="93">
        <v>64.68</v>
      </c>
      <c r="J16" s="114">
        <f t="shared" si="0"/>
        <v>1293.6000000000001</v>
      </c>
    </row>
    <row r="17" spans="1:10" ht="12.75">
      <c r="A17" s="71">
        <v>11</v>
      </c>
      <c r="B17" s="71" t="s">
        <v>10</v>
      </c>
      <c r="C17" s="71"/>
      <c r="D17" s="71">
        <v>404914</v>
      </c>
      <c r="E17" s="82" t="s">
        <v>20</v>
      </c>
      <c r="F17" s="88" t="s">
        <v>12</v>
      </c>
      <c r="G17" s="102">
        <v>30</v>
      </c>
      <c r="H17" s="103">
        <v>5</v>
      </c>
      <c r="I17" s="93">
        <v>7.55</v>
      </c>
      <c r="J17" s="114">
        <f t="shared" si="0"/>
        <v>226.5</v>
      </c>
    </row>
    <row r="18" spans="1:10" ht="12.75">
      <c r="A18" s="71">
        <v>12</v>
      </c>
      <c r="B18" s="71" t="s">
        <v>10</v>
      </c>
      <c r="C18" s="71"/>
      <c r="D18" s="71">
        <v>404914</v>
      </c>
      <c r="E18" s="82" t="s">
        <v>21</v>
      </c>
      <c r="F18" s="88" t="s">
        <v>12</v>
      </c>
      <c r="G18" s="102">
        <v>45</v>
      </c>
      <c r="H18" s="103">
        <v>5</v>
      </c>
      <c r="I18" s="93">
        <v>62.41</v>
      </c>
      <c r="J18" s="114">
        <f t="shared" si="0"/>
        <v>2808.45</v>
      </c>
    </row>
    <row r="19" spans="1:10" ht="25.5">
      <c r="A19" s="71">
        <v>13</v>
      </c>
      <c r="B19" s="71" t="s">
        <v>10</v>
      </c>
      <c r="C19" s="71"/>
      <c r="D19" s="71">
        <v>404914</v>
      </c>
      <c r="E19" s="82" t="s">
        <v>22</v>
      </c>
      <c r="F19" s="88" t="s">
        <v>12</v>
      </c>
      <c r="G19" s="102">
        <v>30</v>
      </c>
      <c r="H19" s="103">
        <v>10</v>
      </c>
      <c r="I19" s="93">
        <v>5.16</v>
      </c>
      <c r="J19" s="114">
        <f t="shared" si="0"/>
        <v>154.8</v>
      </c>
    </row>
    <row r="20" spans="1:10" ht="51">
      <c r="A20" s="71">
        <v>14</v>
      </c>
      <c r="B20" s="71" t="s">
        <v>10</v>
      </c>
      <c r="C20" s="71"/>
      <c r="D20" s="71">
        <v>398129</v>
      </c>
      <c r="E20" s="82" t="s">
        <v>132</v>
      </c>
      <c r="F20" s="88" t="s">
        <v>12</v>
      </c>
      <c r="G20" s="102">
        <v>80</v>
      </c>
      <c r="H20" s="103">
        <v>10</v>
      </c>
      <c r="I20" s="93">
        <v>56.15</v>
      </c>
      <c r="J20" s="114">
        <f t="shared" si="0"/>
        <v>4492</v>
      </c>
    </row>
    <row r="21" spans="1:10" ht="25.5">
      <c r="A21" s="71">
        <v>15</v>
      </c>
      <c r="B21" s="71" t="s">
        <v>10</v>
      </c>
      <c r="C21" s="71"/>
      <c r="D21" s="71">
        <v>434043</v>
      </c>
      <c r="E21" s="82" t="s">
        <v>23</v>
      </c>
      <c r="F21" s="71" t="s">
        <v>12</v>
      </c>
      <c r="G21" s="100">
        <v>5</v>
      </c>
      <c r="H21" s="101">
        <v>1</v>
      </c>
      <c r="I21" s="93">
        <v>34.8</v>
      </c>
      <c r="J21" s="114">
        <f t="shared" si="0"/>
        <v>174</v>
      </c>
    </row>
    <row r="22" spans="1:10" ht="25.5">
      <c r="A22" s="71">
        <v>16</v>
      </c>
      <c r="B22" s="71" t="s">
        <v>10</v>
      </c>
      <c r="C22" s="71"/>
      <c r="D22" s="71">
        <v>441316</v>
      </c>
      <c r="E22" s="82" t="s">
        <v>24</v>
      </c>
      <c r="F22" s="71" t="s">
        <v>12</v>
      </c>
      <c r="G22" s="100">
        <v>100</v>
      </c>
      <c r="H22" s="101">
        <v>20</v>
      </c>
      <c r="I22" s="93">
        <v>7.1</v>
      </c>
      <c r="J22" s="114">
        <f t="shared" si="0"/>
        <v>710</v>
      </c>
    </row>
    <row r="23" spans="1:10" ht="12.75">
      <c r="A23" s="71">
        <v>17</v>
      </c>
      <c r="B23" s="71" t="s">
        <v>10</v>
      </c>
      <c r="C23" s="71"/>
      <c r="D23" s="71">
        <v>437880</v>
      </c>
      <c r="E23" s="82" t="s">
        <v>127</v>
      </c>
      <c r="F23" s="71" t="s">
        <v>12</v>
      </c>
      <c r="G23" s="100">
        <v>30</v>
      </c>
      <c r="H23" s="101">
        <v>6</v>
      </c>
      <c r="I23" s="93">
        <v>21.45</v>
      </c>
      <c r="J23" s="114">
        <f t="shared" si="0"/>
        <v>643.5</v>
      </c>
    </row>
    <row r="24" spans="1:10" ht="12.75">
      <c r="A24" s="71">
        <v>18</v>
      </c>
      <c r="B24" s="71" t="s">
        <v>10</v>
      </c>
      <c r="C24" s="71"/>
      <c r="D24" s="71">
        <v>437880</v>
      </c>
      <c r="E24" s="82" t="s">
        <v>126</v>
      </c>
      <c r="F24" s="71" t="s">
        <v>12</v>
      </c>
      <c r="G24" s="100">
        <v>30</v>
      </c>
      <c r="H24" s="101">
        <v>6</v>
      </c>
      <c r="I24" s="93">
        <v>15.55</v>
      </c>
      <c r="J24" s="114">
        <f t="shared" si="0"/>
        <v>466.5</v>
      </c>
    </row>
    <row r="25" spans="1:10" ht="25.5">
      <c r="A25" s="71">
        <v>19</v>
      </c>
      <c r="B25" s="71" t="s">
        <v>86</v>
      </c>
      <c r="C25" s="71">
        <v>11765</v>
      </c>
      <c r="D25" s="71">
        <v>440847</v>
      </c>
      <c r="E25" s="82" t="s">
        <v>27</v>
      </c>
      <c r="F25" s="71" t="s">
        <v>12</v>
      </c>
      <c r="G25" s="100">
        <v>5</v>
      </c>
      <c r="H25" s="101">
        <v>2</v>
      </c>
      <c r="I25" s="93">
        <v>27.19</v>
      </c>
      <c r="J25" s="114">
        <f t="shared" si="0"/>
        <v>135.95000000000002</v>
      </c>
    </row>
    <row r="26" spans="1:10" ht="25.5">
      <c r="A26" s="71">
        <v>20</v>
      </c>
      <c r="B26" s="71" t="s">
        <v>86</v>
      </c>
      <c r="C26" s="71">
        <v>7606</v>
      </c>
      <c r="D26" s="71">
        <v>440847</v>
      </c>
      <c r="E26" s="82" t="s">
        <v>28</v>
      </c>
      <c r="F26" s="71" t="s">
        <v>12</v>
      </c>
      <c r="G26" s="100">
        <v>15</v>
      </c>
      <c r="H26" s="101">
        <v>5</v>
      </c>
      <c r="I26" s="93">
        <v>16.15</v>
      </c>
      <c r="J26" s="114">
        <f t="shared" si="0"/>
        <v>242.24999999999997</v>
      </c>
    </row>
    <row r="27" spans="1:10" ht="12.75">
      <c r="A27" s="71">
        <v>21</v>
      </c>
      <c r="B27" s="71" t="s">
        <v>10</v>
      </c>
      <c r="C27" s="71"/>
      <c r="D27" s="71">
        <v>451969</v>
      </c>
      <c r="E27" s="82" t="s">
        <v>31</v>
      </c>
      <c r="F27" s="71" t="s">
        <v>12</v>
      </c>
      <c r="G27" s="100">
        <v>20</v>
      </c>
      <c r="H27" s="101">
        <v>10</v>
      </c>
      <c r="I27" s="93">
        <v>7.6</v>
      </c>
      <c r="J27" s="114">
        <f t="shared" si="0"/>
        <v>152</v>
      </c>
    </row>
    <row r="28" spans="1:10" ht="12.75">
      <c r="A28" s="71">
        <v>22</v>
      </c>
      <c r="B28" s="71" t="s">
        <v>10</v>
      </c>
      <c r="C28" s="71"/>
      <c r="D28" s="71">
        <v>451969</v>
      </c>
      <c r="E28" s="82" t="s">
        <v>32</v>
      </c>
      <c r="F28" s="71" t="s">
        <v>12</v>
      </c>
      <c r="G28" s="100">
        <v>20</v>
      </c>
      <c r="H28" s="101">
        <v>10</v>
      </c>
      <c r="I28" s="93">
        <v>7.6</v>
      </c>
      <c r="J28" s="114">
        <f t="shared" si="0"/>
        <v>152</v>
      </c>
    </row>
    <row r="29" spans="1:10" ht="38.25">
      <c r="A29" s="71">
        <v>23</v>
      </c>
      <c r="B29" s="71" t="s">
        <v>10</v>
      </c>
      <c r="C29" s="71"/>
      <c r="D29" s="71">
        <v>402867</v>
      </c>
      <c r="E29" s="82" t="s">
        <v>116</v>
      </c>
      <c r="F29" s="71" t="s">
        <v>12</v>
      </c>
      <c r="G29" s="100">
        <v>40</v>
      </c>
      <c r="H29" s="101">
        <v>10</v>
      </c>
      <c r="I29" s="93">
        <v>32.58</v>
      </c>
      <c r="J29" s="114">
        <f t="shared" si="0"/>
        <v>1303.1999999999998</v>
      </c>
    </row>
    <row r="30" spans="1:10" ht="38.25">
      <c r="A30" s="71">
        <v>24</v>
      </c>
      <c r="B30" s="71" t="s">
        <v>10</v>
      </c>
      <c r="C30" s="71"/>
      <c r="D30" s="71">
        <v>429870</v>
      </c>
      <c r="E30" s="82" t="s">
        <v>95</v>
      </c>
      <c r="F30" s="71" t="s">
        <v>12</v>
      </c>
      <c r="G30" s="100">
        <v>25</v>
      </c>
      <c r="H30" s="101">
        <v>5</v>
      </c>
      <c r="I30" s="93">
        <v>171.85</v>
      </c>
      <c r="J30" s="114">
        <f t="shared" si="0"/>
        <v>4296.25</v>
      </c>
    </row>
    <row r="31" spans="1:10" ht="38.25">
      <c r="A31" s="71">
        <v>25</v>
      </c>
      <c r="B31" s="71" t="s">
        <v>10</v>
      </c>
      <c r="C31" s="71"/>
      <c r="D31" s="71">
        <v>374353</v>
      </c>
      <c r="E31" s="82" t="s">
        <v>118</v>
      </c>
      <c r="F31" s="71" t="s">
        <v>12</v>
      </c>
      <c r="G31" s="100">
        <v>30</v>
      </c>
      <c r="H31" s="101">
        <v>10</v>
      </c>
      <c r="I31" s="93">
        <v>52.87</v>
      </c>
      <c r="J31" s="114">
        <f t="shared" si="0"/>
        <v>1586.1</v>
      </c>
    </row>
    <row r="32" spans="1:10" ht="38.25">
      <c r="A32" s="71">
        <v>26</v>
      </c>
      <c r="B32" s="71" t="s">
        <v>10</v>
      </c>
      <c r="C32" s="71"/>
      <c r="D32" s="71">
        <v>23396</v>
      </c>
      <c r="E32" s="82" t="s">
        <v>119</v>
      </c>
      <c r="F32" s="71" t="s">
        <v>12</v>
      </c>
      <c r="G32" s="100">
        <v>25</v>
      </c>
      <c r="H32" s="101">
        <v>5</v>
      </c>
      <c r="I32" s="93">
        <v>38.3</v>
      </c>
      <c r="J32" s="114">
        <f t="shared" si="0"/>
        <v>957.4999999999999</v>
      </c>
    </row>
    <row r="33" spans="1:10" ht="51">
      <c r="A33" s="71">
        <v>27</v>
      </c>
      <c r="B33" s="71" t="s">
        <v>10</v>
      </c>
      <c r="C33" s="71"/>
      <c r="D33" s="71">
        <v>253944</v>
      </c>
      <c r="E33" s="82" t="s">
        <v>96</v>
      </c>
      <c r="F33" s="71" t="s">
        <v>12</v>
      </c>
      <c r="G33" s="100">
        <v>35</v>
      </c>
      <c r="H33" s="101">
        <v>10</v>
      </c>
      <c r="I33" s="93">
        <v>181.97</v>
      </c>
      <c r="J33" s="114">
        <f t="shared" si="0"/>
        <v>6368.95</v>
      </c>
    </row>
    <row r="34" spans="1:10" ht="38.25">
      <c r="A34" s="71">
        <v>28</v>
      </c>
      <c r="B34" s="71" t="s">
        <v>10</v>
      </c>
      <c r="C34" s="71"/>
      <c r="D34" s="71">
        <v>253944</v>
      </c>
      <c r="E34" s="82" t="s">
        <v>90</v>
      </c>
      <c r="F34" s="71" t="s">
        <v>12</v>
      </c>
      <c r="G34" s="100">
        <v>45</v>
      </c>
      <c r="H34" s="101">
        <v>10</v>
      </c>
      <c r="I34" s="93">
        <v>112.58</v>
      </c>
      <c r="J34" s="114">
        <f t="shared" si="0"/>
        <v>5066.1</v>
      </c>
    </row>
    <row r="35" spans="1:10" ht="51">
      <c r="A35" s="71">
        <v>29</v>
      </c>
      <c r="B35" s="71" t="s">
        <v>86</v>
      </c>
      <c r="C35" s="71">
        <v>11775</v>
      </c>
      <c r="D35" s="71">
        <v>253944</v>
      </c>
      <c r="E35" s="82" t="s">
        <v>120</v>
      </c>
      <c r="F35" s="71" t="s">
        <v>12</v>
      </c>
      <c r="G35" s="100">
        <v>35</v>
      </c>
      <c r="H35" s="101">
        <v>5</v>
      </c>
      <c r="I35" s="93">
        <v>73.16</v>
      </c>
      <c r="J35" s="114">
        <f t="shared" si="0"/>
        <v>2560.6</v>
      </c>
    </row>
    <row r="36" spans="1:10" ht="25.5">
      <c r="A36" s="71">
        <v>30</v>
      </c>
      <c r="B36" s="71" t="s">
        <v>10</v>
      </c>
      <c r="C36" s="71"/>
      <c r="D36" s="71">
        <v>376177</v>
      </c>
      <c r="E36" s="82" t="s">
        <v>121</v>
      </c>
      <c r="F36" s="71" t="s">
        <v>12</v>
      </c>
      <c r="G36" s="100">
        <v>40</v>
      </c>
      <c r="H36" s="101">
        <v>10</v>
      </c>
      <c r="I36" s="93">
        <v>55.14</v>
      </c>
      <c r="J36" s="114">
        <f t="shared" si="0"/>
        <v>2205.6</v>
      </c>
    </row>
    <row r="37" spans="1:10" ht="25.5">
      <c r="A37" s="71">
        <v>31</v>
      </c>
      <c r="B37" s="88" t="s">
        <v>86</v>
      </c>
      <c r="C37" s="88">
        <v>38643</v>
      </c>
      <c r="D37" s="88">
        <v>408451</v>
      </c>
      <c r="E37" s="89" t="s">
        <v>97</v>
      </c>
      <c r="F37" s="88" t="s">
        <v>12</v>
      </c>
      <c r="G37" s="102">
        <v>10</v>
      </c>
      <c r="H37" s="103">
        <v>5</v>
      </c>
      <c r="I37" s="93">
        <v>19.37</v>
      </c>
      <c r="J37" s="114">
        <f t="shared" si="0"/>
        <v>193.70000000000002</v>
      </c>
    </row>
    <row r="38" spans="1:10" ht="25.5">
      <c r="A38" s="71">
        <v>32</v>
      </c>
      <c r="B38" s="71" t="s">
        <v>10</v>
      </c>
      <c r="C38" s="71"/>
      <c r="D38" s="71">
        <v>408451</v>
      </c>
      <c r="E38" s="82" t="s">
        <v>98</v>
      </c>
      <c r="F38" s="71" t="s">
        <v>12</v>
      </c>
      <c r="G38" s="100">
        <v>10</v>
      </c>
      <c r="H38" s="101">
        <v>3</v>
      </c>
      <c r="I38" s="93">
        <v>28.3</v>
      </c>
      <c r="J38" s="114">
        <f t="shared" si="0"/>
        <v>283</v>
      </c>
    </row>
    <row r="39" spans="1:10" ht="25.5">
      <c r="A39" s="71">
        <v>33</v>
      </c>
      <c r="B39" s="71" t="s">
        <v>10</v>
      </c>
      <c r="C39" s="71"/>
      <c r="D39" s="71">
        <v>395410</v>
      </c>
      <c r="E39" s="82" t="s">
        <v>99</v>
      </c>
      <c r="F39" s="71" t="s">
        <v>12</v>
      </c>
      <c r="G39" s="100">
        <v>10</v>
      </c>
      <c r="H39" s="101">
        <v>2</v>
      </c>
      <c r="I39" s="93">
        <v>45.63</v>
      </c>
      <c r="J39" s="114">
        <f t="shared" si="0"/>
        <v>456.3</v>
      </c>
    </row>
    <row r="40" spans="1:10" ht="25.5">
      <c r="A40" s="71">
        <v>34</v>
      </c>
      <c r="B40" s="71" t="s">
        <v>86</v>
      </c>
      <c r="C40" s="71">
        <v>37588</v>
      </c>
      <c r="D40" s="71">
        <v>415081</v>
      </c>
      <c r="E40" s="82" t="s">
        <v>100</v>
      </c>
      <c r="F40" s="71" t="s">
        <v>12</v>
      </c>
      <c r="G40" s="100">
        <v>2</v>
      </c>
      <c r="H40" s="101">
        <v>2</v>
      </c>
      <c r="I40" s="93">
        <v>15.2</v>
      </c>
      <c r="J40" s="114">
        <f t="shared" si="0"/>
        <v>30.4</v>
      </c>
    </row>
    <row r="41" spans="1:10" ht="38.25">
      <c r="A41" s="71">
        <v>35</v>
      </c>
      <c r="B41" s="88" t="s">
        <v>10</v>
      </c>
      <c r="C41" s="88"/>
      <c r="D41" s="88">
        <v>369448</v>
      </c>
      <c r="E41" s="94" t="s">
        <v>129</v>
      </c>
      <c r="F41" s="88" t="s">
        <v>12</v>
      </c>
      <c r="G41" s="102">
        <v>5</v>
      </c>
      <c r="H41" s="103">
        <v>1</v>
      </c>
      <c r="I41" s="93">
        <v>311.13</v>
      </c>
      <c r="J41" s="114">
        <f t="shared" si="0"/>
        <v>1555.65</v>
      </c>
    </row>
    <row r="42" spans="1:10" ht="25.5">
      <c r="A42" s="71">
        <v>36</v>
      </c>
      <c r="B42" s="71" t="s">
        <v>10</v>
      </c>
      <c r="C42" s="71"/>
      <c r="D42" s="71">
        <v>133779</v>
      </c>
      <c r="E42" s="82" t="s">
        <v>45</v>
      </c>
      <c r="F42" s="71" t="s">
        <v>12</v>
      </c>
      <c r="G42" s="100">
        <v>50</v>
      </c>
      <c r="H42" s="101">
        <v>5</v>
      </c>
      <c r="I42" s="93">
        <v>1.58</v>
      </c>
      <c r="J42" s="114">
        <f t="shared" si="0"/>
        <v>79</v>
      </c>
    </row>
    <row r="43" spans="1:10" ht="12.75">
      <c r="A43" s="71">
        <v>37</v>
      </c>
      <c r="B43" s="71" t="s">
        <v>10</v>
      </c>
      <c r="C43" s="71"/>
      <c r="D43" s="71">
        <v>51039</v>
      </c>
      <c r="E43" s="82" t="s">
        <v>46</v>
      </c>
      <c r="F43" s="71" t="s">
        <v>12</v>
      </c>
      <c r="G43" s="100">
        <v>20</v>
      </c>
      <c r="H43" s="101">
        <v>10</v>
      </c>
      <c r="I43" s="93">
        <v>0.81</v>
      </c>
      <c r="J43" s="114">
        <f t="shared" si="0"/>
        <v>16.200000000000003</v>
      </c>
    </row>
    <row r="44" spans="1:10" ht="12.75">
      <c r="A44" s="71">
        <v>38</v>
      </c>
      <c r="B44" s="71" t="s">
        <v>10</v>
      </c>
      <c r="C44" s="71"/>
      <c r="D44" s="71">
        <v>429943</v>
      </c>
      <c r="E44" s="82" t="s">
        <v>47</v>
      </c>
      <c r="F44" s="71" t="s">
        <v>12</v>
      </c>
      <c r="G44" s="100">
        <v>10</v>
      </c>
      <c r="H44" s="101">
        <v>5</v>
      </c>
      <c r="I44" s="93">
        <v>125.58</v>
      </c>
      <c r="J44" s="114">
        <f t="shared" si="0"/>
        <v>1255.8</v>
      </c>
    </row>
    <row r="45" spans="1:10" ht="25.5">
      <c r="A45" s="71">
        <v>39</v>
      </c>
      <c r="B45" s="90" t="s">
        <v>86</v>
      </c>
      <c r="C45" s="90">
        <v>11714</v>
      </c>
      <c r="D45" s="90">
        <v>404299</v>
      </c>
      <c r="E45" s="82" t="s">
        <v>48</v>
      </c>
      <c r="F45" s="71" t="s">
        <v>12</v>
      </c>
      <c r="G45" s="100">
        <v>5</v>
      </c>
      <c r="H45" s="101">
        <v>2</v>
      </c>
      <c r="I45" s="93">
        <v>39.65</v>
      </c>
      <c r="J45" s="114">
        <f t="shared" si="0"/>
        <v>198.25</v>
      </c>
    </row>
    <row r="46" spans="1:10" ht="25.5">
      <c r="A46" s="71">
        <v>40</v>
      </c>
      <c r="B46" s="90" t="s">
        <v>86</v>
      </c>
      <c r="C46" s="90">
        <v>5102</v>
      </c>
      <c r="D46" s="90">
        <v>358925</v>
      </c>
      <c r="E46" s="82" t="s">
        <v>49</v>
      </c>
      <c r="F46" s="71" t="s">
        <v>12</v>
      </c>
      <c r="G46" s="100">
        <v>5</v>
      </c>
      <c r="H46" s="101">
        <v>2</v>
      </c>
      <c r="I46" s="93">
        <v>8.48</v>
      </c>
      <c r="J46" s="114">
        <f t="shared" si="0"/>
        <v>42.400000000000006</v>
      </c>
    </row>
    <row r="47" spans="1:10" ht="25.5">
      <c r="A47" s="71">
        <v>41</v>
      </c>
      <c r="B47" s="71" t="s">
        <v>10</v>
      </c>
      <c r="C47" s="71"/>
      <c r="D47" s="71">
        <v>366454</v>
      </c>
      <c r="E47" s="82" t="s">
        <v>102</v>
      </c>
      <c r="F47" s="71" t="s">
        <v>12</v>
      </c>
      <c r="G47" s="100">
        <v>30</v>
      </c>
      <c r="H47" s="101">
        <v>10</v>
      </c>
      <c r="I47" s="93">
        <v>50.38</v>
      </c>
      <c r="J47" s="114">
        <f t="shared" si="0"/>
        <v>1511.4</v>
      </c>
    </row>
    <row r="48" spans="1:10" ht="25.5">
      <c r="A48" s="71">
        <v>42</v>
      </c>
      <c r="B48" s="71" t="s">
        <v>10</v>
      </c>
      <c r="C48" s="71"/>
      <c r="D48" s="71">
        <v>366454</v>
      </c>
      <c r="E48" s="82" t="s">
        <v>103</v>
      </c>
      <c r="F48" s="71" t="s">
        <v>12</v>
      </c>
      <c r="G48" s="100">
        <v>10</v>
      </c>
      <c r="H48" s="101">
        <v>2</v>
      </c>
      <c r="I48" s="93">
        <v>56.39</v>
      </c>
      <c r="J48" s="114">
        <f t="shared" si="0"/>
        <v>563.9</v>
      </c>
    </row>
    <row r="49" spans="1:10" ht="25.5">
      <c r="A49" s="71">
        <v>43</v>
      </c>
      <c r="B49" s="71" t="s">
        <v>10</v>
      </c>
      <c r="C49" s="71"/>
      <c r="D49" s="71">
        <v>366454</v>
      </c>
      <c r="E49" s="82" t="s">
        <v>104</v>
      </c>
      <c r="F49" s="71" t="s">
        <v>12</v>
      </c>
      <c r="G49" s="100">
        <v>30</v>
      </c>
      <c r="H49" s="101">
        <v>10</v>
      </c>
      <c r="I49" s="93">
        <v>50.38</v>
      </c>
      <c r="J49" s="114">
        <f t="shared" si="0"/>
        <v>1511.4</v>
      </c>
    </row>
    <row r="50" spans="1:10" ht="25.5">
      <c r="A50" s="71">
        <v>44</v>
      </c>
      <c r="B50" s="71" t="s">
        <v>10</v>
      </c>
      <c r="C50" s="71"/>
      <c r="D50" s="71">
        <v>366454</v>
      </c>
      <c r="E50" s="82" t="s">
        <v>105</v>
      </c>
      <c r="F50" s="71" t="s">
        <v>12</v>
      </c>
      <c r="G50" s="100">
        <v>10</v>
      </c>
      <c r="H50" s="101">
        <v>2</v>
      </c>
      <c r="I50" s="93">
        <v>56.39</v>
      </c>
      <c r="J50" s="114">
        <f t="shared" si="0"/>
        <v>563.9</v>
      </c>
    </row>
    <row r="51" spans="1:10" ht="25.5">
      <c r="A51" s="71">
        <v>45</v>
      </c>
      <c r="B51" s="71" t="s">
        <v>10</v>
      </c>
      <c r="C51" s="71"/>
      <c r="D51" s="71">
        <v>366454</v>
      </c>
      <c r="E51" s="82" t="s">
        <v>106</v>
      </c>
      <c r="F51" s="71" t="s">
        <v>12</v>
      </c>
      <c r="G51" s="100">
        <v>30</v>
      </c>
      <c r="H51" s="101">
        <v>10</v>
      </c>
      <c r="I51" s="93">
        <v>50.38</v>
      </c>
      <c r="J51" s="114">
        <f t="shared" si="0"/>
        <v>1511.4</v>
      </c>
    </row>
    <row r="52" spans="1:10" ht="25.5">
      <c r="A52" s="71">
        <v>46</v>
      </c>
      <c r="B52" s="71" t="s">
        <v>10</v>
      </c>
      <c r="C52" s="71"/>
      <c r="D52" s="71">
        <v>366454</v>
      </c>
      <c r="E52" s="82" t="s">
        <v>107</v>
      </c>
      <c r="F52" s="71" t="s">
        <v>12</v>
      </c>
      <c r="G52" s="100">
        <v>10</v>
      </c>
      <c r="H52" s="101">
        <v>2</v>
      </c>
      <c r="I52" s="93">
        <v>56.39</v>
      </c>
      <c r="J52" s="114">
        <f t="shared" si="0"/>
        <v>563.9</v>
      </c>
    </row>
    <row r="53" spans="1:10" s="108" customFormat="1" ht="12.75">
      <c r="A53" s="161" t="s">
        <v>122</v>
      </c>
      <c r="B53" s="158"/>
      <c r="C53" s="158"/>
      <c r="D53" s="158"/>
      <c r="E53" s="158"/>
      <c r="F53" s="158"/>
      <c r="G53" s="158"/>
      <c r="H53" s="158"/>
      <c r="I53" s="159"/>
      <c r="J53" s="111">
        <f>SUM(J7:J52)</f>
        <v>61452.350000000006</v>
      </c>
    </row>
    <row r="54" spans="1:10" s="127" customFormat="1" ht="12.75">
      <c r="A54" s="112"/>
      <c r="B54" s="113"/>
      <c r="C54" s="113"/>
      <c r="D54" s="113"/>
      <c r="E54" s="113"/>
      <c r="F54" s="113"/>
      <c r="G54" s="113"/>
      <c r="H54" s="113"/>
      <c r="I54" s="113"/>
      <c r="J54" s="110"/>
    </row>
    <row r="55" spans="1:10" s="127" customFormat="1" ht="12.75">
      <c r="A55" s="112"/>
      <c r="B55" s="113"/>
      <c r="C55" s="113"/>
      <c r="D55" s="113"/>
      <c r="E55" s="113"/>
      <c r="F55" s="113"/>
      <c r="G55" s="113"/>
      <c r="H55" s="113"/>
      <c r="I55" s="113"/>
      <c r="J55" s="110"/>
    </row>
    <row r="56" spans="1:10" s="127" customFormat="1" ht="12.75">
      <c r="A56" s="112"/>
      <c r="B56" s="113"/>
      <c r="C56" s="113"/>
      <c r="D56" s="113"/>
      <c r="E56" s="113"/>
      <c r="F56" s="113"/>
      <c r="G56" s="113"/>
      <c r="H56" s="113"/>
      <c r="I56" s="113"/>
      <c r="J56" s="110"/>
    </row>
    <row r="57" spans="1:10" s="127" customFormat="1" ht="12.75">
      <c r="A57" s="123"/>
      <c r="B57" s="123"/>
      <c r="C57" s="123"/>
      <c r="D57" s="123"/>
      <c r="E57" s="85"/>
      <c r="F57" s="123"/>
      <c r="G57" s="124"/>
      <c r="H57" s="119"/>
      <c r="I57" s="125"/>
      <c r="J57" s="126"/>
    </row>
    <row r="58" spans="1:10" ht="15">
      <c r="A58" s="147" t="s">
        <v>149</v>
      </c>
      <c r="B58" s="147"/>
      <c r="C58" s="147"/>
      <c r="D58" s="147"/>
      <c r="E58" s="147"/>
      <c r="F58" s="147"/>
      <c r="G58" s="147"/>
      <c r="H58" s="147"/>
      <c r="I58" s="147"/>
      <c r="J58" s="147"/>
    </row>
    <row r="59" spans="1:10" ht="12.75">
      <c r="A59" s="146" t="s">
        <v>2</v>
      </c>
      <c r="B59" s="146" t="s">
        <v>3</v>
      </c>
      <c r="C59" s="146" t="s">
        <v>85</v>
      </c>
      <c r="D59" s="153" t="s">
        <v>108</v>
      </c>
      <c r="E59" s="146" t="s">
        <v>115</v>
      </c>
      <c r="F59" s="146" t="s">
        <v>5</v>
      </c>
      <c r="G59" s="146" t="s">
        <v>0</v>
      </c>
      <c r="H59" s="146"/>
      <c r="I59" s="121" t="s">
        <v>1</v>
      </c>
      <c r="J59" s="162" t="s">
        <v>140</v>
      </c>
    </row>
    <row r="60" spans="1:10" ht="33.75">
      <c r="A60" s="146"/>
      <c r="B60" s="146"/>
      <c r="C60" s="146"/>
      <c r="D60" s="153"/>
      <c r="E60" s="146"/>
      <c r="F60" s="146"/>
      <c r="G60" s="122" t="s">
        <v>7</v>
      </c>
      <c r="H60" s="99" t="s">
        <v>147</v>
      </c>
      <c r="I60" s="99" t="s">
        <v>91</v>
      </c>
      <c r="J60" s="162"/>
    </row>
    <row r="61" spans="1:10" ht="12.75">
      <c r="A61" s="71">
        <v>47</v>
      </c>
      <c r="B61" s="71" t="s">
        <v>10</v>
      </c>
      <c r="C61" s="71"/>
      <c r="D61" s="71">
        <v>446525</v>
      </c>
      <c r="E61" s="82" t="s">
        <v>110</v>
      </c>
      <c r="F61" s="71" t="s">
        <v>12</v>
      </c>
      <c r="G61" s="100">
        <v>20</v>
      </c>
      <c r="H61" s="101">
        <f>G61/2</f>
        <v>10</v>
      </c>
      <c r="I61" s="93">
        <v>8.75</v>
      </c>
      <c r="J61" s="114">
        <f>G61*I61</f>
        <v>175</v>
      </c>
    </row>
    <row r="62" spans="1:10" ht="12.75">
      <c r="A62" s="71">
        <v>48</v>
      </c>
      <c r="B62" s="71" t="s">
        <v>86</v>
      </c>
      <c r="C62" s="71">
        <v>4896</v>
      </c>
      <c r="D62" s="71">
        <v>51039</v>
      </c>
      <c r="E62" s="82" t="s">
        <v>13</v>
      </c>
      <c r="F62" s="71" t="s">
        <v>12</v>
      </c>
      <c r="G62" s="100">
        <v>10</v>
      </c>
      <c r="H62" s="101">
        <f aca="true" t="shared" si="1" ref="H62:H95">G62/2</f>
        <v>5</v>
      </c>
      <c r="I62" s="93">
        <v>0.56</v>
      </c>
      <c r="J62" s="114">
        <f aca="true" t="shared" si="2" ref="J62:J95">G62*I62</f>
        <v>5.6000000000000005</v>
      </c>
    </row>
    <row r="63" spans="1:10" ht="12.75">
      <c r="A63" s="71">
        <v>49</v>
      </c>
      <c r="B63" s="71" t="s">
        <v>86</v>
      </c>
      <c r="C63" s="71">
        <v>4895</v>
      </c>
      <c r="D63" s="71">
        <v>51039</v>
      </c>
      <c r="E63" s="82" t="s">
        <v>66</v>
      </c>
      <c r="F63" s="71" t="s">
        <v>12</v>
      </c>
      <c r="G63" s="100">
        <v>10</v>
      </c>
      <c r="H63" s="101">
        <f t="shared" si="1"/>
        <v>5</v>
      </c>
      <c r="I63" s="93">
        <v>0.32</v>
      </c>
      <c r="J63" s="114">
        <f t="shared" si="2"/>
        <v>3.2</v>
      </c>
    </row>
    <row r="64" spans="1:10" ht="12.75">
      <c r="A64" s="71">
        <v>50</v>
      </c>
      <c r="B64" s="71" t="s">
        <v>10</v>
      </c>
      <c r="C64" s="71"/>
      <c r="D64" s="71">
        <v>241711</v>
      </c>
      <c r="E64" s="82" t="s">
        <v>123</v>
      </c>
      <c r="F64" s="71" t="s">
        <v>12</v>
      </c>
      <c r="G64" s="100">
        <v>4</v>
      </c>
      <c r="H64" s="101">
        <f t="shared" si="1"/>
        <v>2</v>
      </c>
      <c r="I64" s="93">
        <v>8.55</v>
      </c>
      <c r="J64" s="114">
        <f t="shared" si="2"/>
        <v>34.2</v>
      </c>
    </row>
    <row r="65" spans="1:10" ht="25.5">
      <c r="A65" s="71">
        <v>51</v>
      </c>
      <c r="B65" s="71" t="s">
        <v>10</v>
      </c>
      <c r="C65" s="71"/>
      <c r="D65" s="71">
        <v>241711</v>
      </c>
      <c r="E65" s="82" t="s">
        <v>124</v>
      </c>
      <c r="F65" s="71" t="s">
        <v>12</v>
      </c>
      <c r="G65" s="100">
        <v>6</v>
      </c>
      <c r="H65" s="101">
        <f t="shared" si="1"/>
        <v>3</v>
      </c>
      <c r="I65" s="93">
        <v>11.49</v>
      </c>
      <c r="J65" s="114">
        <f t="shared" si="2"/>
        <v>68.94</v>
      </c>
    </row>
    <row r="66" spans="1:10" ht="51">
      <c r="A66" s="71">
        <v>52</v>
      </c>
      <c r="B66" s="71" t="s">
        <v>10</v>
      </c>
      <c r="C66" s="71"/>
      <c r="D66" s="71">
        <v>441503</v>
      </c>
      <c r="E66" s="82" t="s">
        <v>93</v>
      </c>
      <c r="F66" s="71" t="s">
        <v>12</v>
      </c>
      <c r="G66" s="100">
        <v>40</v>
      </c>
      <c r="H66" s="101">
        <f t="shared" si="1"/>
        <v>20</v>
      </c>
      <c r="I66" s="93">
        <v>177.41</v>
      </c>
      <c r="J66" s="114">
        <f t="shared" si="2"/>
        <v>7096.4</v>
      </c>
    </row>
    <row r="67" spans="1:10" ht="51">
      <c r="A67" s="71">
        <v>53</v>
      </c>
      <c r="B67" s="71" t="s">
        <v>86</v>
      </c>
      <c r="C67" s="71">
        <v>6141</v>
      </c>
      <c r="D67" s="71">
        <v>429328</v>
      </c>
      <c r="E67" s="82" t="s">
        <v>16</v>
      </c>
      <c r="F67" s="71" t="s">
        <v>12</v>
      </c>
      <c r="G67" s="100">
        <v>30</v>
      </c>
      <c r="H67" s="101">
        <f t="shared" si="1"/>
        <v>15</v>
      </c>
      <c r="I67" s="93">
        <v>2.63</v>
      </c>
      <c r="J67" s="114">
        <f t="shared" si="2"/>
        <v>78.89999999999999</v>
      </c>
    </row>
    <row r="68" spans="1:10" ht="51">
      <c r="A68" s="71">
        <v>54</v>
      </c>
      <c r="B68" s="71" t="s">
        <v>86</v>
      </c>
      <c r="C68" s="71">
        <v>11681</v>
      </c>
      <c r="D68" s="71">
        <v>429328</v>
      </c>
      <c r="E68" s="82" t="s">
        <v>17</v>
      </c>
      <c r="F68" s="71" t="s">
        <v>12</v>
      </c>
      <c r="G68" s="100">
        <v>50</v>
      </c>
      <c r="H68" s="101">
        <f t="shared" si="1"/>
        <v>25</v>
      </c>
      <c r="I68" s="93">
        <v>4.23</v>
      </c>
      <c r="J68" s="114">
        <f t="shared" si="2"/>
        <v>211.50000000000003</v>
      </c>
    </row>
    <row r="69" spans="1:10" ht="51">
      <c r="A69" s="71">
        <v>55</v>
      </c>
      <c r="B69" s="71" t="s">
        <v>10</v>
      </c>
      <c r="C69" s="71"/>
      <c r="D69" s="71">
        <v>429328</v>
      </c>
      <c r="E69" s="82" t="s">
        <v>18</v>
      </c>
      <c r="F69" s="71" t="s">
        <v>12</v>
      </c>
      <c r="G69" s="100">
        <v>10</v>
      </c>
      <c r="H69" s="101">
        <f t="shared" si="1"/>
        <v>5</v>
      </c>
      <c r="I69" s="93">
        <v>4.55</v>
      </c>
      <c r="J69" s="114">
        <f t="shared" si="2"/>
        <v>45.5</v>
      </c>
    </row>
    <row r="70" spans="1:10" ht="51">
      <c r="A70" s="71">
        <v>56</v>
      </c>
      <c r="B70" s="71" t="s">
        <v>10</v>
      </c>
      <c r="C70" s="71"/>
      <c r="D70" s="71">
        <v>293163</v>
      </c>
      <c r="E70" s="82" t="s">
        <v>94</v>
      </c>
      <c r="F70" s="71" t="s">
        <v>12</v>
      </c>
      <c r="G70" s="100">
        <v>30</v>
      </c>
      <c r="H70" s="101">
        <f t="shared" si="1"/>
        <v>15</v>
      </c>
      <c r="I70" s="93">
        <v>96.7</v>
      </c>
      <c r="J70" s="114">
        <f t="shared" si="2"/>
        <v>2901</v>
      </c>
    </row>
    <row r="71" spans="1:10" ht="12.75">
      <c r="A71" s="71">
        <v>57</v>
      </c>
      <c r="B71" s="71" t="s">
        <v>10</v>
      </c>
      <c r="C71" s="71"/>
      <c r="D71" s="71">
        <v>404914</v>
      </c>
      <c r="E71" s="82" t="s">
        <v>20</v>
      </c>
      <c r="F71" s="88" t="s">
        <v>12</v>
      </c>
      <c r="G71" s="100">
        <v>12</v>
      </c>
      <c r="H71" s="101">
        <f t="shared" si="1"/>
        <v>6</v>
      </c>
      <c r="I71" s="93">
        <v>7.55</v>
      </c>
      <c r="J71" s="114">
        <f t="shared" si="2"/>
        <v>90.6</v>
      </c>
    </row>
    <row r="72" spans="1:10" ht="12.75">
      <c r="A72" s="71">
        <v>58</v>
      </c>
      <c r="B72" s="71" t="s">
        <v>10</v>
      </c>
      <c r="C72" s="71"/>
      <c r="D72" s="71">
        <v>404914</v>
      </c>
      <c r="E72" s="82" t="s">
        <v>21</v>
      </c>
      <c r="F72" s="88" t="s">
        <v>12</v>
      </c>
      <c r="G72" s="100">
        <v>15</v>
      </c>
      <c r="H72" s="101">
        <f t="shared" si="1"/>
        <v>7.5</v>
      </c>
      <c r="I72" s="93">
        <v>62.41</v>
      </c>
      <c r="J72" s="114">
        <f t="shared" si="2"/>
        <v>936.15</v>
      </c>
    </row>
    <row r="73" spans="1:10" ht="25.5">
      <c r="A73" s="71">
        <v>59</v>
      </c>
      <c r="B73" s="71" t="s">
        <v>10</v>
      </c>
      <c r="C73" s="71"/>
      <c r="D73" s="71">
        <v>404914</v>
      </c>
      <c r="E73" s="82" t="s">
        <v>22</v>
      </c>
      <c r="F73" s="88" t="s">
        <v>12</v>
      </c>
      <c r="G73" s="100">
        <v>20</v>
      </c>
      <c r="H73" s="101">
        <f t="shared" si="1"/>
        <v>10</v>
      </c>
      <c r="I73" s="93">
        <v>5.16</v>
      </c>
      <c r="J73" s="114">
        <f t="shared" si="2"/>
        <v>103.2</v>
      </c>
    </row>
    <row r="74" spans="1:10" ht="51">
      <c r="A74" s="71">
        <v>60</v>
      </c>
      <c r="B74" s="71" t="s">
        <v>10</v>
      </c>
      <c r="C74" s="71"/>
      <c r="D74" s="71">
        <v>398129</v>
      </c>
      <c r="E74" s="82" t="s">
        <v>132</v>
      </c>
      <c r="F74" s="88" t="s">
        <v>12</v>
      </c>
      <c r="G74" s="100">
        <v>20</v>
      </c>
      <c r="H74" s="101">
        <f t="shared" si="1"/>
        <v>10</v>
      </c>
      <c r="I74" s="93">
        <v>56.15</v>
      </c>
      <c r="J74" s="114">
        <f t="shared" si="2"/>
        <v>1123</v>
      </c>
    </row>
    <row r="75" spans="1:10" ht="25.5">
      <c r="A75" s="71">
        <v>61</v>
      </c>
      <c r="B75" s="71" t="s">
        <v>10</v>
      </c>
      <c r="C75" s="71"/>
      <c r="D75" s="71">
        <v>434043</v>
      </c>
      <c r="E75" s="82" t="s">
        <v>23</v>
      </c>
      <c r="F75" s="71" t="s">
        <v>12</v>
      </c>
      <c r="G75" s="100">
        <v>5</v>
      </c>
      <c r="H75" s="101">
        <f t="shared" si="1"/>
        <v>2.5</v>
      </c>
      <c r="I75" s="93">
        <v>34.8</v>
      </c>
      <c r="J75" s="114">
        <f t="shared" si="2"/>
        <v>174</v>
      </c>
    </row>
    <row r="76" spans="1:10" ht="25.5">
      <c r="A76" s="71">
        <v>62</v>
      </c>
      <c r="B76" s="71" t="s">
        <v>10</v>
      </c>
      <c r="C76" s="71"/>
      <c r="D76" s="71">
        <v>441316</v>
      </c>
      <c r="E76" s="82" t="s">
        <v>24</v>
      </c>
      <c r="F76" s="71" t="s">
        <v>12</v>
      </c>
      <c r="G76" s="100">
        <v>50</v>
      </c>
      <c r="H76" s="101">
        <f t="shared" si="1"/>
        <v>25</v>
      </c>
      <c r="I76" s="93">
        <v>7.1</v>
      </c>
      <c r="J76" s="114">
        <f t="shared" si="2"/>
        <v>355</v>
      </c>
    </row>
    <row r="77" spans="1:10" ht="12.75">
      <c r="A77" s="71">
        <v>63</v>
      </c>
      <c r="B77" s="71" t="s">
        <v>10</v>
      </c>
      <c r="C77" s="71"/>
      <c r="D77" s="71">
        <v>437880</v>
      </c>
      <c r="E77" s="82" t="s">
        <v>127</v>
      </c>
      <c r="F77" s="71" t="s">
        <v>12</v>
      </c>
      <c r="G77" s="100">
        <v>15</v>
      </c>
      <c r="H77" s="101">
        <f t="shared" si="1"/>
        <v>7.5</v>
      </c>
      <c r="I77" s="93">
        <v>21.45</v>
      </c>
      <c r="J77" s="114">
        <f t="shared" si="2"/>
        <v>321.75</v>
      </c>
    </row>
    <row r="78" spans="1:10" ht="12.75">
      <c r="A78" s="71">
        <v>64</v>
      </c>
      <c r="B78" s="71" t="s">
        <v>10</v>
      </c>
      <c r="C78" s="71"/>
      <c r="D78" s="71">
        <v>437880</v>
      </c>
      <c r="E78" s="82" t="s">
        <v>126</v>
      </c>
      <c r="F78" s="71" t="s">
        <v>12</v>
      </c>
      <c r="G78" s="100">
        <v>10</v>
      </c>
      <c r="H78" s="101">
        <f t="shared" si="1"/>
        <v>5</v>
      </c>
      <c r="I78" s="93">
        <v>15.55</v>
      </c>
      <c r="J78" s="114">
        <f t="shared" si="2"/>
        <v>155.5</v>
      </c>
    </row>
    <row r="79" spans="1:10" ht="12.75">
      <c r="A79" s="71">
        <v>65</v>
      </c>
      <c r="B79" s="71" t="s">
        <v>10</v>
      </c>
      <c r="C79" s="71"/>
      <c r="D79" s="71">
        <v>451969</v>
      </c>
      <c r="E79" s="82" t="s">
        <v>31</v>
      </c>
      <c r="F79" s="71" t="s">
        <v>12</v>
      </c>
      <c r="G79" s="100">
        <v>20</v>
      </c>
      <c r="H79" s="101">
        <f t="shared" si="1"/>
        <v>10</v>
      </c>
      <c r="I79" s="93">
        <v>7.6</v>
      </c>
      <c r="J79" s="114">
        <f>G79*I79</f>
        <v>152</v>
      </c>
    </row>
    <row r="80" spans="1:10" ht="38.25">
      <c r="A80" s="71">
        <v>66</v>
      </c>
      <c r="B80" s="71" t="s">
        <v>10</v>
      </c>
      <c r="C80" s="71"/>
      <c r="D80" s="71">
        <v>402867</v>
      </c>
      <c r="E80" s="82" t="s">
        <v>116</v>
      </c>
      <c r="F80" s="71" t="s">
        <v>12</v>
      </c>
      <c r="G80" s="100">
        <v>10</v>
      </c>
      <c r="H80" s="101">
        <f t="shared" si="1"/>
        <v>5</v>
      </c>
      <c r="I80" s="134">
        <v>32.58</v>
      </c>
      <c r="J80" s="135">
        <f t="shared" si="2"/>
        <v>325.79999999999995</v>
      </c>
    </row>
    <row r="81" spans="1:10" ht="38.25">
      <c r="A81" s="71">
        <v>67</v>
      </c>
      <c r="B81" s="71" t="s">
        <v>10</v>
      </c>
      <c r="C81" s="71"/>
      <c r="D81" s="71">
        <v>402867</v>
      </c>
      <c r="E81" s="82" t="s">
        <v>117</v>
      </c>
      <c r="F81" s="71" t="s">
        <v>12</v>
      </c>
      <c r="G81" s="100">
        <v>40</v>
      </c>
      <c r="H81" s="101">
        <v>10</v>
      </c>
      <c r="I81" s="134">
        <v>35.24</v>
      </c>
      <c r="J81" s="135">
        <f t="shared" si="2"/>
        <v>1409.6000000000001</v>
      </c>
    </row>
    <row r="82" spans="1:10" ht="38.25">
      <c r="A82" s="71">
        <v>68</v>
      </c>
      <c r="B82" s="71" t="s">
        <v>10</v>
      </c>
      <c r="C82" s="71"/>
      <c r="D82" s="71">
        <v>374353</v>
      </c>
      <c r="E82" s="82" t="s">
        <v>118</v>
      </c>
      <c r="F82" s="71" t="s">
        <v>12</v>
      </c>
      <c r="G82" s="100">
        <v>40</v>
      </c>
      <c r="H82" s="101">
        <f t="shared" si="1"/>
        <v>20</v>
      </c>
      <c r="I82" s="93">
        <v>52.87</v>
      </c>
      <c r="J82" s="114">
        <f t="shared" si="2"/>
        <v>2114.7999999999997</v>
      </c>
    </row>
    <row r="83" spans="1:10" ht="38.25">
      <c r="A83" s="71">
        <v>69</v>
      </c>
      <c r="B83" s="71" t="s">
        <v>10</v>
      </c>
      <c r="C83" s="71"/>
      <c r="D83" s="71">
        <v>23396</v>
      </c>
      <c r="E83" s="82" t="s">
        <v>119</v>
      </c>
      <c r="F83" s="71" t="s">
        <v>12</v>
      </c>
      <c r="G83" s="100">
        <v>15</v>
      </c>
      <c r="H83" s="101">
        <f t="shared" si="1"/>
        <v>7.5</v>
      </c>
      <c r="I83" s="93">
        <v>38.3</v>
      </c>
      <c r="J83" s="114">
        <f t="shared" si="2"/>
        <v>574.5</v>
      </c>
    </row>
    <row r="84" spans="1:10" ht="51">
      <c r="A84" s="71">
        <v>70</v>
      </c>
      <c r="B84" s="71" t="s">
        <v>10</v>
      </c>
      <c r="C84" s="71"/>
      <c r="D84" s="71">
        <v>253944</v>
      </c>
      <c r="E84" s="82" t="s">
        <v>96</v>
      </c>
      <c r="F84" s="71" t="s">
        <v>12</v>
      </c>
      <c r="G84" s="100">
        <v>10</v>
      </c>
      <c r="H84" s="101">
        <f t="shared" si="1"/>
        <v>5</v>
      </c>
      <c r="I84" s="93">
        <v>181.97</v>
      </c>
      <c r="J84" s="133">
        <f t="shared" si="2"/>
        <v>1819.7</v>
      </c>
    </row>
    <row r="85" spans="1:10" ht="51">
      <c r="A85" s="71">
        <v>71</v>
      </c>
      <c r="B85" s="71" t="s">
        <v>86</v>
      </c>
      <c r="C85" s="71">
        <v>11775</v>
      </c>
      <c r="D85" s="71">
        <v>253944</v>
      </c>
      <c r="E85" s="82" t="s">
        <v>120</v>
      </c>
      <c r="F85" s="71" t="s">
        <v>12</v>
      </c>
      <c r="G85" s="100">
        <v>15</v>
      </c>
      <c r="H85" s="101">
        <v>5</v>
      </c>
      <c r="I85" s="93">
        <v>73.16</v>
      </c>
      <c r="J85" s="114">
        <f t="shared" si="2"/>
        <v>1097.3999999999999</v>
      </c>
    </row>
    <row r="86" spans="1:10" ht="25.5">
      <c r="A86" s="71">
        <v>72</v>
      </c>
      <c r="B86" s="71" t="s">
        <v>10</v>
      </c>
      <c r="C86" s="71"/>
      <c r="D86" s="71">
        <v>376177</v>
      </c>
      <c r="E86" s="82" t="s">
        <v>121</v>
      </c>
      <c r="F86" s="71" t="s">
        <v>12</v>
      </c>
      <c r="G86" s="100">
        <v>6</v>
      </c>
      <c r="H86" s="101">
        <f t="shared" si="1"/>
        <v>3</v>
      </c>
      <c r="I86" s="93">
        <v>55.14</v>
      </c>
      <c r="J86" s="114">
        <f t="shared" si="2"/>
        <v>330.84000000000003</v>
      </c>
    </row>
    <row r="87" spans="1:10" ht="25.5">
      <c r="A87" s="71">
        <v>73</v>
      </c>
      <c r="B87" s="88" t="s">
        <v>86</v>
      </c>
      <c r="C87" s="88">
        <v>38643</v>
      </c>
      <c r="D87" s="88">
        <v>408451</v>
      </c>
      <c r="E87" s="89" t="s">
        <v>97</v>
      </c>
      <c r="F87" s="88" t="s">
        <v>12</v>
      </c>
      <c r="G87" s="100">
        <v>10</v>
      </c>
      <c r="H87" s="101">
        <f t="shared" si="1"/>
        <v>5</v>
      </c>
      <c r="I87" s="93">
        <v>19.37</v>
      </c>
      <c r="J87" s="114">
        <f t="shared" si="2"/>
        <v>193.70000000000002</v>
      </c>
    </row>
    <row r="88" spans="1:10" ht="25.5">
      <c r="A88" s="71">
        <v>74</v>
      </c>
      <c r="B88" s="71" t="s">
        <v>10</v>
      </c>
      <c r="C88" s="71"/>
      <c r="D88" s="71">
        <v>408451</v>
      </c>
      <c r="E88" s="82" t="s">
        <v>98</v>
      </c>
      <c r="F88" s="71" t="s">
        <v>12</v>
      </c>
      <c r="G88" s="100">
        <v>10</v>
      </c>
      <c r="H88" s="101">
        <f t="shared" si="1"/>
        <v>5</v>
      </c>
      <c r="I88" s="93">
        <v>28.3</v>
      </c>
      <c r="J88" s="114">
        <f t="shared" si="2"/>
        <v>283</v>
      </c>
    </row>
    <row r="89" spans="1:10" ht="25.5">
      <c r="A89" s="71">
        <v>75</v>
      </c>
      <c r="B89" s="71" t="s">
        <v>86</v>
      </c>
      <c r="C89" s="71">
        <v>37588</v>
      </c>
      <c r="D89" s="71">
        <v>415081</v>
      </c>
      <c r="E89" s="82" t="s">
        <v>100</v>
      </c>
      <c r="F89" s="71" t="s">
        <v>12</v>
      </c>
      <c r="G89" s="100">
        <v>12</v>
      </c>
      <c r="H89" s="101">
        <f t="shared" si="1"/>
        <v>6</v>
      </c>
      <c r="I89" s="93">
        <v>15.2</v>
      </c>
      <c r="J89" s="114">
        <f t="shared" si="2"/>
        <v>182.39999999999998</v>
      </c>
    </row>
    <row r="90" spans="1:10" ht="38.25">
      <c r="A90" s="71">
        <v>76</v>
      </c>
      <c r="B90" s="71" t="s">
        <v>10</v>
      </c>
      <c r="C90" s="71"/>
      <c r="D90" s="88">
        <v>369448</v>
      </c>
      <c r="E90" s="82" t="s">
        <v>101</v>
      </c>
      <c r="F90" s="71" t="s">
        <v>12</v>
      </c>
      <c r="G90" s="100">
        <v>80</v>
      </c>
      <c r="H90" s="101">
        <v>10</v>
      </c>
      <c r="I90" s="93">
        <v>61.23</v>
      </c>
      <c r="J90" s="114">
        <f t="shared" si="2"/>
        <v>4898.4</v>
      </c>
    </row>
    <row r="91" spans="1:10" ht="25.5">
      <c r="A91" s="71">
        <v>77</v>
      </c>
      <c r="B91" s="71" t="s">
        <v>10</v>
      </c>
      <c r="C91" s="71"/>
      <c r="D91" s="71">
        <v>133779</v>
      </c>
      <c r="E91" s="82" t="s">
        <v>45</v>
      </c>
      <c r="F91" s="71" t="s">
        <v>12</v>
      </c>
      <c r="G91" s="100">
        <v>12</v>
      </c>
      <c r="H91" s="101">
        <f t="shared" si="1"/>
        <v>6</v>
      </c>
      <c r="I91" s="93">
        <v>1.58</v>
      </c>
      <c r="J91" s="114">
        <f t="shared" si="2"/>
        <v>18.96</v>
      </c>
    </row>
    <row r="92" spans="1:10" ht="12.75">
      <c r="A92" s="71">
        <v>78</v>
      </c>
      <c r="B92" s="71" t="s">
        <v>10</v>
      </c>
      <c r="C92" s="71"/>
      <c r="D92" s="71">
        <v>51039</v>
      </c>
      <c r="E92" s="82" t="s">
        <v>46</v>
      </c>
      <c r="F92" s="71" t="s">
        <v>12</v>
      </c>
      <c r="G92" s="100">
        <v>8</v>
      </c>
      <c r="H92" s="101">
        <f t="shared" si="1"/>
        <v>4</v>
      </c>
      <c r="I92" s="93">
        <v>0.81</v>
      </c>
      <c r="J92" s="114">
        <f t="shared" si="2"/>
        <v>6.48</v>
      </c>
    </row>
    <row r="93" spans="1:10" ht="12.75">
      <c r="A93" s="71">
        <v>79</v>
      </c>
      <c r="B93" s="71" t="s">
        <v>10</v>
      </c>
      <c r="C93" s="71"/>
      <c r="D93" s="71">
        <v>429943</v>
      </c>
      <c r="E93" s="82" t="s">
        <v>47</v>
      </c>
      <c r="F93" s="71" t="s">
        <v>12</v>
      </c>
      <c r="G93" s="100">
        <v>2</v>
      </c>
      <c r="H93" s="101">
        <f t="shared" si="1"/>
        <v>1</v>
      </c>
      <c r="I93" s="93">
        <v>125.58</v>
      </c>
      <c r="J93" s="114">
        <f t="shared" si="2"/>
        <v>251.16</v>
      </c>
    </row>
    <row r="94" spans="1:10" ht="25.5">
      <c r="A94" s="71">
        <v>80</v>
      </c>
      <c r="B94" s="90" t="s">
        <v>86</v>
      </c>
      <c r="C94" s="90">
        <v>11714</v>
      </c>
      <c r="D94" s="90">
        <v>404299</v>
      </c>
      <c r="E94" s="82" t="s">
        <v>48</v>
      </c>
      <c r="F94" s="71" t="s">
        <v>12</v>
      </c>
      <c r="G94" s="100">
        <v>2</v>
      </c>
      <c r="H94" s="101">
        <f t="shared" si="1"/>
        <v>1</v>
      </c>
      <c r="I94" s="93">
        <v>39.65</v>
      </c>
      <c r="J94" s="114">
        <f t="shared" si="2"/>
        <v>79.3</v>
      </c>
    </row>
    <row r="95" spans="1:10" ht="25.5">
      <c r="A95" s="71">
        <v>81</v>
      </c>
      <c r="B95" s="90" t="s">
        <v>86</v>
      </c>
      <c r="C95" s="90">
        <v>5102</v>
      </c>
      <c r="D95" s="90">
        <v>358925</v>
      </c>
      <c r="E95" s="82" t="s">
        <v>49</v>
      </c>
      <c r="F95" s="71" t="s">
        <v>12</v>
      </c>
      <c r="G95" s="100">
        <v>2</v>
      </c>
      <c r="H95" s="101">
        <f t="shared" si="1"/>
        <v>1</v>
      </c>
      <c r="I95" s="93">
        <v>8.48</v>
      </c>
      <c r="J95" s="114">
        <f t="shared" si="2"/>
        <v>16.96</v>
      </c>
    </row>
    <row r="96" spans="1:10" ht="12.75">
      <c r="A96" s="155" t="s">
        <v>141</v>
      </c>
      <c r="B96" s="156"/>
      <c r="C96" s="156"/>
      <c r="D96" s="156"/>
      <c r="E96" s="156"/>
      <c r="F96" s="156"/>
      <c r="G96" s="156"/>
      <c r="H96" s="156"/>
      <c r="I96" s="156"/>
      <c r="J96" s="111">
        <f>SUM(J61:J95)</f>
        <v>27634.44</v>
      </c>
    </row>
    <row r="97" spans="1:10" ht="12.75">
      <c r="A97" s="112"/>
      <c r="B97" s="113"/>
      <c r="C97" s="113"/>
      <c r="D97" s="113"/>
      <c r="E97" s="113"/>
      <c r="F97" s="113"/>
      <c r="G97" s="113"/>
      <c r="H97" s="113"/>
      <c r="I97" s="113"/>
      <c r="J97" s="110"/>
    </row>
    <row r="98" spans="1:10" ht="12.75">
      <c r="A98" s="157" t="s">
        <v>142</v>
      </c>
      <c r="B98" s="158"/>
      <c r="C98" s="158"/>
      <c r="D98" s="158"/>
      <c r="E98" s="158"/>
      <c r="F98" s="158"/>
      <c r="G98" s="158"/>
      <c r="H98" s="158"/>
      <c r="I98" s="159"/>
      <c r="J98" s="111">
        <f>J53+J96</f>
        <v>89086.79000000001</v>
      </c>
    </row>
    <row r="99" spans="1:10" ht="12.75">
      <c r="A99" s="112"/>
      <c r="B99" s="113"/>
      <c r="C99" s="113"/>
      <c r="D99" s="113"/>
      <c r="E99" s="113"/>
      <c r="F99" s="113"/>
      <c r="G99" s="113"/>
      <c r="H99" s="113"/>
      <c r="I99" s="113"/>
      <c r="J99" s="110"/>
    </row>
    <row r="100" spans="1:10" ht="12.75">
      <c r="A100" s="152" t="s">
        <v>87</v>
      </c>
      <c r="B100" s="152"/>
      <c r="C100" s="152"/>
      <c r="D100" s="152"/>
      <c r="E100" s="152"/>
      <c r="F100" s="152"/>
      <c r="G100" s="152"/>
      <c r="H100" s="152"/>
      <c r="I100" s="152"/>
      <c r="J100" s="24"/>
    </row>
    <row r="101" spans="1:10" ht="24.75" customHeight="1">
      <c r="A101" s="75" t="s">
        <v>88</v>
      </c>
      <c r="B101" s="150" t="s">
        <v>112</v>
      </c>
      <c r="C101" s="150"/>
      <c r="D101" s="150"/>
      <c r="E101" s="150"/>
      <c r="F101" s="150"/>
      <c r="G101" s="150"/>
      <c r="H101" s="150"/>
      <c r="I101" s="150"/>
      <c r="J101" s="150"/>
    </row>
    <row r="102" spans="1:10" ht="12.75">
      <c r="A102" s="75"/>
      <c r="B102" s="150"/>
      <c r="C102" s="150"/>
      <c r="D102" s="150"/>
      <c r="E102" s="150"/>
      <c r="F102" s="150"/>
      <c r="G102" s="150"/>
      <c r="H102" s="150"/>
      <c r="I102" s="150"/>
      <c r="J102" s="150"/>
    </row>
    <row r="103" spans="1:10" ht="12.75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</row>
    <row r="104" spans="1:10" ht="12.75">
      <c r="A104" s="142"/>
      <c r="B104" s="143"/>
      <c r="C104" s="143"/>
      <c r="D104" s="143"/>
      <c r="E104" s="143"/>
      <c r="F104" s="143"/>
      <c r="G104" s="143"/>
      <c r="H104" s="143"/>
      <c r="I104" s="143"/>
      <c r="J104" s="24"/>
    </row>
  </sheetData>
  <sheetProtection/>
  <mergeCells count="27">
    <mergeCell ref="A2:J2"/>
    <mergeCell ref="A4:J4"/>
    <mergeCell ref="A5:A6"/>
    <mergeCell ref="B5:B6"/>
    <mergeCell ref="C5:C6"/>
    <mergeCell ref="D5:D6"/>
    <mergeCell ref="E5:E6"/>
    <mergeCell ref="F5:F6"/>
    <mergeCell ref="G5:H5"/>
    <mergeCell ref="J5:J6"/>
    <mergeCell ref="A53:I53"/>
    <mergeCell ref="A58:J58"/>
    <mergeCell ref="A59:A60"/>
    <mergeCell ref="B59:B60"/>
    <mergeCell ref="C59:C60"/>
    <mergeCell ref="D59:D60"/>
    <mergeCell ref="E59:E60"/>
    <mergeCell ref="F59:F60"/>
    <mergeCell ref="G59:H59"/>
    <mergeCell ref="J59:J60"/>
    <mergeCell ref="A104:I104"/>
    <mergeCell ref="A96:I96"/>
    <mergeCell ref="A98:I98"/>
    <mergeCell ref="A100:I100"/>
    <mergeCell ref="B101:J101"/>
    <mergeCell ref="B102:J102"/>
    <mergeCell ref="A103:J103"/>
  </mergeCells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Brasileiro Pires Freire</dc:creator>
  <cp:keywords/>
  <dc:description/>
  <cp:lastModifiedBy>Clara</cp:lastModifiedBy>
  <cp:lastPrinted>2020-05-27T00:09:12Z</cp:lastPrinted>
  <dcterms:created xsi:type="dcterms:W3CDTF">2016-09-22T11:53:45Z</dcterms:created>
  <dcterms:modified xsi:type="dcterms:W3CDTF">2020-07-16T17:05:11Z</dcterms:modified>
  <cp:category/>
  <cp:version/>
  <cp:contentType/>
  <cp:contentStatus/>
</cp:coreProperties>
</file>