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101" yWindow="65476" windowWidth="16380" windowHeight="7200" activeTab="0"/>
  </bookViews>
  <sheets>
    <sheet name="Plan1" sheetId="1" r:id="rId1"/>
  </sheets>
  <externalReferences>
    <externalReference r:id="rId4"/>
  </externalReferences>
  <definedNames>
    <definedName name="___GLB2">"#REF!"</definedName>
    <definedName name="___svi2">"#REF!"</definedName>
    <definedName name="__GLB2">"#N/A"</definedName>
    <definedName name="__GLB2_10">"#N/A"</definedName>
    <definedName name="__GLB2_11">"#N/A"</definedName>
    <definedName name="__GLB2_12">"#N/A"</definedName>
    <definedName name="__GLB2_13">"#N/A"</definedName>
    <definedName name="__GLB2_14">"#N/A"</definedName>
    <definedName name="__GLB2_15">"#N/A"</definedName>
    <definedName name="__GLB2_16">"#N/A"</definedName>
    <definedName name="__GLB2_17">"#N/A"</definedName>
    <definedName name="__GLB2_18">"#N/A"</definedName>
    <definedName name="__GLB2_19">"#N/A"</definedName>
    <definedName name="__GLB2_2">"#N/A"</definedName>
    <definedName name="__GLB2_20">"#N/A"</definedName>
    <definedName name="__GLB2_21">"#N/A"</definedName>
    <definedName name="__GLB2_22">"#N/A"</definedName>
    <definedName name="__GLB2_23">"#N/A"</definedName>
    <definedName name="__GLB2_24">"#N/A"</definedName>
    <definedName name="__GLB2_25">"#N/A"</definedName>
    <definedName name="__GLB2_26">"#N/A"</definedName>
    <definedName name="__GLB2_27">"#N/A"</definedName>
    <definedName name="__GLB2_28">"#N/A"</definedName>
    <definedName name="__GLB2_29">"#N/A"</definedName>
    <definedName name="__GLB2_30">"#N/A"</definedName>
    <definedName name="__GLB2_31">"#N/A"</definedName>
    <definedName name="__GLB2_32">"#N/A"</definedName>
    <definedName name="__GLB2_33">"#N/A"</definedName>
    <definedName name="__GLB2_34">"#N/A"</definedName>
    <definedName name="__GLB2_35">"#N/A"</definedName>
    <definedName name="__GLB2_36">"#N/A"</definedName>
    <definedName name="__GLB2_37">"#N/A"</definedName>
    <definedName name="__GLB2_38">"#N/A"</definedName>
    <definedName name="__GLB2_39">"#N/A"</definedName>
    <definedName name="__GLB2_40">"#N/A"</definedName>
    <definedName name="__GLB2_41">"#N/A"</definedName>
    <definedName name="__GLB2_42">"#N/A"</definedName>
    <definedName name="__GLB2_43">"#N/A"</definedName>
    <definedName name="__GLB2_44">"#N/A"</definedName>
    <definedName name="__GLB2_45">"#N/A"</definedName>
    <definedName name="__GLB2_46">"#N/A"</definedName>
    <definedName name="__GLB2_47">"#N/A"</definedName>
    <definedName name="__GLB2_48">"#N/A"</definedName>
    <definedName name="__GLB2_49">"#N/A"</definedName>
    <definedName name="__GLB2_5">"#N/A"</definedName>
    <definedName name="__GLB2_50">"#N/A"</definedName>
    <definedName name="__GLB2_51">"#N/A"</definedName>
    <definedName name="__GLB2_52">"#N/A"</definedName>
    <definedName name="__GLB2_53">"#N/A"</definedName>
    <definedName name="__GLB2_54">"#N/A"</definedName>
    <definedName name="__GLB2_55">"#N/A"</definedName>
    <definedName name="__GLB2_56">"#N/A"</definedName>
    <definedName name="__GLB2_57">"#N/A"</definedName>
    <definedName name="__GLB2_58">"#N/A"</definedName>
    <definedName name="__GLB2_6">"#N/A"</definedName>
    <definedName name="__GLB2_60">"#N/A"</definedName>
    <definedName name="__GLB2_61">"#N/A"</definedName>
    <definedName name="__GLB2_62">"#N/A"</definedName>
    <definedName name="__GLB2_63">"#N/A"</definedName>
    <definedName name="__GLB2_64">"#N/A"</definedName>
    <definedName name="__GLB2_65">"#N/A"</definedName>
    <definedName name="__GLB2_66">"#N/A"</definedName>
    <definedName name="__GLB2_67">"#N/A"</definedName>
    <definedName name="__GLB2_68">"#N/A"</definedName>
    <definedName name="__GLB2_69">"#N/A"</definedName>
    <definedName name="__GLB2_7">"#N/A"</definedName>
    <definedName name="__GLB2_70">"#N/A"</definedName>
    <definedName name="__GLB2_71">"#N/A"</definedName>
    <definedName name="__GLB2_72">"#N/A"</definedName>
    <definedName name="__GLB2_73">"#N/A"</definedName>
    <definedName name="__GLB2_74">"#N/A"</definedName>
    <definedName name="__GLB2_75">"#N/A"</definedName>
    <definedName name="__GLB2_76">"#N/A"</definedName>
    <definedName name="__GLB2_77">"#N/A"</definedName>
    <definedName name="__GLB2_78">"#N/A"</definedName>
    <definedName name="__GLB2_79">"#N/A"</definedName>
    <definedName name="__GLB2_8">"#N/A"</definedName>
    <definedName name="__GLB2_80">"#N/A"</definedName>
    <definedName name="__GLB2_81">"#N/A"</definedName>
    <definedName name="__GLB2_82">"#N/A"</definedName>
    <definedName name="__GLB2_83">"#N/A"</definedName>
    <definedName name="__GLB2_84">"#N/A"</definedName>
    <definedName name="__GLB2_85">"#N/A"</definedName>
    <definedName name="__GLB2_86">"#N/A"</definedName>
    <definedName name="__GLB2_87">"#N/A"</definedName>
    <definedName name="__GLB2_88">"#N/A"</definedName>
    <definedName name="__GLB2_9">"#N/A"</definedName>
    <definedName name="__GLB2_92">"#N/A"</definedName>
    <definedName name="__GLB2_95">"#N/A"</definedName>
    <definedName name="__GLB2_96">"#N/A"</definedName>
    <definedName name="__GLB2_97">"#N/A"</definedName>
    <definedName name="__GLB2_98">"#N/A"</definedName>
    <definedName name="__GLB3">"#N/A"</definedName>
    <definedName name="__GLB3_10">"#N/A"</definedName>
    <definedName name="__GLB3_11">"#N/A"</definedName>
    <definedName name="__GLB3_12">"#N/A"</definedName>
    <definedName name="__GLB3_13">"#N/A"</definedName>
    <definedName name="__GLB3_14">"#N/A"</definedName>
    <definedName name="__GLB3_15">"#N/A"</definedName>
    <definedName name="__GLB3_25">"#N/A"</definedName>
    <definedName name="__GLB3_26">"#N/A"</definedName>
    <definedName name="__GLB3_27">"#N/A"</definedName>
    <definedName name="__GLB3_28">"#N/A"</definedName>
    <definedName name="__GLB3_29">"#N/A"</definedName>
    <definedName name="__GLB3_30">"#N/A"</definedName>
    <definedName name="__GLB3_31">"#N/A"</definedName>
    <definedName name="__GLB3_32">"#N/A"</definedName>
    <definedName name="__GLB3_33">"#N/A"</definedName>
    <definedName name="__GLB3_34">"#N/A"</definedName>
    <definedName name="__GLB3_38">"#N/A"</definedName>
    <definedName name="__GLB3_39">"#N/A"</definedName>
    <definedName name="__GLB3_40">"#N/A"</definedName>
    <definedName name="__GLB3_41">"#N/A"</definedName>
    <definedName name="__GLB3_42">"#N/A"</definedName>
    <definedName name="__GLB3_43">"#N/A"</definedName>
    <definedName name="__GLB3_44">"#N/A"</definedName>
    <definedName name="__GLB3_45">"#N/A"</definedName>
    <definedName name="__GLB3_46">"#N/A"</definedName>
    <definedName name="__GLB3_47">"#N/A"</definedName>
    <definedName name="__GLB3_48">"#N/A"</definedName>
    <definedName name="__GLB3_49">"#N/A"</definedName>
    <definedName name="__GLB3_50">"#N/A"</definedName>
    <definedName name="__GLB3_51">"#N/A"</definedName>
    <definedName name="__GLB3_52">"#N/A"</definedName>
    <definedName name="__GLB3_53">"#N/A"</definedName>
    <definedName name="__GLB3_54">"#N/A"</definedName>
    <definedName name="__GLB3_55">"#N/A"</definedName>
    <definedName name="__GLB3_56">"#N/A"</definedName>
    <definedName name="__GLB3_57">"#N/A"</definedName>
    <definedName name="__GLB3_58">"#N/A"</definedName>
    <definedName name="__GLB3_6">"#N/A"</definedName>
    <definedName name="__GLB3_60">"#N/A"</definedName>
    <definedName name="__GLB3_61">"#N/A"</definedName>
    <definedName name="__GLB3_62">"#N/A"</definedName>
    <definedName name="__GLB3_63">"#N/A"</definedName>
    <definedName name="__GLB3_64">"#N/A"</definedName>
    <definedName name="__GLB3_65">"#N/A"</definedName>
    <definedName name="__GLB3_66">"#N/A"</definedName>
    <definedName name="__GLB3_7">"#N/A"</definedName>
    <definedName name="__GLB3_70">"#N/A"</definedName>
    <definedName name="__GLB3_71">"#N/A"</definedName>
    <definedName name="__GLB3_72">"#N/A"</definedName>
    <definedName name="__GLB3_73">"#N/A"</definedName>
    <definedName name="__GLB3_74">"#N/A"</definedName>
    <definedName name="__GLB3_75">"#N/A"</definedName>
    <definedName name="__GLB3_76">"#N/A"</definedName>
    <definedName name="__GLB3_77">"#N/A"</definedName>
    <definedName name="__GLB3_78">"#N/A"</definedName>
    <definedName name="__GLB3_79">"#N/A"</definedName>
    <definedName name="__GLB3_8">"#N/A"</definedName>
    <definedName name="__GLB3_80">"#N/A"</definedName>
    <definedName name="__GLB3_81">"#N/A"</definedName>
    <definedName name="__GLB3_82">"#N/A"</definedName>
    <definedName name="__GLB3_85">"#N/A"</definedName>
    <definedName name="__GLB3_86">"#N/A"</definedName>
    <definedName name="__GLB3_87">"#N/A"</definedName>
    <definedName name="__GLB3_88">"#N/A"</definedName>
    <definedName name="__GLB3_9">"#N/A"</definedName>
    <definedName name="__svi2">"#N/A"</definedName>
    <definedName name="__svi2_10">"#N/A"</definedName>
    <definedName name="__svi2_11">"#N/A"</definedName>
    <definedName name="__svi2_12">"#N/A"</definedName>
    <definedName name="__svi2_13">"#N/A"</definedName>
    <definedName name="__svi2_14">"#N/A"</definedName>
    <definedName name="__svi2_15">"#N/A"</definedName>
    <definedName name="__svi2_16">"#N/A"</definedName>
    <definedName name="__svi2_17">"#N/A"</definedName>
    <definedName name="__svi2_18">"#N/A"</definedName>
    <definedName name="__svi2_19">"#N/A"</definedName>
    <definedName name="__svi2_2">"#N/A"</definedName>
    <definedName name="__svi2_20">"#N/A"</definedName>
    <definedName name="__svi2_21">"#N/A"</definedName>
    <definedName name="__svi2_22">"#N/A"</definedName>
    <definedName name="__svi2_23">"#N/A"</definedName>
    <definedName name="__svi2_24">"#N/A"</definedName>
    <definedName name="__svi2_25">"#N/A"</definedName>
    <definedName name="__svi2_26">"#N/A"</definedName>
    <definedName name="__svi2_27">"#N/A"</definedName>
    <definedName name="__svi2_28">"#N/A"</definedName>
    <definedName name="__svi2_29">"#N/A"</definedName>
    <definedName name="__svi2_30">"#N/A"</definedName>
    <definedName name="__svi2_31">"#N/A"</definedName>
    <definedName name="__svi2_32">"#N/A"</definedName>
    <definedName name="__svi2_33">"#N/A"</definedName>
    <definedName name="__svi2_34">"#N/A"</definedName>
    <definedName name="__svi2_35">"#N/A"</definedName>
    <definedName name="__svi2_36">"#N/A"</definedName>
    <definedName name="__svi2_37">"#N/A"</definedName>
    <definedName name="__svi2_38">"#N/A"</definedName>
    <definedName name="__svi2_39">"#N/A"</definedName>
    <definedName name="__svi2_40">"#N/A"</definedName>
    <definedName name="__svi2_41">"#N/A"</definedName>
    <definedName name="__svi2_42">"#N/A"</definedName>
    <definedName name="__svi2_43">"#N/A"</definedName>
    <definedName name="__svi2_44">"#N/A"</definedName>
    <definedName name="__svi2_45">"#N/A"</definedName>
    <definedName name="__svi2_46">"#N/A"</definedName>
    <definedName name="__svi2_47">"#N/A"</definedName>
    <definedName name="__svi2_48">"#N/A"</definedName>
    <definedName name="__svi2_49">"#N/A"</definedName>
    <definedName name="__svi2_5">"#N/A"</definedName>
    <definedName name="__svi2_50">"#N/A"</definedName>
    <definedName name="__svi2_51">"#N/A"</definedName>
    <definedName name="__svi2_52">"#N/A"</definedName>
    <definedName name="__svi2_53">"#N/A"</definedName>
    <definedName name="__svi2_54">"#N/A"</definedName>
    <definedName name="__svi2_55">"#N/A"</definedName>
    <definedName name="__svi2_56">"#N/A"</definedName>
    <definedName name="__svi2_57">"#N/A"</definedName>
    <definedName name="__svi2_58">"#N/A"</definedName>
    <definedName name="__svi2_6">"#N/A"</definedName>
    <definedName name="__svi2_60">"#N/A"</definedName>
    <definedName name="__svi2_61">"#N/A"</definedName>
    <definedName name="__svi2_62">"#N/A"</definedName>
    <definedName name="__svi2_63">"#N/A"</definedName>
    <definedName name="__svi2_64">"#N/A"</definedName>
    <definedName name="__svi2_65">"#N/A"</definedName>
    <definedName name="__svi2_66">"#N/A"</definedName>
    <definedName name="__svi2_67">"#N/A"</definedName>
    <definedName name="__svi2_68">"#N/A"</definedName>
    <definedName name="__svi2_69">"#N/A"</definedName>
    <definedName name="__svi2_7">"#N/A"</definedName>
    <definedName name="__svi2_70">"#N/A"</definedName>
    <definedName name="__svi2_71">"#N/A"</definedName>
    <definedName name="__svi2_72">"#N/A"</definedName>
    <definedName name="__svi2_73">"#N/A"</definedName>
    <definedName name="__svi2_74">"#N/A"</definedName>
    <definedName name="__svi2_75">"#N/A"</definedName>
    <definedName name="__svi2_76">"#N/A"</definedName>
    <definedName name="__svi2_77">"#N/A"</definedName>
    <definedName name="__svi2_78">"#N/A"</definedName>
    <definedName name="__svi2_79">"#N/A"</definedName>
    <definedName name="__svi2_8">"#N/A"</definedName>
    <definedName name="__svi2_80">"#N/A"</definedName>
    <definedName name="__svi2_81">"#N/A"</definedName>
    <definedName name="__svi2_82">"#N/A"</definedName>
    <definedName name="__svi2_83">"#N/A"</definedName>
    <definedName name="__svi2_84">"#N/A"</definedName>
    <definedName name="__svi2_85">"#N/A"</definedName>
    <definedName name="__svi2_86">"#N/A"</definedName>
    <definedName name="__svi2_87">"#N/A"</definedName>
    <definedName name="__svi2_88">"#N/A"</definedName>
    <definedName name="__svi2_9">"#N/A"</definedName>
    <definedName name="__svi2_92">"#N/A"</definedName>
    <definedName name="__svi2_95">"#N/A"</definedName>
    <definedName name="__svi2_96">"#N/A"</definedName>
    <definedName name="__svi2_97">"#N/A"</definedName>
    <definedName name="__svi2_98">"#N/A"</definedName>
    <definedName name="__xlnm.Print_Area_1">"#REF!"</definedName>
    <definedName name="__xlnm.Print_Area_10">"#REF!"</definedName>
    <definedName name="__xlnm.Print_Area_11">"#REF!"</definedName>
    <definedName name="__xlnm.Print_Area_12">"#REF!"</definedName>
    <definedName name="__xlnm.Print_Area_13">"#REF!"</definedName>
    <definedName name="__xlnm.Print_Area_14">"#REF!"</definedName>
    <definedName name="__xlnm.Print_Area_15">"#REF!"</definedName>
    <definedName name="__xlnm.Print_Area_2">#REF!</definedName>
    <definedName name="__xlnm.Print_Area_25">"#REF!"</definedName>
    <definedName name="__xlnm.Print_Area_26">"#REF!"</definedName>
    <definedName name="__xlnm.Print_Area_27">"#REF!"</definedName>
    <definedName name="__xlnm.Print_Area_28">"#REF!"</definedName>
    <definedName name="__xlnm.Print_Area_29">"#REF!"</definedName>
    <definedName name="__xlnm.Print_Area_3">"#REF!"</definedName>
    <definedName name="__xlnm.Print_Area_30">"#REF!"</definedName>
    <definedName name="__xlnm.Print_Area_31">"#REF!"</definedName>
    <definedName name="__xlnm.Print_Area_32">"#REF!"</definedName>
    <definedName name="__xlnm.Print_Area_33">"#REF!"</definedName>
    <definedName name="__xlnm.Print_Area_34">"#REF!"</definedName>
    <definedName name="__xlnm.Print_Area_38">"#REF!"</definedName>
    <definedName name="__xlnm.Print_Area_39">"#REF!"</definedName>
    <definedName name="__xlnm.Print_Area_4">"#REF!"</definedName>
    <definedName name="__xlnm.Print_Area_40">"#REF!"</definedName>
    <definedName name="__xlnm.Print_Area_41">"#REF!"</definedName>
    <definedName name="__xlnm.Print_Area_42">"#REF!"</definedName>
    <definedName name="__xlnm.Print_Area_43">"#REF!"</definedName>
    <definedName name="__xlnm.Print_Area_44">"#REF!"</definedName>
    <definedName name="__xlnm.Print_Area_45">"#REF!"</definedName>
    <definedName name="__xlnm.Print_Area_46">"#REF!"</definedName>
    <definedName name="__xlnm.Print_Area_47">"#REF!"</definedName>
    <definedName name="__xlnm.Print_Area_48">"#REF!"</definedName>
    <definedName name="__xlnm.Print_Area_49">"#REF!"</definedName>
    <definedName name="__xlnm.Print_Area_5">"#REF!"</definedName>
    <definedName name="__xlnm.Print_Area_50">"#REF!"</definedName>
    <definedName name="__xlnm.Print_Area_51">"#REF!"</definedName>
    <definedName name="__xlnm.Print_Area_52">"#REF!"</definedName>
    <definedName name="__xlnm.Print_Area_53">"#REF!"</definedName>
    <definedName name="__xlnm.Print_Area_54">"#REF!"</definedName>
    <definedName name="__xlnm.Print_Area_55">"#REF!"</definedName>
    <definedName name="__xlnm.Print_Area_56">"#REF!"</definedName>
    <definedName name="__xlnm.Print_Area_57">"#REF!"</definedName>
    <definedName name="__xlnm.Print_Area_58">"#REF!"</definedName>
    <definedName name="__xlnm.Print_Area_59">"#REF!"</definedName>
    <definedName name="__xlnm.Print_Area_6">"#REF!"</definedName>
    <definedName name="__xlnm.Print_Area_60">"#REF!"</definedName>
    <definedName name="__xlnm.Print_Area_61">"#REF!"</definedName>
    <definedName name="__xlnm.Print_Area_62">"#REF!"</definedName>
    <definedName name="__xlnm.Print_Area_65">"#REF!"</definedName>
    <definedName name="__xlnm.Print_Area_66">"#REF!"</definedName>
    <definedName name="__xlnm.Print_Area_7">"#REF!"</definedName>
    <definedName name="__xlnm.Print_Area_8">"#REF!"</definedName>
    <definedName name="__xlnm.Print_Area_80">"#REF!"</definedName>
    <definedName name="__xlnm.Print_Area_81">"#REF!"</definedName>
    <definedName name="__xlnm.Print_Area_82">"#REF!"</definedName>
    <definedName name="__xlnm.Print_Area_87">"#REF!"</definedName>
    <definedName name="__xlnm.Print_Area_88">"#REF!"</definedName>
    <definedName name="__xlnm.Print_Area_9">"#REF!"</definedName>
    <definedName name="__xlnm.Print_Titles_2">#REF!</definedName>
    <definedName name="__xlnm.Print_Titles_4">"#REF!"</definedName>
    <definedName name="__xlnm.Print_Titles_5">"#REF!"</definedName>
    <definedName name="_GLB2">"#N/A"</definedName>
    <definedName name="_GLB2_10">"#N/A"</definedName>
    <definedName name="_GLB2_11">"#N/A"</definedName>
    <definedName name="_GLB2_12">"#N/A"</definedName>
    <definedName name="_GLB2_13">"#N/A"</definedName>
    <definedName name="_GLB2_14">"#N/A"</definedName>
    <definedName name="_GLB2_15">"#N/A"</definedName>
    <definedName name="_GLB2_16">"#N/A"</definedName>
    <definedName name="_GLB2_17">"#N/A"</definedName>
    <definedName name="_GLB2_18">"#N/A"</definedName>
    <definedName name="_GLB2_19">"#N/A"</definedName>
    <definedName name="_GLB2_2">"#N/A"</definedName>
    <definedName name="_GLB2_20">"#N/A"</definedName>
    <definedName name="_GLB2_21">"#N/A"</definedName>
    <definedName name="_GLB2_22">"#N/A"</definedName>
    <definedName name="_GLB2_23">"#N/A"</definedName>
    <definedName name="_GLB2_24">"#N/A"</definedName>
    <definedName name="_GLB2_25">"#N/A"</definedName>
    <definedName name="_GLB2_26">"#N/A"</definedName>
    <definedName name="_GLB2_27">"#N/A"</definedName>
    <definedName name="_GLB2_28">"#N/A"</definedName>
    <definedName name="_GLB2_29">"#N/A"</definedName>
    <definedName name="_GLB2_30">"#N/A"</definedName>
    <definedName name="_GLB2_31">"#N/A"</definedName>
    <definedName name="_GLB2_32">"#N/A"</definedName>
    <definedName name="_GLB2_33">"#N/A"</definedName>
    <definedName name="_GLB2_34">"#N/A"</definedName>
    <definedName name="_GLB2_35">"#N/A"</definedName>
    <definedName name="_GLB2_36">"#N/A"</definedName>
    <definedName name="_GLB2_37">"#N/A"</definedName>
    <definedName name="_GLB2_38">"#N/A"</definedName>
    <definedName name="_GLB2_39">"#N/A"</definedName>
    <definedName name="_GLB2_40">"#N/A"</definedName>
    <definedName name="_GLB2_41">"#N/A"</definedName>
    <definedName name="_GLB2_42">"#N/A"</definedName>
    <definedName name="_GLB2_43">"#N/A"</definedName>
    <definedName name="_GLB2_44">"#N/A"</definedName>
    <definedName name="_GLB2_45">"#N/A"</definedName>
    <definedName name="_GLB2_46">"#N/A"</definedName>
    <definedName name="_GLB2_47">"#N/A"</definedName>
    <definedName name="_GLB2_48">"#N/A"</definedName>
    <definedName name="_GLB2_49">"#N/A"</definedName>
    <definedName name="_GLB2_5">"#N/A"</definedName>
    <definedName name="_GLB2_50">"#N/A"</definedName>
    <definedName name="_GLB2_51">"#N/A"</definedName>
    <definedName name="_GLB2_52">"#N/A"</definedName>
    <definedName name="_GLB2_53">"#N/A"</definedName>
    <definedName name="_GLB2_54">"#N/A"</definedName>
    <definedName name="_GLB2_55">"#N/A"</definedName>
    <definedName name="_GLB2_56">"#N/A"</definedName>
    <definedName name="_GLB2_57">"#N/A"</definedName>
    <definedName name="_GLB2_58">"#N/A"</definedName>
    <definedName name="_GLB2_6">"#N/A"</definedName>
    <definedName name="_GLB2_60">"#N/A"</definedName>
    <definedName name="_GLB2_61">"#N/A"</definedName>
    <definedName name="_GLB2_62">"#N/A"</definedName>
    <definedName name="_GLB2_63">"#N/A"</definedName>
    <definedName name="_GLB2_64">"#N/A"</definedName>
    <definedName name="_GLB2_65">"#N/A"</definedName>
    <definedName name="_GLB2_66">"#N/A"</definedName>
    <definedName name="_GLB2_67">"#N/A"</definedName>
    <definedName name="_GLB2_68">"#N/A"</definedName>
    <definedName name="_GLB2_69">"#N/A"</definedName>
    <definedName name="_GLB2_7">"#N/A"</definedName>
    <definedName name="_GLB2_70">"#N/A"</definedName>
    <definedName name="_GLB2_71">"#N/A"</definedName>
    <definedName name="_GLB2_72">"#N/A"</definedName>
    <definedName name="_GLB2_73">"#N/A"</definedName>
    <definedName name="_GLB2_74">"#N/A"</definedName>
    <definedName name="_GLB2_75">"#N/A"</definedName>
    <definedName name="_GLB2_76">"#N/A"</definedName>
    <definedName name="_GLB2_77">"#N/A"</definedName>
    <definedName name="_GLB2_78">"#N/A"</definedName>
    <definedName name="_GLB2_79">"#N/A"</definedName>
    <definedName name="_GLB2_8">"#N/A"</definedName>
    <definedName name="_GLB2_80">"#N/A"</definedName>
    <definedName name="_GLB2_81">"#N/A"</definedName>
    <definedName name="_GLB2_82">"#N/A"</definedName>
    <definedName name="_GLB2_83">"#N/A"</definedName>
    <definedName name="_GLB2_84">"#N/A"</definedName>
    <definedName name="_GLB2_85">"#N/A"</definedName>
    <definedName name="_GLB2_86">"#N/A"</definedName>
    <definedName name="_GLB2_87">"#N/A"</definedName>
    <definedName name="_GLB2_88">"#N/A"</definedName>
    <definedName name="_GLB2_9">"#N/A"</definedName>
    <definedName name="_GLB2_92">"#N/A"</definedName>
    <definedName name="_GLB2_95">"#N/A"</definedName>
    <definedName name="_GLB2_96">"#N/A"</definedName>
    <definedName name="_GLB2_97">"#N/A"</definedName>
    <definedName name="_GLB2_98">"#N/A"</definedName>
    <definedName name="_svi2">"#N/A"</definedName>
    <definedName name="_svi2_10">"#N/A"</definedName>
    <definedName name="_svi2_11">"#N/A"</definedName>
    <definedName name="_svi2_12">"#N/A"</definedName>
    <definedName name="_svi2_13">"#N/A"</definedName>
    <definedName name="_svi2_14">"#N/A"</definedName>
    <definedName name="_svi2_15">"#N/A"</definedName>
    <definedName name="_svi2_16">"#N/A"</definedName>
    <definedName name="_svi2_17">"#N/A"</definedName>
    <definedName name="_svi2_18">"#N/A"</definedName>
    <definedName name="_svi2_19">"#N/A"</definedName>
    <definedName name="_svi2_20">"#N/A"</definedName>
    <definedName name="_svi2_22">"#N/A"</definedName>
    <definedName name="_svi2_23">"#N/A"</definedName>
    <definedName name="_svi2_24">"#N/A"</definedName>
    <definedName name="_svi2_25">"#N/A"</definedName>
    <definedName name="_svi2_26">"#N/A"</definedName>
    <definedName name="_svi2_27">"#N/A"</definedName>
    <definedName name="_svi2_28">"#N/A"</definedName>
    <definedName name="_svi2_29">"#N/A"</definedName>
    <definedName name="_svi2_30">"#N/A"</definedName>
    <definedName name="_svi2_31">"#N/A"</definedName>
    <definedName name="_svi2_32">"#N/A"</definedName>
    <definedName name="_svi2_33">"#N/A"</definedName>
    <definedName name="_svi2_34">"#N/A"</definedName>
    <definedName name="_svi2_35">"#N/A"</definedName>
    <definedName name="_svi2_36">"#N/A"</definedName>
    <definedName name="_svi2_37">"#N/A"</definedName>
    <definedName name="_svi2_38">"#N/A"</definedName>
    <definedName name="_svi2_39">"#N/A"</definedName>
    <definedName name="_svi2_40">"#N/A"</definedName>
    <definedName name="_svi2_41">"#N/A"</definedName>
    <definedName name="_svi2_42">"#N/A"</definedName>
    <definedName name="_svi2_43">"#N/A"</definedName>
    <definedName name="_svi2_44">"#N/A"</definedName>
    <definedName name="_svi2_45">"#N/A"</definedName>
    <definedName name="_svi2_46">"#N/A"</definedName>
    <definedName name="_svi2_47">"#N/A"</definedName>
    <definedName name="_svi2_48">"#N/A"</definedName>
    <definedName name="_svi2_49">"#N/A"</definedName>
    <definedName name="_svi2_5">"#N/A"</definedName>
    <definedName name="_svi2_50">"#N/A"</definedName>
    <definedName name="_svi2_51">"#N/A"</definedName>
    <definedName name="_svi2_52">"#N/A"</definedName>
    <definedName name="_svi2_53">"#N/A"</definedName>
    <definedName name="_svi2_54">"#N/A"</definedName>
    <definedName name="_svi2_55">"#N/A"</definedName>
    <definedName name="_svi2_56">"#N/A"</definedName>
    <definedName name="_svi2_57">"#N/A"</definedName>
    <definedName name="_svi2_58">"#N/A"</definedName>
    <definedName name="_svi2_6">"#N/A"</definedName>
    <definedName name="_svi2_60">"#N/A"</definedName>
    <definedName name="_svi2_61">"#N/A"</definedName>
    <definedName name="_svi2_62">"#N/A"</definedName>
    <definedName name="_svi2_63">"#N/A"</definedName>
    <definedName name="_svi2_64">"#N/A"</definedName>
    <definedName name="_svi2_65">"#N/A"</definedName>
    <definedName name="_svi2_66">"#N/A"</definedName>
    <definedName name="_svi2_67">"#N/A"</definedName>
    <definedName name="_svi2_68">"#N/A"</definedName>
    <definedName name="_svi2_69">"#N/A"</definedName>
    <definedName name="_svi2_7">"#N/A"</definedName>
    <definedName name="_svi2_70">"#N/A"</definedName>
    <definedName name="_svi2_71">"#N/A"</definedName>
    <definedName name="_svi2_72">"#N/A"</definedName>
    <definedName name="_svi2_73">"#N/A"</definedName>
    <definedName name="_svi2_74">"#N/A"</definedName>
    <definedName name="_svi2_75">"#N/A"</definedName>
    <definedName name="_svi2_76">"#N/A"</definedName>
    <definedName name="_svi2_77">"#N/A"</definedName>
    <definedName name="_svi2_78">"#N/A"</definedName>
    <definedName name="_svi2_79">"#N/A"</definedName>
    <definedName name="_svi2_8">"#N/A"</definedName>
    <definedName name="_svi2_80">"#N/A"</definedName>
    <definedName name="_svi2_81">"#N/A"</definedName>
    <definedName name="_svi2_82">"#N/A"</definedName>
    <definedName name="_svi2_83">"#N/A"</definedName>
    <definedName name="_svi2_85">"#N/A"</definedName>
    <definedName name="_svi2_86">"#N/A"</definedName>
    <definedName name="_svi2_87">"#N/A"</definedName>
    <definedName name="_svi2_88">"#N/A"</definedName>
    <definedName name="_svi2_9">"#N/A"</definedName>
    <definedName name="_svi2_92">"#N/A"</definedName>
    <definedName name="_svi2_98">"#N/A"</definedName>
    <definedName name="_xlnm._FilterDatabase" localSheetId="0">#N/A</definedName>
    <definedName name="_xlnm.Print_Area" localSheetId="0">'Plan1'!$A$1:$U$394</definedName>
    <definedName name="_xlnm.Print_Titles" localSheetId="0">'Plan1'!$1:$8</definedName>
    <definedName name="A">"#REF!"</definedName>
    <definedName name="ANTIGA">"#N/A"</definedName>
    <definedName name="ANTIGA_10">"#N/A"</definedName>
    <definedName name="ANTIGA_11">"#N/A"</definedName>
    <definedName name="ANTIGA_12">"#N/A"</definedName>
    <definedName name="ANTIGA_13">"#N/A"</definedName>
    <definedName name="ANTIGA_14">"#N/A"</definedName>
    <definedName name="ANTIGA_15">"#N/A"</definedName>
    <definedName name="ANTIGA_16">"#N/A"</definedName>
    <definedName name="ANTIGA_17">"#N/A"</definedName>
    <definedName name="ANTIGA_18">"#N/A"</definedName>
    <definedName name="ANTIGA_19">"#N/A"</definedName>
    <definedName name="ANTIGA_20">"#N/A"</definedName>
    <definedName name="ANTIGA_22">"#N/A"</definedName>
    <definedName name="ANTIGA_23">"#N/A"</definedName>
    <definedName name="ANTIGA_24">"#N/A"</definedName>
    <definedName name="ANTIGA_25">"#N/A"</definedName>
    <definedName name="ANTIGA_26">"#N/A"</definedName>
    <definedName name="ANTIGA_27">"#N/A"</definedName>
    <definedName name="ANTIGA_28">"#N/A"</definedName>
    <definedName name="ANTIGA_29">"#N/A"</definedName>
    <definedName name="ANTIGA_30">"#N/A"</definedName>
    <definedName name="ANTIGA_31">"#N/A"</definedName>
    <definedName name="ANTIGA_32">"#N/A"</definedName>
    <definedName name="ANTIGA_33">"#N/A"</definedName>
    <definedName name="ANTIGA_34">"#N/A"</definedName>
    <definedName name="ANTIGA_35">"#N/A"</definedName>
    <definedName name="ANTIGA_36">"#N/A"</definedName>
    <definedName name="ANTIGA_37">"#N/A"</definedName>
    <definedName name="ANTIGA_38">"#N/A"</definedName>
    <definedName name="ANTIGA_39">"#N/A"</definedName>
    <definedName name="ANTIGA_40">"#N/A"</definedName>
    <definedName name="ANTIGA_41">"#N/A"</definedName>
    <definedName name="ANTIGA_42">"#N/A"</definedName>
    <definedName name="ANTIGA_43">"#N/A"</definedName>
    <definedName name="ANTIGA_44">"#N/A"</definedName>
    <definedName name="ANTIGA_45">"#N/A"</definedName>
    <definedName name="ANTIGA_46">"#N/A"</definedName>
    <definedName name="ANTIGA_47">"#N/A"</definedName>
    <definedName name="ANTIGA_48">"#N/A"</definedName>
    <definedName name="ANTIGA_49">"#N/A"</definedName>
    <definedName name="ANTIGA_5">"#N/A"</definedName>
    <definedName name="ANTIGA_50">"#N/A"</definedName>
    <definedName name="ANTIGA_51">"#N/A"</definedName>
    <definedName name="ANTIGA_52">"#N/A"</definedName>
    <definedName name="ANTIGA_53">"#N/A"</definedName>
    <definedName name="ANTIGA_54">"#N/A"</definedName>
    <definedName name="ANTIGA_55">"#N/A"</definedName>
    <definedName name="ANTIGA_56">"#N/A"</definedName>
    <definedName name="ANTIGA_57">"#N/A"</definedName>
    <definedName name="ANTIGA_58">"#N/A"</definedName>
    <definedName name="ANTIGA_6">"#N/A"</definedName>
    <definedName name="ANTIGA_60">"#N/A"</definedName>
    <definedName name="ANTIGA_61">"#N/A"</definedName>
    <definedName name="ANTIGA_62">"#N/A"</definedName>
    <definedName name="ANTIGA_63">"#N/A"</definedName>
    <definedName name="ANTIGA_64">"#N/A"</definedName>
    <definedName name="ANTIGA_65">"#N/A"</definedName>
    <definedName name="ANTIGA_66">"#N/A"</definedName>
    <definedName name="ANTIGA_67">"#N/A"</definedName>
    <definedName name="ANTIGA_68">"#N/A"</definedName>
    <definedName name="ANTIGA_69">"#N/A"</definedName>
    <definedName name="ANTIGA_7">"#N/A"</definedName>
    <definedName name="ANTIGA_70">"#N/A"</definedName>
    <definedName name="ANTIGA_71">"#N/A"</definedName>
    <definedName name="ANTIGA_72">"#N/A"</definedName>
    <definedName name="ANTIGA_73">"#N/A"</definedName>
    <definedName name="ANTIGA_74">"#N/A"</definedName>
    <definedName name="ANTIGA_75">"#N/A"</definedName>
    <definedName name="ANTIGA_76">"#N/A"</definedName>
    <definedName name="ANTIGA_77">"#N/A"</definedName>
    <definedName name="ANTIGA_78">"#N/A"</definedName>
    <definedName name="ANTIGA_79">"#N/A"</definedName>
    <definedName name="ANTIGA_8">"#N/A"</definedName>
    <definedName name="ANTIGA_80">"#N/A"</definedName>
    <definedName name="ANTIGA_81">"#N/A"</definedName>
    <definedName name="ANTIGA_82">"#N/A"</definedName>
    <definedName name="ANTIGA_83">"#N/A"</definedName>
    <definedName name="ANTIGA_85">"#N/A"</definedName>
    <definedName name="ANTIGA_86">"#N/A"</definedName>
    <definedName name="ANTIGA_87">"#N/A"</definedName>
    <definedName name="ANTIGA_88">"#N/A"</definedName>
    <definedName name="ANTIGA_9">"#N/A"</definedName>
    <definedName name="ANTIGA_92">"#N/A"</definedName>
    <definedName name="ANTIGA_98">"#N/A"</definedName>
    <definedName name="AP">"#N/A"</definedName>
    <definedName name="AP_10">"#N/A"</definedName>
    <definedName name="AP_11">"#N/A"</definedName>
    <definedName name="AP_12">"#N/A"</definedName>
    <definedName name="AP_13">"#N/A"</definedName>
    <definedName name="AP_14">"#N/A"</definedName>
    <definedName name="AP_15">"#N/A"</definedName>
    <definedName name="AP_16">"#N/A"</definedName>
    <definedName name="AP_17">"#N/A"</definedName>
    <definedName name="AP_18">"#N/A"</definedName>
    <definedName name="AP_19">"#N/A"</definedName>
    <definedName name="AP_20">"#N/A"</definedName>
    <definedName name="AP_22">"#N/A"</definedName>
    <definedName name="AP_23">"#N/A"</definedName>
    <definedName name="AP_24">"#N/A"</definedName>
    <definedName name="AP_25">"#N/A"</definedName>
    <definedName name="AP_26">"#N/A"</definedName>
    <definedName name="AP_27">"#N/A"</definedName>
    <definedName name="AP_28">"#N/A"</definedName>
    <definedName name="AP_29">"#N/A"</definedName>
    <definedName name="AP_30">"#N/A"</definedName>
    <definedName name="AP_31">"#N/A"</definedName>
    <definedName name="AP_32">"#N/A"</definedName>
    <definedName name="AP_33">"#N/A"</definedName>
    <definedName name="AP_34">"#N/A"</definedName>
    <definedName name="AP_35">"#N/A"</definedName>
    <definedName name="AP_36">"#N/A"</definedName>
    <definedName name="AP_37">"#N/A"</definedName>
    <definedName name="AP_38">"#N/A"</definedName>
    <definedName name="AP_39">"#N/A"</definedName>
    <definedName name="AP_40">"#N/A"</definedName>
    <definedName name="AP_41">"#N/A"</definedName>
    <definedName name="AP_42">"#N/A"</definedName>
    <definedName name="AP_43">"#N/A"</definedName>
    <definedName name="AP_44">"#N/A"</definedName>
    <definedName name="AP_45">"#N/A"</definedName>
    <definedName name="AP_46">"#N/A"</definedName>
    <definedName name="AP_47">"#N/A"</definedName>
    <definedName name="AP_48">"#N/A"</definedName>
    <definedName name="AP_49">"#N/A"</definedName>
    <definedName name="AP_50">"#N/A"</definedName>
    <definedName name="AP_51">"#N/A"</definedName>
    <definedName name="AP_52">"#N/A"</definedName>
    <definedName name="AP_53">"#N/A"</definedName>
    <definedName name="AP_54">"#N/A"</definedName>
    <definedName name="AP_55">"#N/A"</definedName>
    <definedName name="AP_56">"#N/A"</definedName>
    <definedName name="AP_57">"#N/A"</definedName>
    <definedName name="AP_58">"#N/A"</definedName>
    <definedName name="AP_6">"#N/A"</definedName>
    <definedName name="AP_60">"#N/A"</definedName>
    <definedName name="AP_61">"#N/A"</definedName>
    <definedName name="AP_62">"#N/A"</definedName>
    <definedName name="AP_63">"#N/A"</definedName>
    <definedName name="AP_64">"#N/A"</definedName>
    <definedName name="AP_65">"#N/A"</definedName>
    <definedName name="AP_66">"#N/A"</definedName>
    <definedName name="AP_67">"#N/A"</definedName>
    <definedName name="AP_68">"#N/A"</definedName>
    <definedName name="AP_69">"#N/A"</definedName>
    <definedName name="AP_7">"#N/A"</definedName>
    <definedName name="AP_70">"#N/A"</definedName>
    <definedName name="AP_71">"#N/A"</definedName>
    <definedName name="AP_72">"#N/A"</definedName>
    <definedName name="AP_73">"#N/A"</definedName>
    <definedName name="AP_74">"#N/A"</definedName>
    <definedName name="AP_75">"#N/A"</definedName>
    <definedName name="AP_76">"#N/A"</definedName>
    <definedName name="AP_77">"#N/A"</definedName>
    <definedName name="AP_78">"#N/A"</definedName>
    <definedName name="AP_79">"#N/A"</definedName>
    <definedName name="AP_8">"#N/A"</definedName>
    <definedName name="AP_80">"#N/A"</definedName>
    <definedName name="AP_81">"#N/A"</definedName>
    <definedName name="AP_82">"#N/A"</definedName>
    <definedName name="AP_83">"#N/A"</definedName>
    <definedName name="AP_85">"#N/A"</definedName>
    <definedName name="AP_86">"#N/A"</definedName>
    <definedName name="AP_87">"#N/A"</definedName>
    <definedName name="AP_88">"#N/A"</definedName>
    <definedName name="AP_9">"#N/A"</definedName>
    <definedName name="AP_92">"#N/A"</definedName>
    <definedName name="AQUI">"#REF!"</definedName>
    <definedName name="_xlnm.Print_Area" localSheetId="0">'Plan1'!$A$1:$U$478</definedName>
    <definedName name="aux">"#REF!"</definedName>
    <definedName name="auxiliar">"#N/A"</definedName>
    <definedName name="auxiliar_10">"#N/A"</definedName>
    <definedName name="auxiliar_11">"#N/A"</definedName>
    <definedName name="auxiliar_12">"#N/A"</definedName>
    <definedName name="auxiliar_13">"#N/A"</definedName>
    <definedName name="auxiliar_14">"#N/A"</definedName>
    <definedName name="auxiliar_15">"#N/A"</definedName>
    <definedName name="auxiliar_16">"#N/A"</definedName>
    <definedName name="auxiliar_17">"#N/A"</definedName>
    <definedName name="auxiliar_18">"#N/A"</definedName>
    <definedName name="auxiliar_19">"#N/A"</definedName>
    <definedName name="auxiliar_2">"#N/A"</definedName>
    <definedName name="auxiliar_20">"#N/A"</definedName>
    <definedName name="auxiliar_21">"#N/A"</definedName>
    <definedName name="auxiliar_22">"#N/A"</definedName>
    <definedName name="auxiliar_23">"#N/A"</definedName>
    <definedName name="auxiliar_24">"#N/A"</definedName>
    <definedName name="auxiliar_25">"#N/A"</definedName>
    <definedName name="auxiliar_26">"#N/A"</definedName>
    <definedName name="auxiliar_27">"#N/A"</definedName>
    <definedName name="auxiliar_28">"#N/A"</definedName>
    <definedName name="auxiliar_29">"#N/A"</definedName>
    <definedName name="auxiliar_30">"#N/A"</definedName>
    <definedName name="auxiliar_31">"#N/A"</definedName>
    <definedName name="auxiliar_32">"#N/A"</definedName>
    <definedName name="auxiliar_33">"#N/A"</definedName>
    <definedName name="auxiliar_34">"#N/A"</definedName>
    <definedName name="auxiliar_35">"#N/A"</definedName>
    <definedName name="auxiliar_36">"#N/A"</definedName>
    <definedName name="auxiliar_37">"#N/A"</definedName>
    <definedName name="auxiliar_38">"#N/A"</definedName>
    <definedName name="auxiliar_39">"#N/A"</definedName>
    <definedName name="auxiliar_40">"#N/A"</definedName>
    <definedName name="auxiliar_41">"#N/A"</definedName>
    <definedName name="auxiliar_42">"#N/A"</definedName>
    <definedName name="auxiliar_43">"#N/A"</definedName>
    <definedName name="auxiliar_44">"#N/A"</definedName>
    <definedName name="auxiliar_45">"#N/A"</definedName>
    <definedName name="auxiliar_46">"#N/A"</definedName>
    <definedName name="auxiliar_47">"#N/A"</definedName>
    <definedName name="auxiliar_48">"#N/A"</definedName>
    <definedName name="auxiliar_49">"#N/A"</definedName>
    <definedName name="auxiliar_5">"#N/A"</definedName>
    <definedName name="auxiliar_50">"#N/A"</definedName>
    <definedName name="auxiliar_51">"#N/A"</definedName>
    <definedName name="auxiliar_52">"#N/A"</definedName>
    <definedName name="auxiliar_53">"#N/A"</definedName>
    <definedName name="auxiliar_54">"#N/A"</definedName>
    <definedName name="auxiliar_55">"#N/A"</definedName>
    <definedName name="auxiliar_56">"#N/A"</definedName>
    <definedName name="auxiliar_57">"#N/A"</definedName>
    <definedName name="auxiliar_58">"#N/A"</definedName>
    <definedName name="auxiliar_6">"#N/A"</definedName>
    <definedName name="auxiliar_60">"#N/A"</definedName>
    <definedName name="auxiliar_61">"#N/A"</definedName>
    <definedName name="auxiliar_62">"#N/A"</definedName>
    <definedName name="auxiliar_63">"#N/A"</definedName>
    <definedName name="auxiliar_64">"#N/A"</definedName>
    <definedName name="auxiliar_65">"#N/A"</definedName>
    <definedName name="auxiliar_66">"#N/A"</definedName>
    <definedName name="auxiliar_67">"#N/A"</definedName>
    <definedName name="auxiliar_68">"#N/A"</definedName>
    <definedName name="auxiliar_69">"#N/A"</definedName>
    <definedName name="auxiliar_7">"#N/A"</definedName>
    <definedName name="auxiliar_70">"#N/A"</definedName>
    <definedName name="auxiliar_71">"#N/A"</definedName>
    <definedName name="auxiliar_72">"#N/A"</definedName>
    <definedName name="auxiliar_73">"#N/A"</definedName>
    <definedName name="auxiliar_74">"#N/A"</definedName>
    <definedName name="auxiliar_75">"#N/A"</definedName>
    <definedName name="auxiliar_76">"#N/A"</definedName>
    <definedName name="auxiliar_77">"#N/A"</definedName>
    <definedName name="auxiliar_78">"#N/A"</definedName>
    <definedName name="auxiliar_79">"#N/A"</definedName>
    <definedName name="auxiliar_8">"#N/A"</definedName>
    <definedName name="auxiliar_80">"#N/A"</definedName>
    <definedName name="auxiliar_81">"#N/A"</definedName>
    <definedName name="auxiliar_82">"#N/A"</definedName>
    <definedName name="auxiliar_83">"#N/A"</definedName>
    <definedName name="auxiliar_84">"#N/A"</definedName>
    <definedName name="auxiliar_85">"#N/A"</definedName>
    <definedName name="auxiliar_86">"#N/A"</definedName>
    <definedName name="auxiliar_87">"#N/A"</definedName>
    <definedName name="auxiliar_88">"#N/A"</definedName>
    <definedName name="auxiliar_9">"#N/A"</definedName>
    <definedName name="auxiliar_92">"#N/A"</definedName>
    <definedName name="auxiliar_95">"#N/A"</definedName>
    <definedName name="auxiliar_96">"#N/A"</definedName>
    <definedName name="auxiliar_97">"#N/A"</definedName>
    <definedName name="auxiliar_98">"#N/A"</definedName>
    <definedName name="B">"#REF!"</definedName>
    <definedName name="BDI">#N/A</definedName>
    <definedName name="bdi_10">"#N/A"</definedName>
    <definedName name="bdi_11">"#N/A"</definedName>
    <definedName name="bdi_12">"#N/A"</definedName>
    <definedName name="bdi_13">"#N/A"</definedName>
    <definedName name="bdi_14">"#N/A"</definedName>
    <definedName name="bdi_15">"#N/A"</definedName>
    <definedName name="bdi_16">"#N/A"</definedName>
    <definedName name="bdi_17">"#N/A"</definedName>
    <definedName name="bdi_18">"#N/A"</definedName>
    <definedName name="bdi_19">"#N/A"</definedName>
    <definedName name="bdi_2">"#N/A"</definedName>
    <definedName name="bdi_20">"#N/A"</definedName>
    <definedName name="bdi_21">"#N/A"</definedName>
    <definedName name="bdi_22">"#N/A"</definedName>
    <definedName name="bdi_23">"#N/A"</definedName>
    <definedName name="bdi_24">"#N/A"</definedName>
    <definedName name="bdi_25">"#N/A"</definedName>
    <definedName name="bdi_26">"#N/A"</definedName>
    <definedName name="bdi_27">"#N/A"</definedName>
    <definedName name="bdi_28">"#N/A"</definedName>
    <definedName name="bdi_29">"#N/A"</definedName>
    <definedName name="bdi_30">"#N/A"</definedName>
    <definedName name="bdi_31">"#N/A"</definedName>
    <definedName name="bdi_32">"#N/A"</definedName>
    <definedName name="bdi_33">"#N/A"</definedName>
    <definedName name="bdi_34">"#N/A"</definedName>
    <definedName name="bdi_35">"#N/A"</definedName>
    <definedName name="bdi_36">"#N/A"</definedName>
    <definedName name="bdi_37">"#N/A"</definedName>
    <definedName name="bdi_38">"#N/A"</definedName>
    <definedName name="bdi_39">"#N/A"</definedName>
    <definedName name="bdi_40">"#N/A"</definedName>
    <definedName name="bdi_41">"#N/A"</definedName>
    <definedName name="bdi_42">"#N/A"</definedName>
    <definedName name="bdi_43">"#N/A"</definedName>
    <definedName name="bdi_44">"#N/A"</definedName>
    <definedName name="bdi_45">"#N/A"</definedName>
    <definedName name="bdi_46">"#N/A"</definedName>
    <definedName name="bdi_47">"#N/A"</definedName>
    <definedName name="bdi_48">"#N/A"</definedName>
    <definedName name="bdi_49">"#N/A"</definedName>
    <definedName name="bdi_5">"#N/A"</definedName>
    <definedName name="bdi_50">"#N/A"</definedName>
    <definedName name="bdi_51">"#N/A"</definedName>
    <definedName name="bdi_52">"#N/A"</definedName>
    <definedName name="bdi_53">"#N/A"</definedName>
    <definedName name="bdi_54">"#N/A"</definedName>
    <definedName name="bdi_55">"#N/A"</definedName>
    <definedName name="bdi_56">"#N/A"</definedName>
    <definedName name="bdi_57">"#N/A"</definedName>
    <definedName name="bdi_58">"#N/A"</definedName>
    <definedName name="bdi_6">"#N/A"</definedName>
    <definedName name="bdi_60">"#N/A"</definedName>
    <definedName name="bdi_61">"#N/A"</definedName>
    <definedName name="bdi_62">"#N/A"</definedName>
    <definedName name="bdi_63">"#N/A"</definedName>
    <definedName name="bdi_64">"#N/A"</definedName>
    <definedName name="bdi_65">"#N/A"</definedName>
    <definedName name="bdi_66">"#N/A"</definedName>
    <definedName name="bdi_67">"#N/A"</definedName>
    <definedName name="bdi_68">"#N/A"</definedName>
    <definedName name="bdi_69">"#N/A"</definedName>
    <definedName name="bdi_7">"#N/A"</definedName>
    <definedName name="bdi_70">"#N/A"</definedName>
    <definedName name="bdi_71">"#N/A"</definedName>
    <definedName name="bdi_72">"#N/A"</definedName>
    <definedName name="bdi_73">"#N/A"</definedName>
    <definedName name="bdi_74">"#N/A"</definedName>
    <definedName name="bdi_75">"#N/A"</definedName>
    <definedName name="bdi_76">"#N/A"</definedName>
    <definedName name="bdi_77">"#N/A"</definedName>
    <definedName name="bdi_78">"#N/A"</definedName>
    <definedName name="bdi_79">"#N/A"</definedName>
    <definedName name="bdi_8">"#N/A"</definedName>
    <definedName name="bdi_80">"#N/A"</definedName>
    <definedName name="bdi_81">"#N/A"</definedName>
    <definedName name="bdi_82">"#N/A"</definedName>
    <definedName name="bdi_83">"#N/A"</definedName>
    <definedName name="bdi_84">"#N/A"</definedName>
    <definedName name="bdi_85">"#N/A"</definedName>
    <definedName name="bdi_86">"#N/A"</definedName>
    <definedName name="bdi_87">"#N/A"</definedName>
    <definedName name="bdi_88">"#N/A"</definedName>
    <definedName name="bdi_9">"#N/A"</definedName>
    <definedName name="bdi_92">"#N/A"</definedName>
    <definedName name="bdi_95">"#N/A"</definedName>
    <definedName name="bdi_96">"#N/A"</definedName>
    <definedName name="bdi_97">"#N/A"</definedName>
    <definedName name="bdi_98">"#N/A"</definedName>
    <definedName name="Bomba_putzmeister">"#N/A"</definedName>
    <definedName name="Bomba_putzmeister_10">"#N/A"</definedName>
    <definedName name="Bomba_putzmeister_11">"#N/A"</definedName>
    <definedName name="Bomba_putzmeister_12">"#N/A"</definedName>
    <definedName name="Bomba_putzmeister_13">"#N/A"</definedName>
    <definedName name="Bomba_putzmeister_14">"#N/A"</definedName>
    <definedName name="Bomba_putzmeister_15">"#N/A"</definedName>
    <definedName name="Bomba_putzmeister_16">"#N/A"</definedName>
    <definedName name="Bomba_putzmeister_17">"#N/A"</definedName>
    <definedName name="Bomba_putzmeister_18">"#N/A"</definedName>
    <definedName name="Bomba_putzmeister_19">"#N/A"</definedName>
    <definedName name="Bomba_putzmeister_2">"#N/A"</definedName>
    <definedName name="Bomba_putzmeister_20">"#N/A"</definedName>
    <definedName name="Bomba_putzmeister_21">"#N/A"</definedName>
    <definedName name="Bomba_putzmeister_22">"#N/A"</definedName>
    <definedName name="Bomba_putzmeister_23">"#N/A"</definedName>
    <definedName name="Bomba_putzmeister_24">"#N/A"</definedName>
    <definedName name="Bomba_putzmeister_25">"#N/A"</definedName>
    <definedName name="Bomba_putzmeister_26">"#N/A"</definedName>
    <definedName name="Bomba_putzmeister_27">"#N/A"</definedName>
    <definedName name="Bomba_putzmeister_28">"#N/A"</definedName>
    <definedName name="Bomba_putzmeister_29">"#N/A"</definedName>
    <definedName name="Bomba_putzmeister_30">"#N/A"</definedName>
    <definedName name="Bomba_putzmeister_31">"#N/A"</definedName>
    <definedName name="Bomba_putzmeister_32">"#N/A"</definedName>
    <definedName name="Bomba_putzmeister_33">"#N/A"</definedName>
    <definedName name="Bomba_putzmeister_34">"#N/A"</definedName>
    <definedName name="Bomba_putzmeister_35">"#N/A"</definedName>
    <definedName name="Bomba_putzmeister_36">"#N/A"</definedName>
    <definedName name="Bomba_putzmeister_37">"#N/A"</definedName>
    <definedName name="Bomba_putzmeister_38">"#N/A"</definedName>
    <definedName name="Bomba_putzmeister_39">"#N/A"</definedName>
    <definedName name="Bomba_putzmeister_40">"#N/A"</definedName>
    <definedName name="Bomba_putzmeister_41">"#N/A"</definedName>
    <definedName name="Bomba_putzmeister_42">"#N/A"</definedName>
    <definedName name="Bomba_putzmeister_43">"#N/A"</definedName>
    <definedName name="Bomba_putzmeister_44">"#N/A"</definedName>
    <definedName name="Bomba_putzmeister_45">"#N/A"</definedName>
    <definedName name="Bomba_putzmeister_46">"#N/A"</definedName>
    <definedName name="Bomba_putzmeister_47">"#N/A"</definedName>
    <definedName name="Bomba_putzmeister_48">"#N/A"</definedName>
    <definedName name="Bomba_putzmeister_49">"#N/A"</definedName>
    <definedName name="Bomba_putzmeister_5">"#N/A"</definedName>
    <definedName name="Bomba_putzmeister_50">"#N/A"</definedName>
    <definedName name="Bomba_putzmeister_51">"#N/A"</definedName>
    <definedName name="Bomba_putzmeister_52">"#N/A"</definedName>
    <definedName name="Bomba_putzmeister_53">"#N/A"</definedName>
    <definedName name="Bomba_putzmeister_54">"#N/A"</definedName>
    <definedName name="Bomba_putzmeister_55">"#N/A"</definedName>
    <definedName name="Bomba_putzmeister_56">"#N/A"</definedName>
    <definedName name="Bomba_putzmeister_57">"#N/A"</definedName>
    <definedName name="Bomba_putzmeister_58">"#N/A"</definedName>
    <definedName name="Bomba_putzmeister_6">"#N/A"</definedName>
    <definedName name="Bomba_putzmeister_60">"#N/A"</definedName>
    <definedName name="Bomba_putzmeister_61">"#N/A"</definedName>
    <definedName name="Bomba_putzmeister_62">"#N/A"</definedName>
    <definedName name="Bomba_putzmeister_63">"#N/A"</definedName>
    <definedName name="Bomba_putzmeister_64">"#N/A"</definedName>
    <definedName name="Bomba_putzmeister_65">"#N/A"</definedName>
    <definedName name="Bomba_putzmeister_66">"#N/A"</definedName>
    <definedName name="Bomba_putzmeister_67">"#N/A"</definedName>
    <definedName name="Bomba_putzmeister_68">"#N/A"</definedName>
    <definedName name="Bomba_putzmeister_69">"#N/A"</definedName>
    <definedName name="Bomba_putzmeister_7">"#N/A"</definedName>
    <definedName name="Bomba_putzmeister_70">"#N/A"</definedName>
    <definedName name="Bomba_putzmeister_71">"#N/A"</definedName>
    <definedName name="Bomba_putzmeister_72">"#N/A"</definedName>
    <definedName name="Bomba_putzmeister_73">"#N/A"</definedName>
    <definedName name="Bomba_putzmeister_74">"#N/A"</definedName>
    <definedName name="Bomba_putzmeister_75">"#N/A"</definedName>
    <definedName name="Bomba_putzmeister_76">"#N/A"</definedName>
    <definedName name="Bomba_putzmeister_77">"#N/A"</definedName>
    <definedName name="Bomba_putzmeister_78">"#N/A"</definedName>
    <definedName name="Bomba_putzmeister_79">"#N/A"</definedName>
    <definedName name="Bomba_putzmeister_8">"#N/A"</definedName>
    <definedName name="Bomba_putzmeister_80">"#N/A"</definedName>
    <definedName name="Bomba_putzmeister_81">"#N/A"</definedName>
    <definedName name="Bomba_putzmeister_82">"#N/A"</definedName>
    <definedName name="Bomba_putzmeister_83">"#N/A"</definedName>
    <definedName name="Bomba_putzmeister_84">"#N/A"</definedName>
    <definedName name="Bomba_putzmeister_85">"#N/A"</definedName>
    <definedName name="Bomba_putzmeister_86">"#N/A"</definedName>
    <definedName name="Bomba_putzmeister_87">"#N/A"</definedName>
    <definedName name="Bomba_putzmeister_88">"#N/A"</definedName>
    <definedName name="Bomba_putzmeister_9">"#N/A"</definedName>
    <definedName name="Bomba_putzmeister_92">"#N/A"</definedName>
    <definedName name="Bomba_putzmeister_95">"#N/A"</definedName>
    <definedName name="Bomba_putzmeister_96">"#N/A"</definedName>
    <definedName name="Bomba_putzmeister_97">"#N/A"</definedName>
    <definedName name="Bomba_putzmeister_98">"#N/A"</definedName>
    <definedName name="CAP">"#N/A"</definedName>
    <definedName name="CAP_10">"#N/A"</definedName>
    <definedName name="CAP_11">"#N/A"</definedName>
    <definedName name="CAP_12">"#N/A"</definedName>
    <definedName name="CAP_13">"#N/A"</definedName>
    <definedName name="CAP_14">"#N/A"</definedName>
    <definedName name="CAP_15">"#N/A"</definedName>
    <definedName name="CAP_16">"#N/A"</definedName>
    <definedName name="CAP_17">"#N/A"</definedName>
    <definedName name="CAP_18">"#N/A"</definedName>
    <definedName name="CAP_19">"#N/A"</definedName>
    <definedName name="CAP_20">"#N/A"</definedName>
    <definedName name="CAP_22">"#N/A"</definedName>
    <definedName name="CAP_23">"#N/A"</definedName>
    <definedName name="CAP_24">"#N/A"</definedName>
    <definedName name="CAP_25">"#N/A"</definedName>
    <definedName name="CAP_26">"#N/A"</definedName>
    <definedName name="CAP_27">"#N/A"</definedName>
    <definedName name="CAP_28">"#N/A"</definedName>
    <definedName name="CAP_29">"#N/A"</definedName>
    <definedName name="CAP_30">"#N/A"</definedName>
    <definedName name="CAP_31">"#N/A"</definedName>
    <definedName name="CAP_32">"#N/A"</definedName>
    <definedName name="CAP_33">"#N/A"</definedName>
    <definedName name="CAP_34">"#N/A"</definedName>
    <definedName name="CAP_35">"#N/A"</definedName>
    <definedName name="CAP_36">"#N/A"</definedName>
    <definedName name="CAP_37">"#N/A"</definedName>
    <definedName name="CAP_38">"#N/A"</definedName>
    <definedName name="CAP_39">"#N/A"</definedName>
    <definedName name="CAP_40">"#N/A"</definedName>
    <definedName name="CAP_41">"#N/A"</definedName>
    <definedName name="CAP_42">"#N/A"</definedName>
    <definedName name="CAP_43">"#N/A"</definedName>
    <definedName name="CAP_44">"#N/A"</definedName>
    <definedName name="CAP_45">"#N/A"</definedName>
    <definedName name="CAP_46">"#N/A"</definedName>
    <definedName name="CAP_47">"#N/A"</definedName>
    <definedName name="CAP_48">"#N/A"</definedName>
    <definedName name="CAP_49">"#N/A"</definedName>
    <definedName name="CAP_5">"#N/A"</definedName>
    <definedName name="CAP_50">"#N/A"</definedName>
    <definedName name="CAP_51">"#N/A"</definedName>
    <definedName name="CAP_52">"#N/A"</definedName>
    <definedName name="CAP_53">"#N/A"</definedName>
    <definedName name="CAP_54">"#N/A"</definedName>
    <definedName name="CAP_55">"#N/A"</definedName>
    <definedName name="CAP_56">"#N/A"</definedName>
    <definedName name="CAP_57">"#N/A"</definedName>
    <definedName name="CAP_58">"#N/A"</definedName>
    <definedName name="CAP_6">"#N/A"</definedName>
    <definedName name="CAP_60">"#N/A"</definedName>
    <definedName name="CAP_61">"#N/A"</definedName>
    <definedName name="CAP_62">"#N/A"</definedName>
    <definedName name="CAP_63">"#N/A"</definedName>
    <definedName name="CAP_64">"#N/A"</definedName>
    <definedName name="CAP_65">"#N/A"</definedName>
    <definedName name="CAP_66">"#N/A"</definedName>
    <definedName name="CAP_67">"#N/A"</definedName>
    <definedName name="CAP_68">"#N/A"</definedName>
    <definedName name="CAP_69">"#N/A"</definedName>
    <definedName name="CAP_7">"#N/A"</definedName>
    <definedName name="CAP_70">"#N/A"</definedName>
    <definedName name="CAP_71">"#N/A"</definedName>
    <definedName name="CAP_72">"#N/A"</definedName>
    <definedName name="CAP_73">"#N/A"</definedName>
    <definedName name="CAP_74">"#N/A"</definedName>
    <definedName name="CAP_75">"#N/A"</definedName>
    <definedName name="CAP_76">"#N/A"</definedName>
    <definedName name="CAP_77">"#N/A"</definedName>
    <definedName name="CAP_78">"#N/A"</definedName>
    <definedName name="CAP_79">"#N/A"</definedName>
    <definedName name="CAP_8">"#N/A"</definedName>
    <definedName name="CAP_80">"#N/A"</definedName>
    <definedName name="CAP_81">"#N/A"</definedName>
    <definedName name="CAP_82">"#N/A"</definedName>
    <definedName name="CAP_83">"#N/A"</definedName>
    <definedName name="CAP_85">"#N/A"</definedName>
    <definedName name="CAP_86">"#N/A"</definedName>
    <definedName name="CAP_87">"#N/A"</definedName>
    <definedName name="CAP_88">"#N/A"</definedName>
    <definedName name="CAP_9">"#N/A"</definedName>
    <definedName name="CAP_92">"#N/A"</definedName>
    <definedName name="Código">"#N/A"</definedName>
    <definedName name="Código_10">"#N/A"</definedName>
    <definedName name="Código_11">"#N/A"</definedName>
    <definedName name="Código_12">"#N/A"</definedName>
    <definedName name="Código_13">"#N/A"</definedName>
    <definedName name="Código_14">"#N/A"</definedName>
    <definedName name="Código_15">"#N/A"</definedName>
    <definedName name="Código_16">"#N/A"</definedName>
    <definedName name="Código_17">"#N/A"</definedName>
    <definedName name="Código_18">"#N/A"</definedName>
    <definedName name="Código_19">"#N/A"</definedName>
    <definedName name="Código_20">"#N/A"</definedName>
    <definedName name="Código_22">"#N/A"</definedName>
    <definedName name="Código_23">"#N/A"</definedName>
    <definedName name="Código_24">"#N/A"</definedName>
    <definedName name="Código_25">"#N/A"</definedName>
    <definedName name="Código_26">"#N/A"</definedName>
    <definedName name="Código_27">"#N/A"</definedName>
    <definedName name="Código_28">"#N/A"</definedName>
    <definedName name="Código_29">"#N/A"</definedName>
    <definedName name="Código_30">"#N/A"</definedName>
    <definedName name="Código_31">"#N/A"</definedName>
    <definedName name="Código_32">"#N/A"</definedName>
    <definedName name="Código_33">"#N/A"</definedName>
    <definedName name="Código_34">"#N/A"</definedName>
    <definedName name="Código_35">"#N/A"</definedName>
    <definedName name="Código_36">"#N/A"</definedName>
    <definedName name="Código_37">"#N/A"</definedName>
    <definedName name="Código_38">"#N/A"</definedName>
    <definedName name="Código_39">"#N/A"</definedName>
    <definedName name="Código_40">"#N/A"</definedName>
    <definedName name="Código_41">"#N/A"</definedName>
    <definedName name="Código_42">"#N/A"</definedName>
    <definedName name="Código_43">"#N/A"</definedName>
    <definedName name="Código_44">"#N/A"</definedName>
    <definedName name="Código_45">"#N/A"</definedName>
    <definedName name="Código_46">"#N/A"</definedName>
    <definedName name="Código_47">"#N/A"</definedName>
    <definedName name="Código_48">"#N/A"</definedName>
    <definedName name="Código_49">"#N/A"</definedName>
    <definedName name="Código_5">"#N/A"</definedName>
    <definedName name="Código_50">"#N/A"</definedName>
    <definedName name="Código_51">"#N/A"</definedName>
    <definedName name="Código_52">"#N/A"</definedName>
    <definedName name="Código_53">"#N/A"</definedName>
    <definedName name="Código_54">"#N/A"</definedName>
    <definedName name="Código_55">"#N/A"</definedName>
    <definedName name="Código_56">"#N/A"</definedName>
    <definedName name="Código_57">"#N/A"</definedName>
    <definedName name="Código_58">"#N/A"</definedName>
    <definedName name="Código_6">"#N/A"</definedName>
    <definedName name="Código_60">"#N/A"</definedName>
    <definedName name="Código_61">"#N/A"</definedName>
    <definedName name="Código_62">"#N/A"</definedName>
    <definedName name="Código_63">"#N/A"</definedName>
    <definedName name="Código_64">"#N/A"</definedName>
    <definedName name="Código_65">"#N/A"</definedName>
    <definedName name="Código_66">"#N/A"</definedName>
    <definedName name="Código_67">"#N/A"</definedName>
    <definedName name="Código_68">"#N/A"</definedName>
    <definedName name="Código_69">"#N/A"</definedName>
    <definedName name="Código_7">"#N/A"</definedName>
    <definedName name="Código_70">"#N/A"</definedName>
    <definedName name="Código_71">"#N/A"</definedName>
    <definedName name="Código_72">"#N/A"</definedName>
    <definedName name="Código_73">"#N/A"</definedName>
    <definedName name="Código_74">"#N/A"</definedName>
    <definedName name="Código_75">"#N/A"</definedName>
    <definedName name="Código_76">"#N/A"</definedName>
    <definedName name="Código_77">"#N/A"</definedName>
    <definedName name="Código_78">"#N/A"</definedName>
    <definedName name="Código_79">"#N/A"</definedName>
    <definedName name="Código_8">"#N/A"</definedName>
    <definedName name="Código_80">"#N/A"</definedName>
    <definedName name="Código_81">"#N/A"</definedName>
    <definedName name="Código_82">"#N/A"</definedName>
    <definedName name="Código_83">"#N/A"</definedName>
    <definedName name="Código_85">"#N/A"</definedName>
    <definedName name="Código_86">"#N/A"</definedName>
    <definedName name="Código_87">"#N/A"</definedName>
    <definedName name="Código_88">"#N/A"</definedName>
    <definedName name="Código_9">"#N/A"</definedName>
    <definedName name="Código_92">"#N/A"</definedName>
    <definedName name="corte">"#N/A"</definedName>
    <definedName name="corte_10">"#N/A"</definedName>
    <definedName name="corte_11">"#N/A"</definedName>
    <definedName name="corte_12">"#N/A"</definedName>
    <definedName name="corte_13">"#N/A"</definedName>
    <definedName name="corte_14">"#N/A"</definedName>
    <definedName name="corte_15">"#N/A"</definedName>
    <definedName name="corte_16">"#N/A"</definedName>
    <definedName name="corte_17">"#N/A"</definedName>
    <definedName name="corte_18">"#N/A"</definedName>
    <definedName name="corte_19">"#N/A"</definedName>
    <definedName name="corte_20">"#N/A"</definedName>
    <definedName name="corte_22">"#N/A"</definedName>
    <definedName name="corte_23">"#N/A"</definedName>
    <definedName name="corte_24">"#N/A"</definedName>
    <definedName name="corte_25">"#N/A"</definedName>
    <definedName name="corte_26">"#N/A"</definedName>
    <definedName name="corte_27">"#N/A"</definedName>
    <definedName name="corte_28">"#N/A"</definedName>
    <definedName name="corte_29">"#N/A"</definedName>
    <definedName name="corte_30">"#N/A"</definedName>
    <definedName name="corte_31">"#N/A"</definedName>
    <definedName name="corte_32">"#N/A"</definedName>
    <definedName name="corte_33">"#N/A"</definedName>
    <definedName name="corte_34">"#N/A"</definedName>
    <definedName name="corte_35">"#N/A"</definedName>
    <definedName name="corte_36">"#N/A"</definedName>
    <definedName name="corte_37">"#N/A"</definedName>
    <definedName name="corte_38">"#N/A"</definedName>
    <definedName name="corte_39">"#N/A"</definedName>
    <definedName name="corte_40">"#N/A"</definedName>
    <definedName name="corte_41">"#N/A"</definedName>
    <definedName name="corte_42">"#N/A"</definedName>
    <definedName name="corte_43">"#N/A"</definedName>
    <definedName name="corte_44">"#N/A"</definedName>
    <definedName name="corte_45">"#N/A"</definedName>
    <definedName name="corte_46">"#N/A"</definedName>
    <definedName name="corte_47">"#N/A"</definedName>
    <definedName name="corte_48">"#N/A"</definedName>
    <definedName name="corte_49">"#N/A"</definedName>
    <definedName name="corte_5">"#N/A"</definedName>
    <definedName name="corte_50">"#N/A"</definedName>
    <definedName name="corte_51">"#N/A"</definedName>
    <definedName name="corte_52">"#N/A"</definedName>
    <definedName name="corte_53">"#N/A"</definedName>
    <definedName name="corte_54">"#N/A"</definedName>
    <definedName name="corte_55">"#N/A"</definedName>
    <definedName name="corte_56">"#N/A"</definedName>
    <definedName name="corte_57">"#N/A"</definedName>
    <definedName name="corte_58">"#N/A"</definedName>
    <definedName name="corte_6">"#N/A"</definedName>
    <definedName name="corte_60">"#N/A"</definedName>
    <definedName name="corte_61">"#N/A"</definedName>
    <definedName name="corte_62">"#N/A"</definedName>
    <definedName name="corte_63">"#N/A"</definedName>
    <definedName name="corte_64">"#N/A"</definedName>
    <definedName name="corte_65">"#N/A"</definedName>
    <definedName name="corte_66">"#N/A"</definedName>
    <definedName name="corte_67">"#N/A"</definedName>
    <definedName name="corte_68">"#N/A"</definedName>
    <definedName name="corte_69">"#N/A"</definedName>
    <definedName name="corte_7">"#N/A"</definedName>
    <definedName name="corte_70">"#N/A"</definedName>
    <definedName name="corte_71">"#N/A"</definedName>
    <definedName name="corte_72">"#N/A"</definedName>
    <definedName name="corte_73">"#N/A"</definedName>
    <definedName name="corte_74">"#N/A"</definedName>
    <definedName name="corte_75">"#N/A"</definedName>
    <definedName name="corte_76">"#N/A"</definedName>
    <definedName name="corte_77">"#N/A"</definedName>
    <definedName name="corte_78">"#N/A"</definedName>
    <definedName name="corte_79">"#N/A"</definedName>
    <definedName name="corte_8">"#N/A"</definedName>
    <definedName name="corte_80">"#N/A"</definedName>
    <definedName name="corte_81">"#N/A"</definedName>
    <definedName name="corte_82">"#N/A"</definedName>
    <definedName name="corte_83">"#N/A"</definedName>
    <definedName name="corte_85">"#N/A"</definedName>
    <definedName name="corte_86">"#N/A"</definedName>
    <definedName name="corte_87">"#N/A"</definedName>
    <definedName name="corte_88">"#N/A"</definedName>
    <definedName name="corte_9">"#N/A"</definedName>
    <definedName name="corte_92">"#N/A"</definedName>
    <definedName name="DMT">"#N/A"</definedName>
    <definedName name="DMT_10">"#N/A"</definedName>
    <definedName name="DMT_11">"#N/A"</definedName>
    <definedName name="DMT_12">"#N/A"</definedName>
    <definedName name="DMT_13">"#N/A"</definedName>
    <definedName name="DMT_14">"#N/A"</definedName>
    <definedName name="DMT_15">"#N/A"</definedName>
    <definedName name="DMT_16">"#N/A"</definedName>
    <definedName name="DMT_17">"#N/A"</definedName>
    <definedName name="DMT_18">"#N/A"</definedName>
    <definedName name="DMT_19">"#N/A"</definedName>
    <definedName name="DMT_20">"#N/A"</definedName>
    <definedName name="DMT_22">"#N/A"</definedName>
    <definedName name="DMT_23">"#N/A"</definedName>
    <definedName name="DMT_24">"#N/A"</definedName>
    <definedName name="DMT_25">"#N/A"</definedName>
    <definedName name="DMT_26">"#N/A"</definedName>
    <definedName name="DMT_27">"#N/A"</definedName>
    <definedName name="DMT_28">"#N/A"</definedName>
    <definedName name="DMT_29">"#N/A"</definedName>
    <definedName name="DMT_30">"#N/A"</definedName>
    <definedName name="DMT_31">"#N/A"</definedName>
    <definedName name="DMT_32">"#N/A"</definedName>
    <definedName name="DMT_33">"#N/A"</definedName>
    <definedName name="DMT_34">"#N/A"</definedName>
    <definedName name="DMT_35">"#N/A"</definedName>
    <definedName name="DMT_36">"#N/A"</definedName>
    <definedName name="DMT_37">"#N/A"</definedName>
    <definedName name="DMT_38">"#N/A"</definedName>
    <definedName name="DMT_39">"#N/A"</definedName>
    <definedName name="DMT_40">"#N/A"</definedName>
    <definedName name="DMT_41">"#N/A"</definedName>
    <definedName name="DMT_42">"#N/A"</definedName>
    <definedName name="DMT_43">"#N/A"</definedName>
    <definedName name="DMT_44">"#N/A"</definedName>
    <definedName name="DMT_45">"#N/A"</definedName>
    <definedName name="DMT_46">"#N/A"</definedName>
    <definedName name="DMT_47">"#N/A"</definedName>
    <definedName name="DMT_48">"#N/A"</definedName>
    <definedName name="DMT_49">"#N/A"</definedName>
    <definedName name="DMT_5">"#N/A"</definedName>
    <definedName name="DMT_50">"#N/A"</definedName>
    <definedName name="DMT_51">"#N/A"</definedName>
    <definedName name="DMT_52">"#N/A"</definedName>
    <definedName name="DMT_53">"#N/A"</definedName>
    <definedName name="DMT_54">"#N/A"</definedName>
    <definedName name="DMT_55">"#N/A"</definedName>
    <definedName name="DMT_56">"#N/A"</definedName>
    <definedName name="DMT_57">"#N/A"</definedName>
    <definedName name="DMT_58">"#N/A"</definedName>
    <definedName name="DMT_6">"#N/A"</definedName>
    <definedName name="DMT_60">"#N/A"</definedName>
    <definedName name="DMT_61">"#N/A"</definedName>
    <definedName name="DMT_62">"#N/A"</definedName>
    <definedName name="DMT_63">"#N/A"</definedName>
    <definedName name="DMT_64">"#N/A"</definedName>
    <definedName name="DMT_65">"#N/A"</definedName>
    <definedName name="DMT_66">"#N/A"</definedName>
    <definedName name="DMT_67">"#N/A"</definedName>
    <definedName name="DMT_68">"#N/A"</definedName>
    <definedName name="DMT_69">"#N/A"</definedName>
    <definedName name="DMT_7">"#N/A"</definedName>
    <definedName name="DMT_70">"#N/A"</definedName>
    <definedName name="DMT_71">"#N/A"</definedName>
    <definedName name="DMT_72">"#N/A"</definedName>
    <definedName name="DMT_73">"#N/A"</definedName>
    <definedName name="DMT_74">"#N/A"</definedName>
    <definedName name="DMT_75">"#N/A"</definedName>
    <definedName name="DMT_76">"#N/A"</definedName>
    <definedName name="DMT_77">"#N/A"</definedName>
    <definedName name="DMT_78">"#N/A"</definedName>
    <definedName name="DMT_79">"#N/A"</definedName>
    <definedName name="DMT_8">"#N/A"</definedName>
    <definedName name="DMT_80">"#N/A"</definedName>
    <definedName name="DMT_81">"#N/A"</definedName>
    <definedName name="DMT_82">"#N/A"</definedName>
    <definedName name="DMT_83">"#N/A"</definedName>
    <definedName name="DMT_85">"#N/A"</definedName>
    <definedName name="DMT_86">"#N/A"</definedName>
    <definedName name="DMT_87">"#N/A"</definedName>
    <definedName name="DMT_88">"#N/A"</definedName>
    <definedName name="DMT_89">"#N/A"</definedName>
    <definedName name="DMT_9">"#N/A"</definedName>
    <definedName name="DMT_90">"#N/A"</definedName>
    <definedName name="DMT_92">"#N/A"</definedName>
    <definedName name="EPVT">"#N/A"</definedName>
    <definedName name="EPVT_10">"#N/A"</definedName>
    <definedName name="EPVT_11">"#N/A"</definedName>
    <definedName name="EPVT_12">"#N/A"</definedName>
    <definedName name="EPVT_13">"#N/A"</definedName>
    <definedName name="EPVT_14">"#N/A"</definedName>
    <definedName name="EPVT_15">"#N/A"</definedName>
    <definedName name="EPVT_16">"#N/A"</definedName>
    <definedName name="EPVT_17">"#N/A"</definedName>
    <definedName name="EPVT_18">"#N/A"</definedName>
    <definedName name="EPVT_19">"#N/A"</definedName>
    <definedName name="EPVT_20">"#N/A"</definedName>
    <definedName name="EPVT_22">"#N/A"</definedName>
    <definedName name="EPVT_23">"#N/A"</definedName>
    <definedName name="EPVT_24">"#N/A"</definedName>
    <definedName name="EPVT_25">"#N/A"</definedName>
    <definedName name="EPVT_26">"#N/A"</definedName>
    <definedName name="EPVT_27">"#N/A"</definedName>
    <definedName name="EPVT_28">"#N/A"</definedName>
    <definedName name="EPVT_29">"#N/A"</definedName>
    <definedName name="EPVT_30">"#N/A"</definedName>
    <definedName name="EPVT_31">"#N/A"</definedName>
    <definedName name="EPVT_32">"#N/A"</definedName>
    <definedName name="EPVT_33">"#N/A"</definedName>
    <definedName name="EPVT_34">"#N/A"</definedName>
    <definedName name="EPVT_35">"#N/A"</definedName>
    <definedName name="EPVT_36">"#N/A"</definedName>
    <definedName name="EPVT_37">"#N/A"</definedName>
    <definedName name="EPVT_38">"#N/A"</definedName>
    <definedName name="EPVT_39">"#N/A"</definedName>
    <definedName name="EPVT_40">"#N/A"</definedName>
    <definedName name="EPVT_41">"#N/A"</definedName>
    <definedName name="EPVT_42">"#N/A"</definedName>
    <definedName name="EPVT_43">"#N/A"</definedName>
    <definedName name="EPVT_44">"#N/A"</definedName>
    <definedName name="EPVT_45">"#N/A"</definedName>
    <definedName name="EPVT_46">"#N/A"</definedName>
    <definedName name="EPVT_47">"#N/A"</definedName>
    <definedName name="EPVT_48">"#N/A"</definedName>
    <definedName name="EPVT_49">"#N/A"</definedName>
    <definedName name="EPVT_5">"#N/A"</definedName>
    <definedName name="EPVT_50">"#N/A"</definedName>
    <definedName name="EPVT_51">"#N/A"</definedName>
    <definedName name="EPVT_52">"#N/A"</definedName>
    <definedName name="EPVT_53">"#N/A"</definedName>
    <definedName name="EPVT_54">"#N/A"</definedName>
    <definedName name="EPVT_55">"#N/A"</definedName>
    <definedName name="EPVT_56">"#N/A"</definedName>
    <definedName name="EPVT_57">"#N/A"</definedName>
    <definedName name="EPVT_58">"#N/A"</definedName>
    <definedName name="EPVT_6">"#N/A"</definedName>
    <definedName name="EPVT_60">"#N/A"</definedName>
    <definedName name="EPVT_61">"#N/A"</definedName>
    <definedName name="EPVT_62">"#N/A"</definedName>
    <definedName name="EPVT_63">"#N/A"</definedName>
    <definedName name="EPVT_64">"#N/A"</definedName>
    <definedName name="EPVT_65">"#N/A"</definedName>
    <definedName name="EPVT_66">"#N/A"</definedName>
    <definedName name="EPVT_67">"#N/A"</definedName>
    <definedName name="EPVT_68">"#N/A"</definedName>
    <definedName name="EPVT_69">"#N/A"</definedName>
    <definedName name="EPVT_7">"#N/A"</definedName>
    <definedName name="EPVT_70">"#N/A"</definedName>
    <definedName name="EPVT_71">"#N/A"</definedName>
    <definedName name="EPVT_72">"#N/A"</definedName>
    <definedName name="EPVT_73">"#N/A"</definedName>
    <definedName name="EPVT_74">"#N/A"</definedName>
    <definedName name="EPVT_75">"#N/A"</definedName>
    <definedName name="EPVT_76">"#N/A"</definedName>
    <definedName name="EPVT_77">"#N/A"</definedName>
    <definedName name="EPVT_78">"#N/A"</definedName>
    <definedName name="EPVT_79">"#N/A"</definedName>
    <definedName name="EPVT_8">"#N/A"</definedName>
    <definedName name="EPVT_80">"#N/A"</definedName>
    <definedName name="EPVT_81">"#N/A"</definedName>
    <definedName name="EPVT_82">"#N/A"</definedName>
    <definedName name="EPVT_83">"#N/A"</definedName>
    <definedName name="EPVT_85">"#N/A"</definedName>
    <definedName name="EPVT_86">"#N/A"</definedName>
    <definedName name="EPVT_87">"#N/A"</definedName>
    <definedName name="EPVT_88">"#N/A"</definedName>
    <definedName name="EPVT_9">"#N/A"</definedName>
    <definedName name="EPVT_92">"#N/A"</definedName>
    <definedName name="EQPTO">"#N/A"</definedName>
    <definedName name="EQPTO_10">"#N/A"</definedName>
    <definedName name="EQPTO_11">"#N/A"</definedName>
    <definedName name="EQPTO_12">"#N/A"</definedName>
    <definedName name="EQPTO_13">"#N/A"</definedName>
    <definedName name="EQPTO_14">"#N/A"</definedName>
    <definedName name="EQPTO_15">"#N/A"</definedName>
    <definedName name="EQPTO_16">"#N/A"</definedName>
    <definedName name="EQPTO_17">"#N/A"</definedName>
    <definedName name="EQPTO_18">"#N/A"</definedName>
    <definedName name="EQPTO_19">"#N/A"</definedName>
    <definedName name="EQPTO_20">"#N/A"</definedName>
    <definedName name="EQPTO_22">"#N/A"</definedName>
    <definedName name="EQPTO_23">"#N/A"</definedName>
    <definedName name="EQPTO_24">"#N/A"</definedName>
    <definedName name="EQPTO_25">"#N/A"</definedName>
    <definedName name="EQPTO_26">"#N/A"</definedName>
    <definedName name="EQPTO_27">"#N/A"</definedName>
    <definedName name="EQPTO_28">"#N/A"</definedName>
    <definedName name="EQPTO_29">"#N/A"</definedName>
    <definedName name="EQPTO_30">"#N/A"</definedName>
    <definedName name="EQPTO_31">"#N/A"</definedName>
    <definedName name="EQPTO_32">"#N/A"</definedName>
    <definedName name="EQPTO_33">"#N/A"</definedName>
    <definedName name="EQPTO_34">"#N/A"</definedName>
    <definedName name="EQPTO_35">"#N/A"</definedName>
    <definedName name="EQPTO_36">"#N/A"</definedName>
    <definedName name="EQPTO_37">"#N/A"</definedName>
    <definedName name="EQPTO_38">"#N/A"</definedName>
    <definedName name="EQPTO_39">"#N/A"</definedName>
    <definedName name="EQPTO_40">"#N/A"</definedName>
    <definedName name="EQPTO_41">"#N/A"</definedName>
    <definedName name="EQPTO_42">"#N/A"</definedName>
    <definedName name="EQPTO_43">"#N/A"</definedName>
    <definedName name="EQPTO_44">"#N/A"</definedName>
    <definedName name="EQPTO_45">"#N/A"</definedName>
    <definedName name="EQPTO_46">"#N/A"</definedName>
    <definedName name="EQPTO_47">"#N/A"</definedName>
    <definedName name="EQPTO_48">"#N/A"</definedName>
    <definedName name="EQPTO_49">"#N/A"</definedName>
    <definedName name="EQPTO_5">"#N/A"</definedName>
    <definedName name="EQPTO_50">"#N/A"</definedName>
    <definedName name="EQPTO_51">"#N/A"</definedName>
    <definedName name="EQPTO_52">"#N/A"</definedName>
    <definedName name="EQPTO_53">"#N/A"</definedName>
    <definedName name="EQPTO_54">"#N/A"</definedName>
    <definedName name="EQPTO_55">"#N/A"</definedName>
    <definedName name="EQPTO_56">"#N/A"</definedName>
    <definedName name="EQPTO_57">"#N/A"</definedName>
    <definedName name="EQPTO_58">"#N/A"</definedName>
    <definedName name="EQPTO_6">"#N/A"</definedName>
    <definedName name="EQPTO_60">"#N/A"</definedName>
    <definedName name="EQPTO_61">"#N/A"</definedName>
    <definedName name="EQPTO_62">"#N/A"</definedName>
    <definedName name="EQPTO_63">"#N/A"</definedName>
    <definedName name="EQPTO_64">"#N/A"</definedName>
    <definedName name="EQPTO_65">"#N/A"</definedName>
    <definedName name="EQPTO_66">"#N/A"</definedName>
    <definedName name="EQPTO_67">"#N/A"</definedName>
    <definedName name="EQPTO_68">"#N/A"</definedName>
    <definedName name="EQPTO_69">"#N/A"</definedName>
    <definedName name="EQPTO_7">"#N/A"</definedName>
    <definedName name="EQPTO_70">"#N/A"</definedName>
    <definedName name="EQPTO_71">"#N/A"</definedName>
    <definedName name="EQPTO_72">"#N/A"</definedName>
    <definedName name="EQPTO_73">"#N/A"</definedName>
    <definedName name="EQPTO_74">"#N/A"</definedName>
    <definedName name="EQPTO_75">"#N/A"</definedName>
    <definedName name="EQPTO_76">"#N/A"</definedName>
    <definedName name="EQPTO_77">"#N/A"</definedName>
    <definedName name="EQPTO_78">"#N/A"</definedName>
    <definedName name="EQPTO_79">"#N/A"</definedName>
    <definedName name="EQPTO_8">"#N/A"</definedName>
    <definedName name="EQPTO_80">"#N/A"</definedName>
    <definedName name="EQPTO_81">"#N/A"</definedName>
    <definedName name="EQPTO_82">"#N/A"</definedName>
    <definedName name="EQPTO_83">"#N/A"</definedName>
    <definedName name="EQPTO_85">"#N/A"</definedName>
    <definedName name="EQPTO_86">"#N/A"</definedName>
    <definedName name="EQPTO_87">"#N/A"</definedName>
    <definedName name="EQPTO_88">"#N/A"</definedName>
    <definedName name="EQPTO_9">"#N/A"</definedName>
    <definedName name="EQPTO_92">"#N/A"</definedName>
    <definedName name="est">"#N/A"</definedName>
    <definedName name="est_10">"#N/A"</definedName>
    <definedName name="est_11">"#N/A"</definedName>
    <definedName name="est_12">"#N/A"</definedName>
    <definedName name="est_13">"#N/A"</definedName>
    <definedName name="est_14">"#N/A"</definedName>
    <definedName name="est_15">"#N/A"</definedName>
    <definedName name="est_16">"#N/A"</definedName>
    <definedName name="est_17">"#N/A"</definedName>
    <definedName name="est_18">"#N/A"</definedName>
    <definedName name="est_19">"#N/A"</definedName>
    <definedName name="est_20">"#N/A"</definedName>
    <definedName name="est_22">"#N/A"</definedName>
    <definedName name="est_23">"#N/A"</definedName>
    <definedName name="est_24">"#N/A"</definedName>
    <definedName name="est_25">"#N/A"</definedName>
    <definedName name="est_26">"#N/A"</definedName>
    <definedName name="est_27">"#N/A"</definedName>
    <definedName name="est_28">"#N/A"</definedName>
    <definedName name="est_29">"#N/A"</definedName>
    <definedName name="est_30">"#N/A"</definedName>
    <definedName name="est_31">"#N/A"</definedName>
    <definedName name="est_32">"#N/A"</definedName>
    <definedName name="est_33">"#N/A"</definedName>
    <definedName name="est_34">"#N/A"</definedName>
    <definedName name="est_35">"#N/A"</definedName>
    <definedName name="est_36">"#N/A"</definedName>
    <definedName name="est_37">"#N/A"</definedName>
    <definedName name="est_38">"#N/A"</definedName>
    <definedName name="est_39">"#N/A"</definedName>
    <definedName name="est_40">"#N/A"</definedName>
    <definedName name="est_41">"#N/A"</definedName>
    <definedName name="est_42">"#N/A"</definedName>
    <definedName name="est_43">"#N/A"</definedName>
    <definedName name="est_44">"#N/A"</definedName>
    <definedName name="est_45">"#N/A"</definedName>
    <definedName name="est_46">"#N/A"</definedName>
    <definedName name="est_47">"#N/A"</definedName>
    <definedName name="est_48">"#N/A"</definedName>
    <definedName name="est_49">"#N/A"</definedName>
    <definedName name="est_5">"#N/A"</definedName>
    <definedName name="est_50">"#N/A"</definedName>
    <definedName name="est_51">"#N/A"</definedName>
    <definedName name="est_52">"#N/A"</definedName>
    <definedName name="est_53">"#N/A"</definedName>
    <definedName name="est_54">"#N/A"</definedName>
    <definedName name="est_55">"#N/A"</definedName>
    <definedName name="est_56">"#N/A"</definedName>
    <definedName name="est_57">"#N/A"</definedName>
    <definedName name="est_58">"#N/A"</definedName>
    <definedName name="est_6">"#N/A"</definedName>
    <definedName name="est_60">"#N/A"</definedName>
    <definedName name="est_61">"#N/A"</definedName>
    <definedName name="est_62">"#N/A"</definedName>
    <definedName name="est_63">"#N/A"</definedName>
    <definedName name="est_64">"#N/A"</definedName>
    <definedName name="est_65">"#N/A"</definedName>
    <definedName name="est_66">"#N/A"</definedName>
    <definedName name="est_67">"#N/A"</definedName>
    <definedName name="est_68">"#N/A"</definedName>
    <definedName name="est_69">"#N/A"</definedName>
    <definedName name="est_7">"#N/A"</definedName>
    <definedName name="est_70">"#N/A"</definedName>
    <definedName name="est_71">"#N/A"</definedName>
    <definedName name="est_72">"#N/A"</definedName>
    <definedName name="est_73">"#N/A"</definedName>
    <definedName name="est_74">"#N/A"</definedName>
    <definedName name="est_75">"#N/A"</definedName>
    <definedName name="est_76">"#N/A"</definedName>
    <definedName name="est_77">"#N/A"</definedName>
    <definedName name="est_78">"#N/A"</definedName>
    <definedName name="est_79">"#N/A"</definedName>
    <definedName name="est_8">"#N/A"</definedName>
    <definedName name="est_80">"#N/A"</definedName>
    <definedName name="est_81">"#N/A"</definedName>
    <definedName name="est_82">"#N/A"</definedName>
    <definedName name="est_83">"#N/A"</definedName>
    <definedName name="est_85">"#N/A"</definedName>
    <definedName name="est_86">"#N/A"</definedName>
    <definedName name="est_87">"#N/A"</definedName>
    <definedName name="est_88">"#N/A"</definedName>
    <definedName name="est_9">"#N/A"</definedName>
    <definedName name="est_92">"#N/A"</definedName>
    <definedName name="FINAL">"#N/A"</definedName>
    <definedName name="FINAL_10">"#N/A"</definedName>
    <definedName name="FINAL_11">"#N/A"</definedName>
    <definedName name="FINAL_12">"#N/A"</definedName>
    <definedName name="FINAL_13">"#N/A"</definedName>
    <definedName name="FINAL_14">"#N/A"</definedName>
    <definedName name="FINAL_15">"#N/A"</definedName>
    <definedName name="FINAL_16">"#N/A"</definedName>
    <definedName name="FINAL_17">"#N/A"</definedName>
    <definedName name="FINAL_18">"#N/A"</definedName>
    <definedName name="FINAL_19">"#N/A"</definedName>
    <definedName name="FINAL_20">"#N/A"</definedName>
    <definedName name="FINAL_22">"#N/A"</definedName>
    <definedName name="FINAL_23">"#N/A"</definedName>
    <definedName name="FINAL_24">"#N/A"</definedName>
    <definedName name="FINAL_25">"#N/A"</definedName>
    <definedName name="FINAL_26">"#N/A"</definedName>
    <definedName name="FINAL_27">"#N/A"</definedName>
    <definedName name="FINAL_28">"#N/A"</definedName>
    <definedName name="FINAL_29">"#N/A"</definedName>
    <definedName name="FINAL_30">"#N/A"</definedName>
    <definedName name="FINAL_31">"#N/A"</definedName>
    <definedName name="FINAL_32">"#N/A"</definedName>
    <definedName name="FINAL_33">"#N/A"</definedName>
    <definedName name="FINAL_34">"#N/A"</definedName>
    <definedName name="FINAL_35">"#N/A"</definedName>
    <definedName name="FINAL_36">"#N/A"</definedName>
    <definedName name="FINAL_37">"#N/A"</definedName>
    <definedName name="FINAL_38">"#N/A"</definedName>
    <definedName name="FINAL_39">"#N/A"</definedName>
    <definedName name="FINAL_40">"#N/A"</definedName>
    <definedName name="FINAL_41">"#N/A"</definedName>
    <definedName name="FINAL_42">"#N/A"</definedName>
    <definedName name="FINAL_43">"#N/A"</definedName>
    <definedName name="FINAL_44">"#N/A"</definedName>
    <definedName name="FINAL_45">"#N/A"</definedName>
    <definedName name="FINAL_46">"#N/A"</definedName>
    <definedName name="FINAL_47">"#N/A"</definedName>
    <definedName name="FINAL_48">"#N/A"</definedName>
    <definedName name="FINAL_49">"#N/A"</definedName>
    <definedName name="FINAL_5">"#N/A"</definedName>
    <definedName name="FINAL_50">"#N/A"</definedName>
    <definedName name="FINAL_51">"#N/A"</definedName>
    <definedName name="FINAL_52">"#N/A"</definedName>
    <definedName name="FINAL_53">"#N/A"</definedName>
    <definedName name="FINAL_54">"#N/A"</definedName>
    <definedName name="FINAL_55">"#N/A"</definedName>
    <definedName name="FINAL_56">"#N/A"</definedName>
    <definedName name="FINAL_57">"#N/A"</definedName>
    <definedName name="FINAL_58">"#N/A"</definedName>
    <definedName name="FINAL_6">"#N/A"</definedName>
    <definedName name="FINAL_60">"#N/A"</definedName>
    <definedName name="FINAL_61">"#N/A"</definedName>
    <definedName name="FINAL_62">"#N/A"</definedName>
    <definedName name="FINAL_63">"#N/A"</definedName>
    <definedName name="FINAL_64">"#N/A"</definedName>
    <definedName name="FINAL_65">"#N/A"</definedName>
    <definedName name="FINAL_66">"#N/A"</definedName>
    <definedName name="FINAL_67">"#N/A"</definedName>
    <definedName name="FINAL_68">"#N/A"</definedName>
    <definedName name="FINAL_69">"#N/A"</definedName>
    <definedName name="FINAL_7">"#N/A"</definedName>
    <definedName name="FINAL_70">"#N/A"</definedName>
    <definedName name="FINAL_71">"#N/A"</definedName>
    <definedName name="FINAL_72">"#N/A"</definedName>
    <definedName name="FINAL_73">"#N/A"</definedName>
    <definedName name="FINAL_74">"#N/A"</definedName>
    <definedName name="FINAL_75">"#N/A"</definedName>
    <definedName name="FINAL_76">"#N/A"</definedName>
    <definedName name="FINAL_77">"#N/A"</definedName>
    <definedName name="FINAL_78">"#N/A"</definedName>
    <definedName name="FINAL_79">"#N/A"</definedName>
    <definedName name="FINAL_8">"#N/A"</definedName>
    <definedName name="FINAL_80">"#N/A"</definedName>
    <definedName name="FINAL_81">"#N/A"</definedName>
    <definedName name="FINAL_82">"#N/A"</definedName>
    <definedName name="FINAL_83">"#N/A"</definedName>
    <definedName name="FINAL_85">"#N/A"</definedName>
    <definedName name="FINAL_86">"#N/A"</definedName>
    <definedName name="FINAL_87">"#N/A"</definedName>
    <definedName name="FINAL_88">"#N/A"</definedName>
    <definedName name="FINAL_9">"#N/A"</definedName>
    <definedName name="FINAL_92">"#N/A"</definedName>
    <definedName name="FSGDF">"#REF!"</definedName>
    <definedName name="grt">"#N/A"</definedName>
    <definedName name="grt_10">"#N/A"</definedName>
    <definedName name="grt_11">"#N/A"</definedName>
    <definedName name="grt_12">"#N/A"</definedName>
    <definedName name="grt_13">"#N/A"</definedName>
    <definedName name="grt_14">"#N/A"</definedName>
    <definedName name="grt_15">"#N/A"</definedName>
    <definedName name="grt_16">"#N/A"</definedName>
    <definedName name="grt_17">"#N/A"</definedName>
    <definedName name="grt_18">"#N/A"</definedName>
    <definedName name="grt_19">"#N/A"</definedName>
    <definedName name="grt_20">"#N/A"</definedName>
    <definedName name="grt_22">"#N/A"</definedName>
    <definedName name="grt_23">"#N/A"</definedName>
    <definedName name="grt_24">"#N/A"</definedName>
    <definedName name="grt_25">"#N/A"</definedName>
    <definedName name="grt_26">"#N/A"</definedName>
    <definedName name="grt_27">"#N/A"</definedName>
    <definedName name="grt_28">"#N/A"</definedName>
    <definedName name="grt_29">"#N/A"</definedName>
    <definedName name="grt_30">"#N/A"</definedName>
    <definedName name="grt_31">"#N/A"</definedName>
    <definedName name="grt_32">"#N/A"</definedName>
    <definedName name="grt_33">"#N/A"</definedName>
    <definedName name="grt_34">"#N/A"</definedName>
    <definedName name="grt_35">"#N/A"</definedName>
    <definedName name="grt_36">"#N/A"</definedName>
    <definedName name="grt_37">"#N/A"</definedName>
    <definedName name="grt_38">"#N/A"</definedName>
    <definedName name="grt_39">"#N/A"</definedName>
    <definedName name="grt_40">"#N/A"</definedName>
    <definedName name="grt_41">"#N/A"</definedName>
    <definedName name="grt_42">"#N/A"</definedName>
    <definedName name="grt_43">"#N/A"</definedName>
    <definedName name="grt_44">"#N/A"</definedName>
    <definedName name="grt_45">"#N/A"</definedName>
    <definedName name="grt_46">"#N/A"</definedName>
    <definedName name="grt_47">"#N/A"</definedName>
    <definedName name="grt_48">"#N/A"</definedName>
    <definedName name="grt_49">"#N/A"</definedName>
    <definedName name="grt_5">"#N/A"</definedName>
    <definedName name="grt_50">"#N/A"</definedName>
    <definedName name="grt_51">"#N/A"</definedName>
    <definedName name="grt_52">"#N/A"</definedName>
    <definedName name="grt_53">"#N/A"</definedName>
    <definedName name="grt_54">"#N/A"</definedName>
    <definedName name="grt_55">"#N/A"</definedName>
    <definedName name="grt_56">"#N/A"</definedName>
    <definedName name="grt_57">"#N/A"</definedName>
    <definedName name="grt_58">"#N/A"</definedName>
    <definedName name="grt_6">"#N/A"</definedName>
    <definedName name="grt_60">"#N/A"</definedName>
    <definedName name="grt_61">"#N/A"</definedName>
    <definedName name="grt_62">"#N/A"</definedName>
    <definedName name="grt_63">"#N/A"</definedName>
    <definedName name="grt_64">"#N/A"</definedName>
    <definedName name="grt_65">"#N/A"</definedName>
    <definedName name="grt_66">"#N/A"</definedName>
    <definedName name="grt_67">"#N/A"</definedName>
    <definedName name="grt_68">"#N/A"</definedName>
    <definedName name="grt_69">"#N/A"</definedName>
    <definedName name="grt_7">"#N/A"</definedName>
    <definedName name="grt_70">"#N/A"</definedName>
    <definedName name="grt_71">"#N/A"</definedName>
    <definedName name="grt_72">"#N/A"</definedName>
    <definedName name="grt_73">"#N/A"</definedName>
    <definedName name="grt_74">"#N/A"</definedName>
    <definedName name="grt_75">"#N/A"</definedName>
    <definedName name="grt_76">"#N/A"</definedName>
    <definedName name="grt_77">"#N/A"</definedName>
    <definedName name="grt_78">"#N/A"</definedName>
    <definedName name="grt_79">"#N/A"</definedName>
    <definedName name="grt_8">"#N/A"</definedName>
    <definedName name="grt_80">"#N/A"</definedName>
    <definedName name="grt_81">"#N/A"</definedName>
    <definedName name="grt_82">"#N/A"</definedName>
    <definedName name="grt_83">"#N/A"</definedName>
    <definedName name="grt_85">"#N/A"</definedName>
    <definedName name="grt_86">"#N/A"</definedName>
    <definedName name="grt_87">"#N/A"</definedName>
    <definedName name="grt_88">"#N/A"</definedName>
    <definedName name="grt_9">"#N/A"</definedName>
    <definedName name="grt_92">"#N/A"</definedName>
    <definedName name="insumos">"#N/A"</definedName>
    <definedName name="insumos_10">"#N/A"</definedName>
    <definedName name="insumos_11">"#N/A"</definedName>
    <definedName name="insumos_12">"#N/A"</definedName>
    <definedName name="insumos_13">"#N/A"</definedName>
    <definedName name="insumos_14">"#N/A"</definedName>
    <definedName name="insumos_15">"#N/A"</definedName>
    <definedName name="insumos_16">"#N/A"</definedName>
    <definedName name="insumos_17">"#N/A"</definedName>
    <definedName name="insumos_18">"#N/A"</definedName>
    <definedName name="insumos_19">"#N/A"</definedName>
    <definedName name="insumos_20">"#N/A"</definedName>
    <definedName name="insumos_22">"#N/A"</definedName>
    <definedName name="insumos_23">"#N/A"</definedName>
    <definedName name="insumos_24">"#N/A"</definedName>
    <definedName name="insumos_25">"#N/A"</definedName>
    <definedName name="insumos_26">"#N/A"</definedName>
    <definedName name="insumos_27">"#N/A"</definedName>
    <definedName name="insumos_28">"#N/A"</definedName>
    <definedName name="insumos_29">"#N/A"</definedName>
    <definedName name="insumos_30">"#N/A"</definedName>
    <definedName name="insumos_31">"#N/A"</definedName>
    <definedName name="insumos_32">"#N/A"</definedName>
    <definedName name="insumos_33">"#N/A"</definedName>
    <definedName name="insumos_34">"#N/A"</definedName>
    <definedName name="insumos_35">"#N/A"</definedName>
    <definedName name="insumos_36">"#N/A"</definedName>
    <definedName name="insumos_37">"#N/A"</definedName>
    <definedName name="insumos_38">"#N/A"</definedName>
    <definedName name="insumos_39">"#N/A"</definedName>
    <definedName name="insumos_40">"#N/A"</definedName>
    <definedName name="insumos_41">"#N/A"</definedName>
    <definedName name="insumos_42">"#N/A"</definedName>
    <definedName name="insumos_43">"#N/A"</definedName>
    <definedName name="insumos_44">"#N/A"</definedName>
    <definedName name="insumos_45">"#N/A"</definedName>
    <definedName name="insumos_46">"#N/A"</definedName>
    <definedName name="insumos_47">"#N/A"</definedName>
    <definedName name="insumos_48">"#N/A"</definedName>
    <definedName name="insumos_49">"#N/A"</definedName>
    <definedName name="insumos_5">"#N/A"</definedName>
    <definedName name="insumos_50">"#N/A"</definedName>
    <definedName name="insumos_51">"#N/A"</definedName>
    <definedName name="insumos_52">"#N/A"</definedName>
    <definedName name="insumos_53">"#N/A"</definedName>
    <definedName name="insumos_54">"#N/A"</definedName>
    <definedName name="insumos_55">"#N/A"</definedName>
    <definedName name="insumos_56">"#N/A"</definedName>
    <definedName name="insumos_57">"#N/A"</definedName>
    <definedName name="insumos_58">"#N/A"</definedName>
    <definedName name="insumos_6">"#N/A"</definedName>
    <definedName name="insumos_60">"#N/A"</definedName>
    <definedName name="insumos_61">"#N/A"</definedName>
    <definedName name="insumos_62">"#N/A"</definedName>
    <definedName name="insumos_63">"#N/A"</definedName>
    <definedName name="insumos_64">"#N/A"</definedName>
    <definedName name="insumos_65">"#N/A"</definedName>
    <definedName name="insumos_66">"#N/A"</definedName>
    <definedName name="insumos_67">"#N/A"</definedName>
    <definedName name="insumos_68">"#N/A"</definedName>
    <definedName name="insumos_69">"#N/A"</definedName>
    <definedName name="insumos_7">"#N/A"</definedName>
    <definedName name="insumos_70">"#N/A"</definedName>
    <definedName name="insumos_71">"#N/A"</definedName>
    <definedName name="insumos_72">"#N/A"</definedName>
    <definedName name="insumos_73">"#N/A"</definedName>
    <definedName name="insumos_74">"#N/A"</definedName>
    <definedName name="insumos_75">"#N/A"</definedName>
    <definedName name="insumos_76">"#N/A"</definedName>
    <definedName name="insumos_77">"#N/A"</definedName>
    <definedName name="insumos_78">"#N/A"</definedName>
    <definedName name="insumos_79">"#N/A"</definedName>
    <definedName name="insumos_8">"#N/A"</definedName>
    <definedName name="insumos_80">"#N/A"</definedName>
    <definedName name="insumos_81">"#N/A"</definedName>
    <definedName name="insumos_82">"#N/A"</definedName>
    <definedName name="insumos_83">"#N/A"</definedName>
    <definedName name="insumos_85">"#N/A"</definedName>
    <definedName name="insumos_86">"#N/A"</definedName>
    <definedName name="insumos_87">"#N/A"</definedName>
    <definedName name="insumos_88">"#N/A"</definedName>
    <definedName name="insumos_9">"#N/A"</definedName>
    <definedName name="insumos_92">"#N/A"</definedName>
    <definedName name="ITEM">"#N/A"</definedName>
    <definedName name="ITEM_10">"#N/A"</definedName>
    <definedName name="ITEM_11">"#N/A"</definedName>
    <definedName name="ITEM_12">"#N/A"</definedName>
    <definedName name="ITEM_13">"#N/A"</definedName>
    <definedName name="ITEM_14">"#N/A"</definedName>
    <definedName name="ITEM_15">"#N/A"</definedName>
    <definedName name="ITEM_16">"#N/A"</definedName>
    <definedName name="ITEM_17">"#N/A"</definedName>
    <definedName name="ITEM_18">"#N/A"</definedName>
    <definedName name="ITEM_19">"#N/A"</definedName>
    <definedName name="ITEM_20">"#N/A"</definedName>
    <definedName name="ITEM_22">"#N/A"</definedName>
    <definedName name="ITEM_23">"#N/A"</definedName>
    <definedName name="ITEM_24">"#N/A"</definedName>
    <definedName name="ITEM_25">"#N/A"</definedName>
    <definedName name="ITEM_26">"#N/A"</definedName>
    <definedName name="ITEM_27">"#N/A"</definedName>
    <definedName name="ITEM_28">"#N/A"</definedName>
    <definedName name="ITEM_29">"#N/A"</definedName>
    <definedName name="ITEM_30">"#N/A"</definedName>
    <definedName name="ITEM_31">"#N/A"</definedName>
    <definedName name="ITEM_32">"#N/A"</definedName>
    <definedName name="ITEM_33">"#N/A"</definedName>
    <definedName name="ITEM_34">"#N/A"</definedName>
    <definedName name="ITEM_35">"#N/A"</definedName>
    <definedName name="ITEM_36">"#N/A"</definedName>
    <definedName name="ITEM_37">"#N/A"</definedName>
    <definedName name="ITEM_38">"#N/A"</definedName>
    <definedName name="ITEM_39">"#N/A"</definedName>
    <definedName name="ITEM_40">"#N/A"</definedName>
    <definedName name="ITEM_41">"#N/A"</definedName>
    <definedName name="ITEM_42">"#N/A"</definedName>
    <definedName name="ITEM_43">"#N/A"</definedName>
    <definedName name="ITEM_44">"#N/A"</definedName>
    <definedName name="ITEM_45">"#N/A"</definedName>
    <definedName name="ITEM_46">"#N/A"</definedName>
    <definedName name="ITEM_47">"#N/A"</definedName>
    <definedName name="ITEM_48">"#N/A"</definedName>
    <definedName name="ITEM_49">"#N/A"</definedName>
    <definedName name="ITEM_5">"#N/A"</definedName>
    <definedName name="ITEM_50">"#N/A"</definedName>
    <definedName name="ITEM_51">"#N/A"</definedName>
    <definedName name="ITEM_52">"#N/A"</definedName>
    <definedName name="ITEM_53">"#N/A"</definedName>
    <definedName name="ITEM_54">"#N/A"</definedName>
    <definedName name="ITEM_55">"#N/A"</definedName>
    <definedName name="ITEM_56">"#N/A"</definedName>
    <definedName name="ITEM_57">"#N/A"</definedName>
    <definedName name="ITEM_58">"#N/A"</definedName>
    <definedName name="ITEM_6">"#N/A"</definedName>
    <definedName name="ITEM_60">"#N/A"</definedName>
    <definedName name="ITEM_61">"#N/A"</definedName>
    <definedName name="ITEM_62">"#N/A"</definedName>
    <definedName name="ITEM_63">"#N/A"</definedName>
    <definedName name="ITEM_64">"#N/A"</definedName>
    <definedName name="ITEM_65">"#N/A"</definedName>
    <definedName name="ITEM_66">"#N/A"</definedName>
    <definedName name="ITEM_67">"#N/A"</definedName>
    <definedName name="ITEM_68">"#N/A"</definedName>
    <definedName name="ITEM_69">"#N/A"</definedName>
    <definedName name="ITEM_7">"#N/A"</definedName>
    <definedName name="ITEM_70">"#N/A"</definedName>
    <definedName name="ITEM_71">"#N/A"</definedName>
    <definedName name="ITEM_72">"#N/A"</definedName>
    <definedName name="ITEM_73">"#N/A"</definedName>
    <definedName name="ITEM_74">"#N/A"</definedName>
    <definedName name="ITEM_75">"#N/A"</definedName>
    <definedName name="ITEM_76">"#N/A"</definedName>
    <definedName name="ITEM_77">"#N/A"</definedName>
    <definedName name="ITEM_78">"#N/A"</definedName>
    <definedName name="ITEM_79">"#N/A"</definedName>
    <definedName name="ITEM_8">"#N/A"</definedName>
    <definedName name="ITEM_80">"#N/A"</definedName>
    <definedName name="ITEM_81">"#N/A"</definedName>
    <definedName name="ITEM_82">"#N/A"</definedName>
    <definedName name="ITEM_83">"#N/A"</definedName>
    <definedName name="ITEM_85">"#N/A"</definedName>
    <definedName name="ITEM_86">"#N/A"</definedName>
    <definedName name="ITEM_87">"#N/A"</definedName>
    <definedName name="ITEM_88">"#N/A"</definedName>
    <definedName name="ITEM_9">"#N/A"</definedName>
    <definedName name="ITEM_92">"#N/A"</definedName>
    <definedName name="item1">"#N/A"</definedName>
    <definedName name="item3">"#N/A"</definedName>
    <definedName name="item4">"#N/A"</definedName>
    <definedName name="kjhkgjg">"#REF!"</definedName>
    <definedName name="MAT">"#N/A"</definedName>
    <definedName name="MAT_10">"#N/A"</definedName>
    <definedName name="MAT_11">"#N/A"</definedName>
    <definedName name="MAT_12">"#N/A"</definedName>
    <definedName name="MAT_13">"#N/A"</definedName>
    <definedName name="MAT_14">"#N/A"</definedName>
    <definedName name="MAT_15">"#N/A"</definedName>
    <definedName name="MAT_16">"#N/A"</definedName>
    <definedName name="MAT_17">"#N/A"</definedName>
    <definedName name="MAT_18">"#N/A"</definedName>
    <definedName name="MAT_19">"#N/A"</definedName>
    <definedName name="MAT_2">"#N/A"</definedName>
    <definedName name="MAT_20">"#N/A"</definedName>
    <definedName name="MAT_21">"#N/A"</definedName>
    <definedName name="MAT_22">"#N/A"</definedName>
    <definedName name="MAT_23">"#N/A"</definedName>
    <definedName name="MAT_24">"#N/A"</definedName>
    <definedName name="MAT_25">"#N/A"</definedName>
    <definedName name="MAT_26">"#N/A"</definedName>
    <definedName name="MAT_27">"#N/A"</definedName>
    <definedName name="MAT_28">"#N/A"</definedName>
    <definedName name="MAT_29">"#N/A"</definedName>
    <definedName name="MAT_30">"#N/A"</definedName>
    <definedName name="MAT_31">"#N/A"</definedName>
    <definedName name="MAT_32">"#N/A"</definedName>
    <definedName name="MAT_33">"#N/A"</definedName>
    <definedName name="MAT_34">"#N/A"</definedName>
    <definedName name="MAT_35">"#N/A"</definedName>
    <definedName name="MAT_36">"#N/A"</definedName>
    <definedName name="MAT_37">"#N/A"</definedName>
    <definedName name="MAT_38">"#N/A"</definedName>
    <definedName name="MAT_39">"#N/A"</definedName>
    <definedName name="MAT_40">"#N/A"</definedName>
    <definedName name="MAT_41">"#N/A"</definedName>
    <definedName name="MAT_42">"#N/A"</definedName>
    <definedName name="MAT_43">"#N/A"</definedName>
    <definedName name="MAT_44">"#N/A"</definedName>
    <definedName name="MAT_45">"#N/A"</definedName>
    <definedName name="MAT_46">"#N/A"</definedName>
    <definedName name="MAT_47">"#N/A"</definedName>
    <definedName name="MAT_48">"#N/A"</definedName>
    <definedName name="MAT_49">"#N/A"</definedName>
    <definedName name="MAT_5">"#N/A"</definedName>
    <definedName name="MAT_50">"#N/A"</definedName>
    <definedName name="MAT_51">"#N/A"</definedName>
    <definedName name="MAT_52">"#N/A"</definedName>
    <definedName name="MAT_53">"#N/A"</definedName>
    <definedName name="MAT_54">"#N/A"</definedName>
    <definedName name="MAT_55">"#N/A"</definedName>
    <definedName name="MAT_56">"#N/A"</definedName>
    <definedName name="MAT_57">"#N/A"</definedName>
    <definedName name="MAT_58">"#N/A"</definedName>
    <definedName name="MAT_6">"#N/A"</definedName>
    <definedName name="MAT_60">"#N/A"</definedName>
    <definedName name="MAT_61">"#N/A"</definedName>
    <definedName name="MAT_62">"#N/A"</definedName>
    <definedName name="MAT_63">"#N/A"</definedName>
    <definedName name="MAT_64">"#N/A"</definedName>
    <definedName name="MAT_65">"#N/A"</definedName>
    <definedName name="MAT_66">"#N/A"</definedName>
    <definedName name="MAT_67">"#N/A"</definedName>
    <definedName name="MAT_68">"#N/A"</definedName>
    <definedName name="MAT_69">"#N/A"</definedName>
    <definedName name="MAT_7">"#N/A"</definedName>
    <definedName name="MAT_70">"#N/A"</definedName>
    <definedName name="MAT_71">"#N/A"</definedName>
    <definedName name="MAT_72">"#N/A"</definedName>
    <definedName name="MAT_73">"#N/A"</definedName>
    <definedName name="MAT_74">"#N/A"</definedName>
    <definedName name="MAT_75">"#N/A"</definedName>
    <definedName name="MAT_76">"#N/A"</definedName>
    <definedName name="MAT_77">"#N/A"</definedName>
    <definedName name="MAT_78">"#N/A"</definedName>
    <definedName name="MAT_79">"#N/A"</definedName>
    <definedName name="MAT_8">"#N/A"</definedName>
    <definedName name="MAT_80">"#N/A"</definedName>
    <definedName name="MAT_81">"#N/A"</definedName>
    <definedName name="MAT_82">"#N/A"</definedName>
    <definedName name="MAT_83">"#N/A"</definedName>
    <definedName name="MAT_84">"#N/A"</definedName>
    <definedName name="MAT_85">"#N/A"</definedName>
    <definedName name="MAT_86">"#N/A"</definedName>
    <definedName name="MAT_87">"#N/A"</definedName>
    <definedName name="MAT_88">"#N/A"</definedName>
    <definedName name="MAT_9">"#N/A"</definedName>
    <definedName name="MAT_92">"#N/A"</definedName>
    <definedName name="MAT_95">"#N/A"</definedName>
    <definedName name="MAT_96">"#N/A"</definedName>
    <definedName name="MAT_97">"#N/A"</definedName>
    <definedName name="MO">"#N/A"</definedName>
    <definedName name="MO_10">"#N/A"</definedName>
    <definedName name="MO_11">"#N/A"</definedName>
    <definedName name="MO_12">"#N/A"</definedName>
    <definedName name="MO_13">"#N/A"</definedName>
    <definedName name="MO_14">"#N/A"</definedName>
    <definedName name="MO_15">"#N/A"</definedName>
    <definedName name="MO_16">"#N/A"</definedName>
    <definedName name="MO_17">"#N/A"</definedName>
    <definedName name="MO_18">"#N/A"</definedName>
    <definedName name="MO_19">"#N/A"</definedName>
    <definedName name="MO_2">"#N/A"</definedName>
    <definedName name="MO_20">"#N/A"</definedName>
    <definedName name="MO_21">"#N/A"</definedName>
    <definedName name="MO_22">"#N/A"</definedName>
    <definedName name="MO_23">"#N/A"</definedName>
    <definedName name="MO_24">"#N/A"</definedName>
    <definedName name="MO_25">"#N/A"</definedName>
    <definedName name="MO_26">"#N/A"</definedName>
    <definedName name="MO_27">"#N/A"</definedName>
    <definedName name="MO_28">"#N/A"</definedName>
    <definedName name="MO_29">"#N/A"</definedName>
    <definedName name="MO_30">"#N/A"</definedName>
    <definedName name="MO_31">"#N/A"</definedName>
    <definedName name="MO_32">"#N/A"</definedName>
    <definedName name="MO_33">"#N/A"</definedName>
    <definedName name="MO_34">"#N/A"</definedName>
    <definedName name="MO_35">"#N/A"</definedName>
    <definedName name="MO_36">"#N/A"</definedName>
    <definedName name="MO_37">"#N/A"</definedName>
    <definedName name="MO_38">"#N/A"</definedName>
    <definedName name="MO_39">"#N/A"</definedName>
    <definedName name="MO_40">"#N/A"</definedName>
    <definedName name="MO_41">"#N/A"</definedName>
    <definedName name="MO_42">"#N/A"</definedName>
    <definedName name="MO_43">"#N/A"</definedName>
    <definedName name="MO_44">"#N/A"</definedName>
    <definedName name="MO_45">"#N/A"</definedName>
    <definedName name="MO_46">"#N/A"</definedName>
    <definedName name="MO_47">"#N/A"</definedName>
    <definedName name="MO_48">"#N/A"</definedName>
    <definedName name="MO_49">"#N/A"</definedName>
    <definedName name="MO_5">"#N/A"</definedName>
    <definedName name="MO_50">"#N/A"</definedName>
    <definedName name="MO_51">"#N/A"</definedName>
    <definedName name="MO_52">"#N/A"</definedName>
    <definedName name="MO_53">"#N/A"</definedName>
    <definedName name="MO_54">"#N/A"</definedName>
    <definedName name="MO_55">"#N/A"</definedName>
    <definedName name="MO_56">"#N/A"</definedName>
    <definedName name="MO_57">"#N/A"</definedName>
    <definedName name="MO_58">"#N/A"</definedName>
    <definedName name="MO_6">"#N/A"</definedName>
    <definedName name="MO_60">"#N/A"</definedName>
    <definedName name="MO_61">"#N/A"</definedName>
    <definedName name="MO_62">"#N/A"</definedName>
    <definedName name="MO_63">"#N/A"</definedName>
    <definedName name="MO_64">"#N/A"</definedName>
    <definedName name="MO_65">"#N/A"</definedName>
    <definedName name="MO_66">"#N/A"</definedName>
    <definedName name="MO_67">"#N/A"</definedName>
    <definedName name="MO_68">"#N/A"</definedName>
    <definedName name="MO_69">"#N/A"</definedName>
    <definedName name="MO_7">"#N/A"</definedName>
    <definedName name="MO_70">"#N/A"</definedName>
    <definedName name="MO_71">"#N/A"</definedName>
    <definedName name="MO_72">"#N/A"</definedName>
    <definedName name="MO_73">"#N/A"</definedName>
    <definedName name="MO_74">"#N/A"</definedName>
    <definedName name="MO_75">"#N/A"</definedName>
    <definedName name="MO_76">"#N/A"</definedName>
    <definedName name="MO_77">"#N/A"</definedName>
    <definedName name="MO_78">"#N/A"</definedName>
    <definedName name="MO_79">"#N/A"</definedName>
    <definedName name="MO_8">"#N/A"</definedName>
    <definedName name="MO_80">"#N/A"</definedName>
    <definedName name="MO_81">"#N/A"</definedName>
    <definedName name="MO_82">"#N/A"</definedName>
    <definedName name="MO_83">"#N/A"</definedName>
    <definedName name="MO_84">"#N/A"</definedName>
    <definedName name="MO_85">"#N/A"</definedName>
    <definedName name="MO_86">"#N/A"</definedName>
    <definedName name="MO_87">"#N/A"</definedName>
    <definedName name="MO_88">"#N/A"</definedName>
    <definedName name="MO_9">"#N/A"</definedName>
    <definedName name="MO_92">"#N/A"</definedName>
    <definedName name="MO_95">"#N/A"</definedName>
    <definedName name="MO_96">"#N/A"</definedName>
    <definedName name="MO_97">"#N/A"</definedName>
    <definedName name="P">#N/A</definedName>
    <definedName name="PL_ABC">"#N/A"</definedName>
    <definedName name="PL_ABC_10">"#N/A"</definedName>
    <definedName name="PL_ABC_11">"#N/A"</definedName>
    <definedName name="PL_ABC_12">"#N/A"</definedName>
    <definedName name="PL_ABC_13">"#N/A"</definedName>
    <definedName name="PL_ABC_14">"#N/A"</definedName>
    <definedName name="PL_ABC_15">"#N/A"</definedName>
    <definedName name="PL_ABC_16">"#N/A"</definedName>
    <definedName name="PL_ABC_17">"#N/A"</definedName>
    <definedName name="PL_ABC_18">"#N/A"</definedName>
    <definedName name="PL_ABC_19">"#N/A"</definedName>
    <definedName name="PL_ABC_2">"#N/A"</definedName>
    <definedName name="PL_ABC_20">"#N/A"</definedName>
    <definedName name="PL_ABC_21">"#N/A"</definedName>
    <definedName name="PL_ABC_22">"#N/A"</definedName>
    <definedName name="PL_ABC_23">"#N/A"</definedName>
    <definedName name="PL_ABC_24">"#N/A"</definedName>
    <definedName name="PL_ABC_25">"#N/A"</definedName>
    <definedName name="PL_ABC_26">"#N/A"</definedName>
    <definedName name="PL_ABC_27">"#N/A"</definedName>
    <definedName name="PL_ABC_28">"#N/A"</definedName>
    <definedName name="PL_ABC_29">"#N/A"</definedName>
    <definedName name="PL_ABC_30">"#N/A"</definedName>
    <definedName name="PL_ABC_31">"#N/A"</definedName>
    <definedName name="PL_ABC_32">"#N/A"</definedName>
    <definedName name="PL_ABC_33">"#N/A"</definedName>
    <definedName name="PL_ABC_34">"#N/A"</definedName>
    <definedName name="PL_ABC_35">"#N/A"</definedName>
    <definedName name="PL_ABC_36">"#N/A"</definedName>
    <definedName name="PL_ABC_37">"#N/A"</definedName>
    <definedName name="PL_ABC_38">"#N/A"</definedName>
    <definedName name="PL_ABC_39">"#N/A"</definedName>
    <definedName name="PL_ABC_40">"#N/A"</definedName>
    <definedName name="PL_ABC_41">"#N/A"</definedName>
    <definedName name="PL_ABC_42">"#N/A"</definedName>
    <definedName name="PL_ABC_43">"#N/A"</definedName>
    <definedName name="PL_ABC_44">"#N/A"</definedName>
    <definedName name="PL_ABC_45">"#N/A"</definedName>
    <definedName name="PL_ABC_46">"#N/A"</definedName>
    <definedName name="PL_ABC_47">"#N/A"</definedName>
    <definedName name="PL_ABC_48">"#N/A"</definedName>
    <definedName name="PL_ABC_49">"#N/A"</definedName>
    <definedName name="PL_ABC_5">"#N/A"</definedName>
    <definedName name="PL_ABC_50">"#N/A"</definedName>
    <definedName name="PL_ABC_51">"#N/A"</definedName>
    <definedName name="PL_ABC_52">"#N/A"</definedName>
    <definedName name="PL_ABC_53">"#N/A"</definedName>
    <definedName name="PL_ABC_54">"#N/A"</definedName>
    <definedName name="PL_ABC_55">"#N/A"</definedName>
    <definedName name="PL_ABC_56">"#N/A"</definedName>
    <definedName name="PL_ABC_57">"#N/A"</definedName>
    <definedName name="PL_ABC_58">"#N/A"</definedName>
    <definedName name="PL_ABC_6">"#N/A"</definedName>
    <definedName name="PL_ABC_60">"#N/A"</definedName>
    <definedName name="PL_ABC_61">"#N/A"</definedName>
    <definedName name="PL_ABC_62">"#N/A"</definedName>
    <definedName name="PL_ABC_63">"#N/A"</definedName>
    <definedName name="PL_ABC_64">"#N/A"</definedName>
    <definedName name="PL_ABC_65">"#N/A"</definedName>
    <definedName name="PL_ABC_66">"#N/A"</definedName>
    <definedName name="PL_ABC_67">"#N/A"</definedName>
    <definedName name="PL_ABC_68">"#N/A"</definedName>
    <definedName name="PL_ABC_69">"#N/A"</definedName>
    <definedName name="PL_ABC_7">"#N/A"</definedName>
    <definedName name="PL_ABC_70">"#N/A"</definedName>
    <definedName name="PL_ABC_71">"#N/A"</definedName>
    <definedName name="PL_ABC_72">"#N/A"</definedName>
    <definedName name="PL_ABC_73">"#N/A"</definedName>
    <definedName name="PL_ABC_74">"#N/A"</definedName>
    <definedName name="PL_ABC_75">"#N/A"</definedName>
    <definedName name="PL_ABC_76">"#N/A"</definedName>
    <definedName name="PL_ABC_77">"#N/A"</definedName>
    <definedName name="PL_ABC_78">"#N/A"</definedName>
    <definedName name="PL_ABC_79">"#N/A"</definedName>
    <definedName name="PL_ABC_8">"#N/A"</definedName>
    <definedName name="PL_ABC_80">"#N/A"</definedName>
    <definedName name="PL_ABC_81">"#N/A"</definedName>
    <definedName name="PL_ABC_82">"#N/A"</definedName>
    <definedName name="PL_ABC_83">"#N/A"</definedName>
    <definedName name="PL_ABC_84">"#N/A"</definedName>
    <definedName name="PL_ABC_85">"#N/A"</definedName>
    <definedName name="PL_ABC_86">"#N/A"</definedName>
    <definedName name="PL_ABC_87">"#N/A"</definedName>
    <definedName name="PL_ABC_88">"#N/A"</definedName>
    <definedName name="PL_ABC_9">"#N/A"</definedName>
    <definedName name="PL_ABC_92">"#N/A"</definedName>
    <definedName name="PL_ABC_95">"#N/A"</definedName>
    <definedName name="PL_ABC_96">"#N/A"</definedName>
    <definedName name="PL_ABC_97">"#N/A"</definedName>
    <definedName name="plan275">"#N/A"</definedName>
    <definedName name="plan275_10">"#N/A"</definedName>
    <definedName name="plan275_11">"#N/A"</definedName>
    <definedName name="plan275_12">"#N/A"</definedName>
    <definedName name="plan275_13">"#N/A"</definedName>
    <definedName name="plan275_14">"#N/A"</definedName>
    <definedName name="plan275_15">"#N/A"</definedName>
    <definedName name="plan275_16">"#N/A"</definedName>
    <definedName name="plan275_17">"#N/A"</definedName>
    <definedName name="plan275_18">"#N/A"</definedName>
    <definedName name="plan275_19">"#N/A"</definedName>
    <definedName name="plan275_20">"#N/A"</definedName>
    <definedName name="plan275_22">"#N/A"</definedName>
    <definedName name="plan275_23">"#N/A"</definedName>
    <definedName name="plan275_24">"#N/A"</definedName>
    <definedName name="plan275_25">"#N/A"</definedName>
    <definedName name="plan275_26">"#N/A"</definedName>
    <definedName name="plan275_27">"#N/A"</definedName>
    <definedName name="plan275_28">"#N/A"</definedName>
    <definedName name="plan275_29">"#N/A"</definedName>
    <definedName name="plan275_30">"#N/A"</definedName>
    <definedName name="plan275_31">"#N/A"</definedName>
    <definedName name="plan275_32">"#N/A"</definedName>
    <definedName name="plan275_33">"#N/A"</definedName>
    <definedName name="plan275_34">"#N/A"</definedName>
    <definedName name="plan275_35">"#N/A"</definedName>
    <definedName name="plan275_36">"#N/A"</definedName>
    <definedName name="plan275_37">"#N/A"</definedName>
    <definedName name="plan275_38">"#N/A"</definedName>
    <definedName name="plan275_39">"#N/A"</definedName>
    <definedName name="plan275_40">"#N/A"</definedName>
    <definedName name="plan275_41">"#N/A"</definedName>
    <definedName name="plan275_42">"#N/A"</definedName>
    <definedName name="plan275_43">"#N/A"</definedName>
    <definedName name="plan275_44">"#N/A"</definedName>
    <definedName name="plan275_45">"#N/A"</definedName>
    <definedName name="plan275_46">"#N/A"</definedName>
    <definedName name="plan275_47">"#N/A"</definedName>
    <definedName name="plan275_48">"#N/A"</definedName>
    <definedName name="plan275_49">"#N/A"</definedName>
    <definedName name="plan275_5">"#N/A"</definedName>
    <definedName name="plan275_50">"#N/A"</definedName>
    <definedName name="plan275_51">"#N/A"</definedName>
    <definedName name="plan275_52">"#N/A"</definedName>
    <definedName name="plan275_53">"#N/A"</definedName>
    <definedName name="plan275_54">"#N/A"</definedName>
    <definedName name="plan275_55">"#N/A"</definedName>
    <definedName name="plan275_56">"#N/A"</definedName>
    <definedName name="plan275_57">"#N/A"</definedName>
    <definedName name="plan275_58">"#N/A"</definedName>
    <definedName name="plan275_6">"#N/A"</definedName>
    <definedName name="plan275_60">"#N/A"</definedName>
    <definedName name="plan275_61">"#N/A"</definedName>
    <definedName name="plan275_62">"#N/A"</definedName>
    <definedName name="plan275_63">"#N/A"</definedName>
    <definedName name="plan275_64">"#N/A"</definedName>
    <definedName name="plan275_65">"#N/A"</definedName>
    <definedName name="plan275_66">"#N/A"</definedName>
    <definedName name="plan275_67">"#N/A"</definedName>
    <definedName name="plan275_68">"#N/A"</definedName>
    <definedName name="plan275_69">"#N/A"</definedName>
    <definedName name="plan275_7">"#N/A"</definedName>
    <definedName name="plan275_70">"#N/A"</definedName>
    <definedName name="plan275_71">"#N/A"</definedName>
    <definedName name="plan275_72">"#N/A"</definedName>
    <definedName name="plan275_73">"#N/A"</definedName>
    <definedName name="plan275_74">"#N/A"</definedName>
    <definedName name="plan275_75">"#N/A"</definedName>
    <definedName name="plan275_76">"#N/A"</definedName>
    <definedName name="plan275_77">"#N/A"</definedName>
    <definedName name="plan275_78">"#N/A"</definedName>
    <definedName name="plan275_79">"#N/A"</definedName>
    <definedName name="plan275_8">"#N/A"</definedName>
    <definedName name="plan275_80">"#N/A"</definedName>
    <definedName name="plan275_81">"#N/A"</definedName>
    <definedName name="plan275_82">"#N/A"</definedName>
    <definedName name="plan275_83">"#N/A"</definedName>
    <definedName name="plan275_85">"#N/A"</definedName>
    <definedName name="plan275_86">"#N/A"</definedName>
    <definedName name="plan275_87">"#N/A"</definedName>
    <definedName name="plan275_88">"#N/A"</definedName>
    <definedName name="plan275_9">"#N/A"</definedName>
    <definedName name="plan275_92">"#N/A"</definedName>
    <definedName name="planilha">"#N/A"</definedName>
    <definedName name="planilha_10">"#N/A"</definedName>
    <definedName name="planilha_11">"#N/A"</definedName>
    <definedName name="planilha_12">"#N/A"</definedName>
    <definedName name="planilha_13">"#N/A"</definedName>
    <definedName name="planilha_14">"#N/A"</definedName>
    <definedName name="planilha_15">"#N/A"</definedName>
    <definedName name="planilha_16">"#N/A"</definedName>
    <definedName name="planilha_17">"#N/A"</definedName>
    <definedName name="planilha_18">"#N/A"</definedName>
    <definedName name="planilha_19">"#N/A"</definedName>
    <definedName name="planilha_20">"#N/A"</definedName>
    <definedName name="planilha_22">"#N/A"</definedName>
    <definedName name="planilha_23">"#N/A"</definedName>
    <definedName name="planilha_24">"#N/A"</definedName>
    <definedName name="planilha_25">"#N/A"</definedName>
    <definedName name="planilha_26">"#N/A"</definedName>
    <definedName name="planilha_27">"#N/A"</definedName>
    <definedName name="planilha_28">"#N/A"</definedName>
    <definedName name="planilha_29">"#N/A"</definedName>
    <definedName name="planilha_30">"#N/A"</definedName>
    <definedName name="planilha_31">"#N/A"</definedName>
    <definedName name="planilha_32">"#N/A"</definedName>
    <definedName name="planilha_33">"#N/A"</definedName>
    <definedName name="planilha_34">"#N/A"</definedName>
    <definedName name="planilha_35">"#N/A"</definedName>
    <definedName name="planilha_36">"#N/A"</definedName>
    <definedName name="planilha_37">"#N/A"</definedName>
    <definedName name="planilha_38">"#N/A"</definedName>
    <definedName name="planilha_39">"#N/A"</definedName>
    <definedName name="planilha_40">"#N/A"</definedName>
    <definedName name="planilha_41">"#N/A"</definedName>
    <definedName name="planilha_42">"#N/A"</definedName>
    <definedName name="planilha_43">"#N/A"</definedName>
    <definedName name="planilha_44">"#N/A"</definedName>
    <definedName name="planilha_45">"#N/A"</definedName>
    <definedName name="planilha_46">"#N/A"</definedName>
    <definedName name="planilha_47">"#N/A"</definedName>
    <definedName name="planilha_48">"#N/A"</definedName>
    <definedName name="planilha_49">"#N/A"</definedName>
    <definedName name="planilha_5">"#N/A"</definedName>
    <definedName name="planilha_50">"#N/A"</definedName>
    <definedName name="planilha_51">"#N/A"</definedName>
    <definedName name="planilha_52">"#N/A"</definedName>
    <definedName name="planilha_53">"#N/A"</definedName>
    <definedName name="planilha_54">"#N/A"</definedName>
    <definedName name="planilha_55">"#N/A"</definedName>
    <definedName name="planilha_56">"#N/A"</definedName>
    <definedName name="planilha_57">"#N/A"</definedName>
    <definedName name="planilha_58">"#N/A"</definedName>
    <definedName name="planilha_6">"#N/A"</definedName>
    <definedName name="planilha_60">"#N/A"</definedName>
    <definedName name="planilha_61">"#N/A"</definedName>
    <definedName name="planilha_62">"#N/A"</definedName>
    <definedName name="planilha_63">"#N/A"</definedName>
    <definedName name="planilha_64">"#N/A"</definedName>
    <definedName name="planilha_65">"#N/A"</definedName>
    <definedName name="planilha_66">"#N/A"</definedName>
    <definedName name="planilha_67">"#N/A"</definedName>
    <definedName name="planilha_68">"#N/A"</definedName>
    <definedName name="planilha_69">"#N/A"</definedName>
    <definedName name="planilha_7">"#N/A"</definedName>
    <definedName name="planilha_70">"#N/A"</definedName>
    <definedName name="planilha_71">"#N/A"</definedName>
    <definedName name="planilha_72">"#N/A"</definedName>
    <definedName name="planilha_73">"#N/A"</definedName>
    <definedName name="planilha_74">"#N/A"</definedName>
    <definedName name="planilha_75">"#N/A"</definedName>
    <definedName name="planilha_76">"#N/A"</definedName>
    <definedName name="planilha_77">"#N/A"</definedName>
    <definedName name="planilha_78">"#N/A"</definedName>
    <definedName name="planilha_79">"#N/A"</definedName>
    <definedName name="planilha_8">"#N/A"</definedName>
    <definedName name="planilha_80">"#N/A"</definedName>
    <definedName name="planilha_81">"#N/A"</definedName>
    <definedName name="planilha_82">"#N/A"</definedName>
    <definedName name="planilha_83">"#N/A"</definedName>
    <definedName name="planilha_85">"#N/A"</definedName>
    <definedName name="planilha_86">"#N/A"</definedName>
    <definedName name="planilha_87">"#N/A"</definedName>
    <definedName name="planilha_88">"#N/A"</definedName>
    <definedName name="planilha_9">"#N/A"</definedName>
    <definedName name="planilha_92">"#N/A"</definedName>
    <definedName name="ppt_pistas_e_patios">"#N/A"</definedName>
    <definedName name="ppt_pistas_e_patios_10">"#N/A"</definedName>
    <definedName name="ppt_pistas_e_patios_11">"#N/A"</definedName>
    <definedName name="ppt_pistas_e_patios_12">"#N/A"</definedName>
    <definedName name="ppt_pistas_e_patios_13">"#N/A"</definedName>
    <definedName name="ppt_pistas_e_patios_14">"#N/A"</definedName>
    <definedName name="ppt_pistas_e_patios_15">"#N/A"</definedName>
    <definedName name="ppt_pistas_e_patios_16">"#N/A"</definedName>
    <definedName name="ppt_pistas_e_patios_17">"#N/A"</definedName>
    <definedName name="ppt_pistas_e_patios_18">"#N/A"</definedName>
    <definedName name="ppt_pistas_e_patios_19">"#N/A"</definedName>
    <definedName name="ppt_pistas_e_patios_20">"#N/A"</definedName>
    <definedName name="ppt_pistas_e_patios_22">"#N/A"</definedName>
    <definedName name="ppt_pistas_e_patios_23">"#N/A"</definedName>
    <definedName name="ppt_pistas_e_patios_24">"#N/A"</definedName>
    <definedName name="ppt_pistas_e_patios_25">"#N/A"</definedName>
    <definedName name="ppt_pistas_e_patios_26">"#N/A"</definedName>
    <definedName name="ppt_pistas_e_patios_27">"#N/A"</definedName>
    <definedName name="ppt_pistas_e_patios_28">"#N/A"</definedName>
    <definedName name="ppt_pistas_e_patios_29">"#N/A"</definedName>
    <definedName name="ppt_pistas_e_patios_30">"#N/A"</definedName>
    <definedName name="ppt_pistas_e_patios_31">"#N/A"</definedName>
    <definedName name="ppt_pistas_e_patios_32">"#N/A"</definedName>
    <definedName name="ppt_pistas_e_patios_33">"#N/A"</definedName>
    <definedName name="ppt_pistas_e_patios_34">"#N/A"</definedName>
    <definedName name="ppt_pistas_e_patios_35">"#N/A"</definedName>
    <definedName name="ppt_pistas_e_patios_36">"#N/A"</definedName>
    <definedName name="ppt_pistas_e_patios_37">"#N/A"</definedName>
    <definedName name="ppt_pistas_e_patios_38">"#N/A"</definedName>
    <definedName name="ppt_pistas_e_patios_39">"#N/A"</definedName>
    <definedName name="ppt_pistas_e_patios_40">"#N/A"</definedName>
    <definedName name="ppt_pistas_e_patios_41">"#N/A"</definedName>
    <definedName name="ppt_pistas_e_patios_42">"#N/A"</definedName>
    <definedName name="ppt_pistas_e_patios_43">"#N/A"</definedName>
    <definedName name="ppt_pistas_e_patios_44">"#N/A"</definedName>
    <definedName name="ppt_pistas_e_patios_45">"#N/A"</definedName>
    <definedName name="ppt_pistas_e_patios_46">"#N/A"</definedName>
    <definedName name="ppt_pistas_e_patios_47">"#N/A"</definedName>
    <definedName name="ppt_pistas_e_patios_48">"#N/A"</definedName>
    <definedName name="ppt_pistas_e_patios_49">"#N/A"</definedName>
    <definedName name="ppt_pistas_e_patios_5">"#N/A"</definedName>
    <definedName name="ppt_pistas_e_patios_50">"#N/A"</definedName>
    <definedName name="ppt_pistas_e_patios_51">"#N/A"</definedName>
    <definedName name="ppt_pistas_e_patios_52">"#N/A"</definedName>
    <definedName name="ppt_pistas_e_patios_53">"#N/A"</definedName>
    <definedName name="ppt_pistas_e_patios_54">"#N/A"</definedName>
    <definedName name="ppt_pistas_e_patios_55">"#N/A"</definedName>
    <definedName name="ppt_pistas_e_patios_56">"#N/A"</definedName>
    <definedName name="ppt_pistas_e_patios_57">"#N/A"</definedName>
    <definedName name="ppt_pistas_e_patios_58">"#N/A"</definedName>
    <definedName name="ppt_pistas_e_patios_6">"#N/A"</definedName>
    <definedName name="ppt_pistas_e_patios_60">"#N/A"</definedName>
    <definedName name="ppt_pistas_e_patios_61">"#N/A"</definedName>
    <definedName name="ppt_pistas_e_patios_62">"#N/A"</definedName>
    <definedName name="ppt_pistas_e_patios_63">"#N/A"</definedName>
    <definedName name="ppt_pistas_e_patios_64">"#N/A"</definedName>
    <definedName name="ppt_pistas_e_patios_65">"#N/A"</definedName>
    <definedName name="ppt_pistas_e_patios_66">"#N/A"</definedName>
    <definedName name="ppt_pistas_e_patios_67">"#N/A"</definedName>
    <definedName name="ppt_pistas_e_patios_68">"#N/A"</definedName>
    <definedName name="ppt_pistas_e_patios_69">"#N/A"</definedName>
    <definedName name="ppt_pistas_e_patios_7">"#N/A"</definedName>
    <definedName name="ppt_pistas_e_patios_70">"#N/A"</definedName>
    <definedName name="ppt_pistas_e_patios_71">"#N/A"</definedName>
    <definedName name="ppt_pistas_e_patios_72">"#N/A"</definedName>
    <definedName name="ppt_pistas_e_patios_73">"#N/A"</definedName>
    <definedName name="ppt_pistas_e_patios_74">"#N/A"</definedName>
    <definedName name="ppt_pistas_e_patios_75">"#N/A"</definedName>
    <definedName name="ppt_pistas_e_patios_76">"#N/A"</definedName>
    <definedName name="ppt_pistas_e_patios_77">"#N/A"</definedName>
    <definedName name="ppt_pistas_e_patios_78">"#N/A"</definedName>
    <definedName name="ppt_pistas_e_patios_79">"#N/A"</definedName>
    <definedName name="ppt_pistas_e_patios_8">"#N/A"</definedName>
    <definedName name="ppt_pistas_e_patios_80">"#N/A"</definedName>
    <definedName name="ppt_pistas_e_patios_81">"#N/A"</definedName>
    <definedName name="ppt_pistas_e_patios_82">"#N/A"</definedName>
    <definedName name="ppt_pistas_e_patios_83">"#N/A"</definedName>
    <definedName name="ppt_pistas_e_patios_85">"#N/A"</definedName>
    <definedName name="ppt_pistas_e_patios_86">"#N/A"</definedName>
    <definedName name="ppt_pistas_e_patios_87">"#N/A"</definedName>
    <definedName name="ppt_pistas_e_patios_88">"#N/A"</definedName>
    <definedName name="ppt_pistas_e_patios_9">"#N/A"</definedName>
    <definedName name="ppt_pistas_e_patios_92">"#N/A"</definedName>
    <definedName name="resumo">"#N/A"</definedName>
    <definedName name="resumo_10">"#N/A"</definedName>
    <definedName name="resumo_11">"#N/A"</definedName>
    <definedName name="resumo_12">"#N/A"</definedName>
    <definedName name="resumo_13">"#N/A"</definedName>
    <definedName name="resumo_14">"#N/A"</definedName>
    <definedName name="resumo_15">"#N/A"</definedName>
    <definedName name="resumo_16">"#N/A"</definedName>
    <definedName name="resumo_17">"#N/A"</definedName>
    <definedName name="resumo_18">"#N/A"</definedName>
    <definedName name="resumo_19">"#N/A"</definedName>
    <definedName name="resumo_20">"#N/A"</definedName>
    <definedName name="resumo_22">"#N/A"</definedName>
    <definedName name="resumo_23">"#N/A"</definedName>
    <definedName name="resumo_24">"#N/A"</definedName>
    <definedName name="resumo_25">"#N/A"</definedName>
    <definedName name="resumo_26">"#N/A"</definedName>
    <definedName name="resumo_27">"#N/A"</definedName>
    <definedName name="resumo_28">"#N/A"</definedName>
    <definedName name="resumo_29">"#N/A"</definedName>
    <definedName name="resumo_30">"#N/A"</definedName>
    <definedName name="resumo_31">"#N/A"</definedName>
    <definedName name="resumo_32">"#N/A"</definedName>
    <definedName name="resumo_33">"#N/A"</definedName>
    <definedName name="resumo_34">"#N/A"</definedName>
    <definedName name="resumo_35">"#N/A"</definedName>
    <definedName name="resumo_36">"#N/A"</definedName>
    <definedName name="resumo_37">"#N/A"</definedName>
    <definedName name="resumo_38">"#N/A"</definedName>
    <definedName name="resumo_39">"#N/A"</definedName>
    <definedName name="resumo_40">"#N/A"</definedName>
    <definedName name="resumo_41">"#N/A"</definedName>
    <definedName name="resumo_42">"#N/A"</definedName>
    <definedName name="resumo_43">"#N/A"</definedName>
    <definedName name="resumo_44">"#N/A"</definedName>
    <definedName name="resumo_45">"#N/A"</definedName>
    <definedName name="resumo_46">"#N/A"</definedName>
    <definedName name="resumo_47">"#N/A"</definedName>
    <definedName name="resumo_48">"#N/A"</definedName>
    <definedName name="resumo_49">"#N/A"</definedName>
    <definedName name="resumo_5">"#N/A"</definedName>
    <definedName name="resumo_50">"#N/A"</definedName>
    <definedName name="resumo_51">"#N/A"</definedName>
    <definedName name="resumo_52">"#N/A"</definedName>
    <definedName name="resumo_53">"#N/A"</definedName>
    <definedName name="resumo_54">"#N/A"</definedName>
    <definedName name="resumo_55">"#N/A"</definedName>
    <definedName name="resumo_56">"#N/A"</definedName>
    <definedName name="resumo_57">"#N/A"</definedName>
    <definedName name="resumo_58">"#N/A"</definedName>
    <definedName name="resumo_6">"#N/A"</definedName>
    <definedName name="resumo_60">"#N/A"</definedName>
    <definedName name="resumo_61">"#N/A"</definedName>
    <definedName name="resumo_62">"#N/A"</definedName>
    <definedName name="resumo_63">"#N/A"</definedName>
    <definedName name="resumo_64">"#N/A"</definedName>
    <definedName name="resumo_65">"#N/A"</definedName>
    <definedName name="resumo_66">"#N/A"</definedName>
    <definedName name="resumo_67">"#N/A"</definedName>
    <definedName name="resumo_68">"#N/A"</definedName>
    <definedName name="resumo_69">"#N/A"</definedName>
    <definedName name="resumo_7">"#N/A"</definedName>
    <definedName name="resumo_70">"#N/A"</definedName>
    <definedName name="resumo_71">"#N/A"</definedName>
    <definedName name="resumo_72">"#N/A"</definedName>
    <definedName name="resumo_73">"#N/A"</definedName>
    <definedName name="resumo_74">"#N/A"</definedName>
    <definedName name="resumo_75">"#N/A"</definedName>
    <definedName name="resumo_76">"#N/A"</definedName>
    <definedName name="resumo_77">"#N/A"</definedName>
    <definedName name="resumo_78">"#N/A"</definedName>
    <definedName name="resumo_79">"#N/A"</definedName>
    <definedName name="resumo_8">"#N/A"</definedName>
    <definedName name="resumo_80">"#N/A"</definedName>
    <definedName name="resumo_81">"#N/A"</definedName>
    <definedName name="resumo_82">"#N/A"</definedName>
    <definedName name="resumo_83">"#N/A"</definedName>
    <definedName name="resumo_85">"#N/A"</definedName>
    <definedName name="resumo_86">"#N/A"</definedName>
    <definedName name="resumo_87">"#N/A"</definedName>
    <definedName name="resumo_88">"#N/A"</definedName>
    <definedName name="resumo_9">"#N/A"</definedName>
    <definedName name="resumo_92">"#N/A"</definedName>
    <definedName name="TESTE">"#REF!"</definedName>
    <definedName name="TESTE2">"#REF!"</definedName>
    <definedName name="_xlnm.Print_Titles" localSheetId="0">'Plan1'!$1:$8</definedName>
    <definedName name="total">"#N/A"</definedName>
    <definedName name="total_10">"#N/A"</definedName>
    <definedName name="total_11">"#N/A"</definedName>
    <definedName name="total_12">"#N/A"</definedName>
    <definedName name="total_13">"#N/A"</definedName>
    <definedName name="total_14">"#N/A"</definedName>
    <definedName name="total_15">"#N/A"</definedName>
    <definedName name="total_16">"#N/A"</definedName>
    <definedName name="total_17">"#N/A"</definedName>
    <definedName name="total_18">"#N/A"</definedName>
    <definedName name="total_19">"#N/A"</definedName>
    <definedName name="total_20">"#N/A"</definedName>
    <definedName name="total_22">"#N/A"</definedName>
    <definedName name="total_23">"#N/A"</definedName>
    <definedName name="total_24">"#N/A"</definedName>
    <definedName name="total_25">"#N/A"</definedName>
    <definedName name="total_26">"#N/A"</definedName>
    <definedName name="total_27">"#N/A"</definedName>
    <definedName name="total_28">"#N/A"</definedName>
    <definedName name="total_29">"#N/A"</definedName>
    <definedName name="total_30">"#N/A"</definedName>
    <definedName name="total_31">"#N/A"</definedName>
    <definedName name="total_32">"#N/A"</definedName>
    <definedName name="total_33">"#N/A"</definedName>
    <definedName name="total_34">"#N/A"</definedName>
    <definedName name="total_35">"#N/A"</definedName>
    <definedName name="total_36">"#N/A"</definedName>
    <definedName name="total_37">"#N/A"</definedName>
    <definedName name="total_38">"#N/A"</definedName>
    <definedName name="total_39">"#N/A"</definedName>
    <definedName name="total_40">"#N/A"</definedName>
    <definedName name="total_41">"#N/A"</definedName>
    <definedName name="total_42">"#N/A"</definedName>
    <definedName name="total_43">"#N/A"</definedName>
    <definedName name="total_44">"#N/A"</definedName>
    <definedName name="total_45">"#N/A"</definedName>
    <definedName name="total_46">"#N/A"</definedName>
    <definedName name="total_47">"#N/A"</definedName>
    <definedName name="total_48">"#N/A"</definedName>
    <definedName name="total_49">"#N/A"</definedName>
    <definedName name="total_5">"#N/A"</definedName>
    <definedName name="total_50">"#N/A"</definedName>
    <definedName name="total_51">"#N/A"</definedName>
    <definedName name="total_52">"#N/A"</definedName>
    <definedName name="total_53">"#N/A"</definedName>
    <definedName name="total_54">"#N/A"</definedName>
    <definedName name="total_55">"#N/A"</definedName>
    <definedName name="total_56">"#N/A"</definedName>
    <definedName name="total_57">"#N/A"</definedName>
    <definedName name="total_58">"#N/A"</definedName>
    <definedName name="total_6">"#N/A"</definedName>
    <definedName name="total_60">"#N/A"</definedName>
    <definedName name="total_61">"#N/A"</definedName>
    <definedName name="total_62">"#N/A"</definedName>
    <definedName name="total_63">"#N/A"</definedName>
    <definedName name="total_64">"#N/A"</definedName>
    <definedName name="total_65">"#N/A"</definedName>
    <definedName name="total_66">"#N/A"</definedName>
    <definedName name="total_67">"#N/A"</definedName>
    <definedName name="total_68">"#N/A"</definedName>
    <definedName name="total_69">"#N/A"</definedName>
    <definedName name="total_7">"#N/A"</definedName>
    <definedName name="total_70">"#N/A"</definedName>
    <definedName name="total_71">"#N/A"</definedName>
    <definedName name="total_72">"#N/A"</definedName>
    <definedName name="total_73">"#N/A"</definedName>
    <definedName name="total_74">"#N/A"</definedName>
    <definedName name="total_75">"#N/A"</definedName>
    <definedName name="total_76">"#N/A"</definedName>
    <definedName name="total_77">"#N/A"</definedName>
    <definedName name="total_78">"#N/A"</definedName>
    <definedName name="total_79">"#N/A"</definedName>
    <definedName name="total_8">"#N/A"</definedName>
    <definedName name="total_80">"#N/A"</definedName>
    <definedName name="total_81">"#N/A"</definedName>
    <definedName name="total_82">"#N/A"</definedName>
    <definedName name="total_83">"#N/A"</definedName>
    <definedName name="total_85">"#N/A"</definedName>
    <definedName name="total_86">"#N/A"</definedName>
    <definedName name="total_87">"#N/A"</definedName>
    <definedName name="total_88">"#N/A"</definedName>
    <definedName name="total_9">"#N/A"</definedName>
    <definedName name="total_92">"#N/A"</definedName>
    <definedName name="VM">"#N/A"</definedName>
    <definedName name="VM_10">"#N/A"</definedName>
    <definedName name="VM_11">"#N/A"</definedName>
    <definedName name="VM_12">"#N/A"</definedName>
    <definedName name="VM_13">"#N/A"</definedName>
    <definedName name="VM_14">"#N/A"</definedName>
    <definedName name="VM_15">"#N/A"</definedName>
    <definedName name="VM_16">"#N/A"</definedName>
    <definedName name="VM_17">"#N/A"</definedName>
    <definedName name="VM_18">"#N/A"</definedName>
    <definedName name="VM_19">"#N/A"</definedName>
    <definedName name="VM_20">"#N/A"</definedName>
    <definedName name="VM_22">"#N/A"</definedName>
    <definedName name="VM_23">"#N/A"</definedName>
    <definedName name="VM_24">"#N/A"</definedName>
    <definedName name="VM_25">"#N/A"</definedName>
    <definedName name="VM_26">"#N/A"</definedName>
    <definedName name="VM_27">"#N/A"</definedName>
    <definedName name="VM_28">"#N/A"</definedName>
    <definedName name="VM_29">"#N/A"</definedName>
    <definedName name="VM_30">"#N/A"</definedName>
    <definedName name="VM_31">"#N/A"</definedName>
    <definedName name="VM_32">"#N/A"</definedName>
    <definedName name="VM_33">"#N/A"</definedName>
    <definedName name="VM_34">"#N/A"</definedName>
    <definedName name="VM_35">"#N/A"</definedName>
    <definedName name="VM_36">"#N/A"</definedName>
    <definedName name="VM_37">"#N/A"</definedName>
    <definedName name="VM_38">"#N/A"</definedName>
    <definedName name="VM_39">"#N/A"</definedName>
    <definedName name="VM_4">"#N/A"</definedName>
    <definedName name="VM_40">"#N/A"</definedName>
    <definedName name="VM_41">"#N/A"</definedName>
    <definedName name="VM_42">"#N/A"</definedName>
    <definedName name="VM_43">"#N/A"</definedName>
    <definedName name="VM_44">"#N/A"</definedName>
    <definedName name="VM_45">"#N/A"</definedName>
    <definedName name="VM_46">"#N/A"</definedName>
    <definedName name="VM_47">"#N/A"</definedName>
    <definedName name="VM_48">"#N/A"</definedName>
    <definedName name="VM_49">"#N/A"</definedName>
    <definedName name="VM_5">"#N/A"</definedName>
    <definedName name="VM_50">"#N/A"</definedName>
    <definedName name="VM_51">"#N/A"</definedName>
    <definedName name="VM_52">"#N/A"</definedName>
    <definedName name="VM_53">"#N/A"</definedName>
    <definedName name="VM_54">"#N/A"</definedName>
    <definedName name="VM_55">"#N/A"</definedName>
    <definedName name="VM_56">"#N/A"</definedName>
    <definedName name="VM_57">"#N/A"</definedName>
    <definedName name="VM_58">"#N/A"</definedName>
    <definedName name="VM_6">"#N/A"</definedName>
    <definedName name="VM_60">"#N/A"</definedName>
    <definedName name="VM_61">"#N/A"</definedName>
    <definedName name="VM_62">"#N/A"</definedName>
    <definedName name="VM_63">"#N/A"</definedName>
    <definedName name="VM_64">"#N/A"</definedName>
    <definedName name="VM_65">"#N/A"</definedName>
    <definedName name="VM_66">"#N/A"</definedName>
    <definedName name="VM_67">"#N/A"</definedName>
    <definedName name="VM_68">"#N/A"</definedName>
    <definedName name="VM_69">"#N/A"</definedName>
    <definedName name="VM_7">"#N/A"</definedName>
    <definedName name="VM_70">"#N/A"</definedName>
    <definedName name="VM_71">"#N/A"</definedName>
    <definedName name="VM_72">"#N/A"</definedName>
    <definedName name="VM_73">"#N/A"</definedName>
    <definedName name="VM_74">"#N/A"</definedName>
    <definedName name="VM_75">"#N/A"</definedName>
    <definedName name="VM_76">"#N/A"</definedName>
    <definedName name="VM_77">"#N/A"</definedName>
    <definedName name="VM_78">"#N/A"</definedName>
    <definedName name="VM_79">"#N/A"</definedName>
    <definedName name="VM_8">"#N/A"</definedName>
    <definedName name="VM_80">"#N/A"</definedName>
    <definedName name="VM_81">"#N/A"</definedName>
    <definedName name="VM_82">"#N/A"</definedName>
    <definedName name="VM_83">"#N/A"</definedName>
    <definedName name="VM_85">"#N/A"</definedName>
    <definedName name="VM_86">"#N/A"</definedName>
    <definedName name="VM_87">"#N/A"</definedName>
    <definedName name="VM_88">"#N/A"</definedName>
    <definedName name="VM_9">"#N/A"</definedName>
    <definedName name="VM_92">"#N/A"</definedName>
    <definedName name="x">"#REF!"</definedName>
    <definedName name="Z_06157775_E2FB_4212_98A1_F78E42DD2D01_.wvu.FilterData" localSheetId="0">#N/A</definedName>
    <definedName name="Z_07050EB3_D576_4DE9_BFFC_3DEEA10D6C86_.wvu.FilterData" localSheetId="0">#N/A</definedName>
    <definedName name="Z_08090BD8_24DB_4870_B089_427C6C45569B_.wvu.FilterData" localSheetId="0">#N/A</definedName>
    <definedName name="Z_20841890_FBE2_4497_ABC6_3C27CE407854_.wvu.PrintArea" localSheetId="0">'Plan1'!$A$5:$B$394</definedName>
    <definedName name="Z_20841890_FBE2_4497_ABC6_3C27CE407854_.wvu.PrintTitles" localSheetId="0">'Plan1'!$5:$8</definedName>
    <definedName name="Z_20DE202E_766A_42EB_8C21_0E69A0E2C20E_.wvu.FilterData" localSheetId="0">#N/A</definedName>
    <definedName name="Z_20DE202E_766A_42EB_8C21_0E69A0E2C20E_.wvu.PrintArea" localSheetId="0">'Plan1'!$A$5:$B$394</definedName>
    <definedName name="Z_20DE202E_766A_42EB_8C21_0E69A0E2C20E_.wvu.PrintTitles" localSheetId="0">'Plan1'!$5:$8</definedName>
    <definedName name="Z_2898B2E7_B8B3_4862_BA05_D07F6166996D_.wvu.FilterData" localSheetId="0">#N/A</definedName>
    <definedName name="Z_2898B2E7_B8B3_4862_BA05_D07F6166996D_.wvu.PrintArea" localSheetId="0">'Plan1'!$A$5:$B$394</definedName>
    <definedName name="Z_2898B2E7_B8B3_4862_BA05_D07F6166996D_.wvu.PrintTitles" localSheetId="0">'Plan1'!$5:$8</definedName>
    <definedName name="Z_2DF508A0_27A4_40F4_B2F0_315F8E44A818_.wvu.FilterData" localSheetId="0">#N/A</definedName>
    <definedName name="Z_2DF508A0_27A4_40F4_B2F0_315F8E44A818_.wvu.PrintArea" localSheetId="0">'Plan1'!$A$5:$B$394</definedName>
    <definedName name="Z_2DF508A0_27A4_40F4_B2F0_315F8E44A818_.wvu.PrintTitles" localSheetId="0">'Plan1'!$5:$8</definedName>
    <definedName name="Z_2FFA8935_5398_41BF_BAB9_67FC66AD6110_.wvu.FilterData" localSheetId="0">#N/A</definedName>
    <definedName name="Z_2FFA8935_5398_41BF_BAB9_67FC66AD6110_.wvu.PrintArea" localSheetId="0">'Plan1'!$A$5:$B$394</definedName>
    <definedName name="Z_2FFA8935_5398_41BF_BAB9_67FC66AD6110_.wvu.PrintTitles" localSheetId="0">'Plan1'!$5:$8</definedName>
    <definedName name="Z_3768787D_187C_472A_989A_99EBE9340907_.wvu.FilterData" localSheetId="0">#N/A</definedName>
    <definedName name="Z_3CAF0E98_5216_494F_989A_66A83056702F_.wvu.PrintArea" localSheetId="0">'Plan1'!$A$5:$B$394</definedName>
    <definedName name="Z_3CAF0E98_5216_494F_989A_66A83056702F_.wvu.PrintTitles" localSheetId="0">'Plan1'!$5:$8</definedName>
    <definedName name="Z_4B88DD53_DE4F_4DE0_AE0C_1F85FBF95259_.wvu.FilterData" localSheetId="0">'Plan1'!$A$7:$D$394</definedName>
    <definedName name="Z_4B88DD53_DE4F_4DE0_AE0C_1F85FBF95259_.wvu.PrintArea" localSheetId="0">'Plan1'!$A$5:$B$394</definedName>
    <definedName name="Z_4B88DD53_DE4F_4DE0_AE0C_1F85FBF95259_.wvu.PrintTitles" localSheetId="0">'Plan1'!$5:$8</definedName>
    <definedName name="Z_4CF05CF1_D430_4CB3_ABCB_B8A40AAE7068_.wvu.PrintArea" localSheetId="0">'Plan1'!$A$5:$B$394</definedName>
    <definedName name="Z_4CF05CF1_D430_4CB3_ABCB_B8A40AAE7068_.wvu.PrintTitles" localSheetId="0">'Plan1'!$5:$8</definedName>
    <definedName name="Z_4E9AF1E6_2C2B_4362_8ECC_990A372245F7_.wvu.FilterData" localSheetId="0">#N/A</definedName>
    <definedName name="Z_59423F00_283D_4EAA_B763_13C76A19D99C_.wvu.FilterData" localSheetId="0">#N/A</definedName>
    <definedName name="Z_59423F00_283D_4EAA_B763_13C76A19D99C_.wvu.PrintArea" localSheetId="0">'Plan1'!$A$5:$B$394</definedName>
    <definedName name="Z_59423F00_283D_4EAA_B763_13C76A19D99C_.wvu.PrintTitles" localSheetId="0">'Plan1'!$5:$8</definedName>
    <definedName name="Z_5D6D11C0_D302_4B3A_8D84_461915C9607F_.wvu.Cols" localSheetId="0">#N/A</definedName>
    <definedName name="Z_5D6D11C0_D302_4B3A_8D84_461915C9607F_.wvu.PrintArea" localSheetId="0">'Plan1'!$A$5:$B$394</definedName>
    <definedName name="Z_5D6D11C0_D302_4B3A_8D84_461915C9607F_.wvu.PrintTitles" localSheetId="0">#N/A</definedName>
    <definedName name="Z_5ED62433_DA24_41E1_A0F9_8DF8CE3C22D7_.wvu.FilterData" localSheetId="0">#N/A</definedName>
    <definedName name="Z_5ED62433_DA24_41E1_A0F9_8DF8CE3C22D7_.wvu.PrintArea" localSheetId="0">'Plan1'!$A$5:$B$394</definedName>
    <definedName name="Z_5ED62433_DA24_41E1_A0F9_8DF8CE3C22D7_.wvu.PrintTitles" localSheetId="0">'Plan1'!$5:$8</definedName>
    <definedName name="Z_680EBC64_E221_41F2_A1A4_AAA1723D442D_.wvu.FilterData" localSheetId="0">#N/A</definedName>
    <definedName name="Z_6B31DA00_330F_460C_B5B8_B39AFF1CF2B9_.wvu.FilterData" localSheetId="0">#N/A</definedName>
    <definedName name="Z_6E652060_4EB2_4422_A4BB_55F3A6264078_.wvu.FilterData" localSheetId="0">#N/A</definedName>
    <definedName name="Z_6EDBEBB2_A965_4501_93BC_E2D09606299F_.wvu.FilterData" localSheetId="0">#N/A</definedName>
    <definedName name="Z_6EE66749_2D44_4EA0_A4F3_666B87D9543C_.wvu.FilterData" localSheetId="0">#N/A</definedName>
    <definedName name="Z_740049A8_A4A7_4795_A2F3_B580B112BC6C_.wvu.FilterData" localSheetId="0">#N/A</definedName>
    <definedName name="Z_740049A8_A4A7_4795_A2F3_B580B112BC6C_.wvu.PrintArea" localSheetId="0">'Plan1'!$A$5:$B$394</definedName>
    <definedName name="Z_740049A8_A4A7_4795_A2F3_B580B112BC6C_.wvu.PrintTitles" localSheetId="0">'Plan1'!$5:$8</definedName>
    <definedName name="Z_79B176A4_E2B7_4DE0_B360_853D33835387_.wvu.PrintArea" localSheetId="0">'Plan1'!$A$5:$B$394</definedName>
    <definedName name="Z_79B176A4_E2B7_4DE0_B360_853D33835387_.wvu.PrintTitles" localSheetId="0">'Plan1'!$5:$8</definedName>
    <definedName name="Z_7AAF0511_BB58_4862_A311_401743C508C0_.wvu.FilterData" localSheetId="0">#N/A</definedName>
    <definedName name="Z_7AAF0511_BB58_4862_A311_401743C508C0_.wvu.PrintArea" localSheetId="0">'Plan1'!$A$5:$B$394</definedName>
    <definedName name="Z_7AAF0511_BB58_4862_A311_401743C508C0_.wvu.PrintTitles" localSheetId="0">'Plan1'!$5:$8</definedName>
    <definedName name="Z_8EF3BD8C_6F0E_4F84_A008_EAA2FEB7FE97_.wvu.FilterData" localSheetId="0">#N/A</definedName>
    <definedName name="Z_96A7FD19_FB8E_403C_8559_63A93680FAEA_.wvu.FilterData" localSheetId="0">#N/A</definedName>
    <definedName name="Z_99307E1F_AB14_4E86_85C7_22D7EC78E9BC_.wvu.FilterData" localSheetId="0">#N/A</definedName>
    <definedName name="Z_99307E1F_AB14_4E86_85C7_22D7EC78E9BC_.wvu.PrintArea" localSheetId="0">'Plan1'!$A$5:$B$394</definedName>
    <definedName name="Z_99307E1F_AB14_4E86_85C7_22D7EC78E9BC_.wvu.PrintTitles" localSheetId="0">'Plan1'!$5:$8</definedName>
    <definedName name="Z_9FDA8BD7_F7AD_489F_A2B5_C23369BBF537_.wvu.PrintArea" localSheetId="0">'Plan1'!$A$5:$B$394</definedName>
    <definedName name="Z_9FDA8BD7_F7AD_489F_A2B5_C23369BBF537_.wvu.PrintTitles" localSheetId="0">'Plan1'!$5:$8</definedName>
    <definedName name="Z_A9768254_08DD_481E_9869_606B86D40D3E_.wvu.FilterData" localSheetId="0">#N/A</definedName>
    <definedName name="Z_AAEE3CF7_C6B1_4C04_BE85_61E6CE6956B9_.wvu.FilterData" localSheetId="0">#N/A</definedName>
    <definedName name="Z_D035B8E1_FCFE_41F2_ADCC_757884028233_.wvu.FilterData" localSheetId="0">#N/A</definedName>
    <definedName name="Z_D2BDDB4F_1F52_4EF4_9B79_C0D0520A2F16_.wvu.FilterData" localSheetId="0">#N/A</definedName>
    <definedName name="Z_D2BDDB4F_1F52_4EF4_9B79_C0D0520A2F16_.wvu.PrintArea" localSheetId="0">'Plan1'!$A$5:$B$394</definedName>
    <definedName name="Z_D2BDDB4F_1F52_4EF4_9B79_C0D0520A2F16_.wvu.PrintTitles" localSheetId="0">'Plan1'!$5:$8</definedName>
    <definedName name="Z_D52330F1_B069_40D7_BAE2_EBABE384B258_.wvu.FilterData" localSheetId="0">#N/A</definedName>
    <definedName name="Z_D52330F1_B069_40D7_BAE2_EBABE384B258_.wvu.PrintArea" localSheetId="0">'Plan1'!$A$5:$B$394</definedName>
    <definedName name="Z_D52330F1_B069_40D7_BAE2_EBABE384B258_.wvu.PrintTitles" localSheetId="0">'Plan1'!$5:$8</definedName>
    <definedName name="Z_D6F88C1B_63F4_4F5A_9200_23C9603871DC_.wvu.FilterData" localSheetId="0">'Plan1'!$A$7:$D$394</definedName>
    <definedName name="Z_D9649869_C563_4D08_88A9_812D1A9E9428_.wvu.FilterData" localSheetId="0">#N/A</definedName>
    <definedName name="Z_DA9EFB69_B944_4E05_B5BB_10A2EA267F38_.wvu.FilterData" localSheetId="0">#N/A</definedName>
    <definedName name="Z_DB4F3C3E_EBF5_4A14_8EE6_80F6A424E301_.wvu.FilterData" localSheetId="0">#N/A</definedName>
    <definedName name="Z_DC34840D_092B_43D1_9AA7_6081FFCB0DB9_.wvu.FilterData" localSheetId="0">'Plan1'!$A$7:$D$394</definedName>
    <definedName name="Z_FA22D1F3_56F8_42E6_8521_A8E0BEF1976B_.wvu.FilterData" localSheetId="0">#N/A</definedName>
    <definedName name="Z_FCB46A93_5C59_45A8_84C8_3AF2DDBACF02_.wvu.FilterData" localSheetId="0">#N/A</definedName>
  </definedNames>
  <calcPr fullCalcOnLoad="1"/>
</workbook>
</file>

<file path=xl/sharedStrings.xml><?xml version="1.0" encoding="utf-8"?>
<sst xmlns="http://schemas.openxmlformats.org/spreadsheetml/2006/main" count="807" uniqueCount="357">
  <si>
    <t>ITEM</t>
  </si>
  <si>
    <t>DISCRIMINAÇÃO</t>
  </si>
  <si>
    <t>TOTAL</t>
  </si>
  <si>
    <t>1.1</t>
  </si>
  <si>
    <t>1.2</t>
  </si>
  <si>
    <t>1.3</t>
  </si>
  <si>
    <t>1.4</t>
  </si>
  <si>
    <t>2.1.1</t>
  </si>
  <si>
    <t>3.1.1</t>
  </si>
  <si>
    <t>3.1.3</t>
  </si>
  <si>
    <t>3.2.1</t>
  </si>
  <si>
    <t>4.1</t>
  </si>
  <si>
    <t>4.1.2</t>
  </si>
  <si>
    <t>4.1.3</t>
  </si>
  <si>
    <t>4.1.4</t>
  </si>
  <si>
    <t>5.1</t>
  </si>
  <si>
    <t>6.1</t>
  </si>
  <si>
    <t>ANEXO IV - CRONOGRAMA FÍSICO-FINANCEIRO</t>
  </si>
  <si>
    <t>PREÇO
TOTAL</t>
  </si>
  <si>
    <t>1º MÊS</t>
  </si>
  <si>
    <t>2º MÊS</t>
  </si>
  <si>
    <t>3º MÊS</t>
  </si>
  <si>
    <t>PARCIAIS MENSAIS</t>
  </si>
  <si>
    <t>VALOR TOTAL ACUMULADO</t>
  </si>
  <si>
    <t>2.1.2</t>
  </si>
  <si>
    <t>2.1.3</t>
  </si>
  <si>
    <t>5.1.2</t>
  </si>
  <si>
    <t>7.1</t>
  </si>
  <si>
    <t>7.2</t>
  </si>
  <si>
    <t>8.1</t>
  </si>
  <si>
    <t>8.1.1.1</t>
  </si>
  <si>
    <t>8.1.1.2</t>
  </si>
  <si>
    <t>8.1.2</t>
  </si>
  <si>
    <t>8.1.2.1</t>
  </si>
  <si>
    <t>8.1.3</t>
  </si>
  <si>
    <t>8.1.3.1</t>
  </si>
  <si>
    <t>9.1</t>
  </si>
  <si>
    <t>10.1</t>
  </si>
  <si>
    <t>11.1</t>
  </si>
  <si>
    <t>xxxxxxxxxxxxxxxxxxxxxxx</t>
  </si>
  <si>
    <t>EMISSÃO DE ART</t>
  </si>
  <si>
    <t>ADMINISTRAÇÃO DE SERVIÇOS DE ENGENHARIA</t>
  </si>
  <si>
    <t>xxxx</t>
  </si>
  <si>
    <t>xxxxxxxxxxxxxxxxxxxxxxxxxxxxxxxxxxxxxxxxxxxxxxx</t>
  </si>
  <si>
    <t>1.1.1</t>
  </si>
  <si>
    <t>1.1.2</t>
  </si>
  <si>
    <t>1.1.3</t>
  </si>
  <si>
    <t>1.1.4</t>
  </si>
  <si>
    <t>1.1.5</t>
  </si>
  <si>
    <t>ELABORAÇÃO DE ESTRUTURA DE CONCRETO</t>
  </si>
  <si>
    <t>ELABORAÇÃO DE ESTRUTURA METÁLICA</t>
  </si>
  <si>
    <t>SERVIÇOS TÉCNICOS DE APROVAÇÃO</t>
  </si>
  <si>
    <t>xxxxxxxxxxxxxxxxxxxxxxxxxxx</t>
  </si>
  <si>
    <t>DEMOLIÇÃO E ATERRO</t>
  </si>
  <si>
    <t>30 dias</t>
  </si>
  <si>
    <t>DEMOLIÇÃO DE COBERTURA COM TELHAS CERÂMICAS</t>
  </si>
  <si>
    <t>DEMOLIÇÃO DE ALVENARIAS</t>
  </si>
  <si>
    <t>DEMOLIÇÃO DE PISO DE TABUAS</t>
  </si>
  <si>
    <t>DEMOLIÇÃO DE PISO CERÂMICO SOBRE LASTRO DE CONCRETO</t>
  </si>
  <si>
    <t>RETIRADA DE PORTAS E JANELAS</t>
  </si>
  <si>
    <t>CORTE DE ÁRVORES</t>
  </si>
  <si>
    <t>CARGA DE ENTULHO EM CAÇAMBA COLETORA</t>
  </si>
  <si>
    <t>RETIRADA DE ENTULHO UTILIZANDO CAIXA COLETORA</t>
  </si>
  <si>
    <t>ATERRO COM AREIA COM ADENSAMENTO HIDRAULICO</t>
  </si>
  <si>
    <t>1.2.1.1</t>
  </si>
  <si>
    <t>1.2.1.2</t>
  </si>
  <si>
    <t>1.2.1.3</t>
  </si>
  <si>
    <t>1.2.1.4</t>
  </si>
  <si>
    <t>1.2.1.5</t>
  </si>
  <si>
    <t>1.2.1.6</t>
  </si>
  <si>
    <t>1.2.1.7</t>
  </si>
  <si>
    <t>1.2.1.8</t>
  </si>
  <si>
    <t>1.2.1.9</t>
  </si>
  <si>
    <t>CANTEIRO DE OBRA</t>
  </si>
  <si>
    <t>1.3.1.1</t>
  </si>
  <si>
    <t>EXECUÇÃO DE ALMOXARIFADO</t>
  </si>
  <si>
    <t>LOCAÇÃO MENSAL DE ANDAIME</t>
  </si>
  <si>
    <t>PLACA DE OBRA</t>
  </si>
  <si>
    <t>TAPUME</t>
  </si>
  <si>
    <t>LIGAÇÕES PROVISÓRIAS</t>
  </si>
  <si>
    <t>1.3.1.2</t>
  </si>
  <si>
    <t>1.3.1.3</t>
  </si>
  <si>
    <t>1.3.1.4</t>
  </si>
  <si>
    <t>1.3.1.5</t>
  </si>
  <si>
    <t>LOCAÇÃO DE OBRA</t>
  </si>
  <si>
    <t>LOCAÇÃO CONVENCIONAL DE OBRA</t>
  </si>
  <si>
    <t>1.4,1.1</t>
  </si>
  <si>
    <t>INFRAESTRUTURA</t>
  </si>
  <si>
    <t>SAPATAS E BASES DE FUNDAÇÃO</t>
  </si>
  <si>
    <t>2.1.1.1</t>
  </si>
  <si>
    <t>SERVIÇOS PRELIMINARES</t>
  </si>
  <si>
    <t>FORMA SAPATAS E BASES</t>
  </si>
  <si>
    <t>CONCRETO FCK= 25 mpa</t>
  </si>
  <si>
    <t>ARMAÇÃO DE SAPATAS E BLOCOS</t>
  </si>
  <si>
    <t>2.1.1.2</t>
  </si>
  <si>
    <t>2.1.1.3</t>
  </si>
  <si>
    <t>VIGAS DE FUNDAÇÃO</t>
  </si>
  <si>
    <t>FORMA VIGA BALDRAME</t>
  </si>
  <si>
    <t>ARMAÇÃO DE VIGA BALDRAME</t>
  </si>
  <si>
    <t>2.1.2.1</t>
  </si>
  <si>
    <t>2.1.2.2</t>
  </si>
  <si>
    <t>2.1.2.3</t>
  </si>
  <si>
    <t>SERVIÇOS GERAIS DE FUNDAÇÃO</t>
  </si>
  <si>
    <t>2.1.3.1</t>
  </si>
  <si>
    <t>2.1.3.2</t>
  </si>
  <si>
    <t>2.1.3.3</t>
  </si>
  <si>
    <t>2.1.3.4</t>
  </si>
  <si>
    <t>CARGA MANUAL DE ENTULHO</t>
  </si>
  <si>
    <t>ESCAVAÇÃO MANUAL</t>
  </si>
  <si>
    <t>REATERRO</t>
  </si>
  <si>
    <t>LASTRO DE CONCRETO MAGRO</t>
  </si>
  <si>
    <t>SUPERESTRUTURA</t>
  </si>
  <si>
    <t>PILARES DE CONCRETO ARMADO</t>
  </si>
  <si>
    <t>3.1.1.1</t>
  </si>
  <si>
    <t>ARMAÇÃO DE PILARES E VIGAS</t>
  </si>
  <si>
    <t>FABRICAÇÃO DE FORMA</t>
  </si>
  <si>
    <t>MONTAGEM E DESMONTAGEM DE FORMA</t>
  </si>
  <si>
    <t>3.1.1.2</t>
  </si>
  <si>
    <t>3.1.1.3</t>
  </si>
  <si>
    <t>3.1.1.4</t>
  </si>
  <si>
    <t>VIGAS DE CONCRETO ARMADO</t>
  </si>
  <si>
    <t>3.2.1.1</t>
  </si>
  <si>
    <t>3.2.1.2</t>
  </si>
  <si>
    <t>3.2.1.3</t>
  </si>
  <si>
    <t>3.2.1.4</t>
  </si>
  <si>
    <t>3.1.3.1</t>
  </si>
  <si>
    <t>PILAR METÁLICO</t>
  </si>
  <si>
    <t>PAREDES E PAINEIS</t>
  </si>
  <si>
    <t>ALVENARIA DE VEDAÇÃO EM BLOCO CERÂMICO</t>
  </si>
  <si>
    <t>ENCUNHAMENTO EM TIJOLO MACIÇO</t>
  </si>
  <si>
    <t>VERGA EM CONCRETO</t>
  </si>
  <si>
    <t>COBOGO ANTI-CHUVA</t>
  </si>
  <si>
    <t>TELA ANTI-INSETO</t>
  </si>
  <si>
    <t>4.1.1.1</t>
  </si>
  <si>
    <t>REVESTIMENTO DE PAREDES</t>
  </si>
  <si>
    <t>REVESTIMENTO</t>
  </si>
  <si>
    <t>5.1.1.1</t>
  </si>
  <si>
    <t>CHAPISCO</t>
  </si>
  <si>
    <t>MASSA ÚNICA</t>
  </si>
  <si>
    <t>EMBOÇO</t>
  </si>
  <si>
    <t>CERÂMICA 10 X10 DECORATIVA</t>
  </si>
  <si>
    <t>CHAPIM DE GRANITO</t>
  </si>
  <si>
    <t>5.1.1.2</t>
  </si>
  <si>
    <t>5.1.1.3</t>
  </si>
  <si>
    <t>5.1.2.1</t>
  </si>
  <si>
    <t>5.1.2.2</t>
  </si>
  <si>
    <t>4.1.2.1</t>
  </si>
  <si>
    <t>4.1.3.1</t>
  </si>
  <si>
    <t>4.1.4.1</t>
  </si>
  <si>
    <t>4.1.4.2</t>
  </si>
  <si>
    <t>PISOS</t>
  </si>
  <si>
    <t>PISO EM CONCRETO ARMADO</t>
  </si>
  <si>
    <t>6.1.1.1</t>
  </si>
  <si>
    <t>EXECUÇÃO DE PISO EM CONCRETO ARMADO</t>
  </si>
  <si>
    <t>POLIMENTO EM CONCRETO</t>
  </si>
  <si>
    <t>JUNTA DE ENCONTRO</t>
  </si>
  <si>
    <t>JUNTA DE DILATAÇÃO</t>
  </si>
  <si>
    <t>JUNTA SERRADA</t>
  </si>
  <si>
    <t>ESQUADRIAS</t>
  </si>
  <si>
    <t>7.1.1.1</t>
  </si>
  <si>
    <t>6.1.2.1</t>
  </si>
  <si>
    <t>6.1.2.2</t>
  </si>
  <si>
    <t>6.1.2.3</t>
  </si>
  <si>
    <t>6.1.2.4</t>
  </si>
  <si>
    <t>PORTÃO DE CORRER EM CHAPA COMPLETO</t>
  </si>
  <si>
    <t>7.2.1.1</t>
  </si>
  <si>
    <t>PORTA DE MADEIRA DUPLA</t>
  </si>
  <si>
    <t>7.2.1.2</t>
  </si>
  <si>
    <t>FECHADURA P/ PORTA DE MADEIRA</t>
  </si>
  <si>
    <t>COBERTURA E FECHAMENTO LATERAL</t>
  </si>
  <si>
    <t>TESOURAS INTERNAS</t>
  </si>
  <si>
    <t>TRAMA DE AÇO (TERÇAS E ACESSÓRIOS)</t>
  </si>
  <si>
    <t>TELHAMENTO COBERTURA TELHA TERMO ACÚSTICA</t>
  </si>
  <si>
    <t>TELHA DE FIBRA DE VIDRO PARA COBERTA</t>
  </si>
  <si>
    <t>8.1.2.2</t>
  </si>
  <si>
    <t>CALHA DE ALUMINIO</t>
  </si>
  <si>
    <t>8.1.3.2</t>
  </si>
  <si>
    <t>RUFO EM CHAPA</t>
  </si>
  <si>
    <t>8.1.4</t>
  </si>
  <si>
    <t>FECHAMENTO LATERAL COM TELHA</t>
  </si>
  <si>
    <t>8.1.4.1</t>
  </si>
  <si>
    <t>8.1.4.2</t>
  </si>
  <si>
    <t>TELHAS DE COBERTURA</t>
  </si>
  <si>
    <t>CALHAS E RUFOS</t>
  </si>
  <si>
    <t>PINTURAS</t>
  </si>
  <si>
    <t>PINTURAS INTERNAS E EXTERNAS</t>
  </si>
  <si>
    <t>9.1.1.1</t>
  </si>
  <si>
    <t>FUNDO SELADOR</t>
  </si>
  <si>
    <t>9.1.1.2</t>
  </si>
  <si>
    <t>PINTURA TEXTURIZADA</t>
  </si>
  <si>
    <t>9.1.2</t>
  </si>
  <si>
    <t>PINTURA MADEIRA</t>
  </si>
  <si>
    <t>9.1.2.1</t>
  </si>
  <si>
    <t>PINTURA ESMALTE MADEIRA</t>
  </si>
  <si>
    <t>PINTURA METÁLICA</t>
  </si>
  <si>
    <t>9.1.3</t>
  </si>
  <si>
    <t>9.1.3.1</t>
  </si>
  <si>
    <t>PINTURA ESMALTE PARA SUPERFICIE METÁLICA</t>
  </si>
  <si>
    <t>IMPERMEABILIZAÇÃO</t>
  </si>
  <si>
    <t>10.1.1.1</t>
  </si>
  <si>
    <t>IMPERMEABILIZAÇÃO ESTRUTURA ENTERRADA</t>
  </si>
  <si>
    <t>REDE PLUVIAL</t>
  </si>
  <si>
    <t>11.1.1.1</t>
  </si>
  <si>
    <t>TUBO SERIE R 100mm</t>
  </si>
  <si>
    <t>TUBO SERIE R 150mm</t>
  </si>
  <si>
    <t>CURVA 90 SERIE R DN 100mm</t>
  </si>
  <si>
    <t>JOELHO 90 SERIE R DN 150mm</t>
  </si>
  <si>
    <t>JUNÇÃO SIMPLES SERIE R DN 150 X 100mm</t>
  </si>
  <si>
    <t xml:space="preserve">REDUÇÃO DN 150 X 100 mm </t>
  </si>
  <si>
    <t>CAP 100mm</t>
  </si>
  <si>
    <t>SUPORTES</t>
  </si>
  <si>
    <t>CAIXA DE INSPEÇÃO</t>
  </si>
  <si>
    <t>GRELHA DE FERRO PARA CAIXA</t>
  </si>
  <si>
    <t>DEMOLIÇÃO DE INTERTRAVADO</t>
  </si>
  <si>
    <t>CARGA DE ENTULHO</t>
  </si>
  <si>
    <t>LASTRO DE AREIA</t>
  </si>
  <si>
    <t>11.1.1.2</t>
  </si>
  <si>
    <t>11.1.1.3</t>
  </si>
  <si>
    <t>11.1.1.4</t>
  </si>
  <si>
    <t>11.1.1.5</t>
  </si>
  <si>
    <t>11.1.1.6</t>
  </si>
  <si>
    <t>11.1.1.7</t>
  </si>
  <si>
    <t>11.1.1.8</t>
  </si>
  <si>
    <t>11.1.1.9</t>
  </si>
  <si>
    <t>11.1.1.10</t>
  </si>
  <si>
    <t>11.1.1.11</t>
  </si>
  <si>
    <t>11.1.1.12</t>
  </si>
  <si>
    <t>11.1.1.13</t>
  </si>
  <si>
    <t>11.1.1.14</t>
  </si>
  <si>
    <t>ALVENARIA DE BLOCO CERÂMICO</t>
  </si>
  <si>
    <t>VERGA E CONTRAVERGA</t>
  </si>
  <si>
    <t xml:space="preserve">COBOGO </t>
  </si>
  <si>
    <t>ACABAMENTOS</t>
  </si>
  <si>
    <t>6.1.2</t>
  </si>
  <si>
    <t>POLIMENTO E JUNTAS</t>
  </si>
  <si>
    <t>ESQUADRIA DE AÇO</t>
  </si>
  <si>
    <t>ESQUADRIA DE MADEIRA</t>
  </si>
  <si>
    <t xml:space="preserve">PREVENÇÃO E COMBATE A INCÊNDIO </t>
  </si>
  <si>
    <t>HIDRANTES,EXTINTORES E SINALIZAÇÃO</t>
  </si>
  <si>
    <t>12.1</t>
  </si>
  <si>
    <t>12.1.1</t>
  </si>
  <si>
    <t>EXTINTOR CO2</t>
  </si>
  <si>
    <t>EXTINTOR PQS</t>
  </si>
  <si>
    <t>EXTINTOR AGUA PRESSURIZADA</t>
  </si>
  <si>
    <t>PLACA DE ALUMINIO</t>
  </si>
  <si>
    <t>SINALIZAÇÃO DE EXTINTOR</t>
  </si>
  <si>
    <t>ABRIGO PARA HIDRANTE COMPLETO</t>
  </si>
  <si>
    <t>CURVA EM AÇO GALV. 21/2"</t>
  </si>
  <si>
    <t>TÊ EM AÇO GALV. 21/2"</t>
  </si>
  <si>
    <t>LUVA AÇO GALV. 21/2"</t>
  </si>
  <si>
    <t>REGISTRO GAVETA 21/2"</t>
  </si>
  <si>
    <t>TUBO DE AÇO GALV.21/2"</t>
  </si>
  <si>
    <t>12.1.2</t>
  </si>
  <si>
    <t>12.1.3</t>
  </si>
  <si>
    <t>12.1.4</t>
  </si>
  <si>
    <t>12.1.5</t>
  </si>
  <si>
    <t>12.1.6</t>
  </si>
  <si>
    <t>12.1.7</t>
  </si>
  <si>
    <t>12.1.8</t>
  </si>
  <si>
    <t>12.1.9</t>
  </si>
  <si>
    <t>12.1.10</t>
  </si>
  <si>
    <t>12.1.11</t>
  </si>
  <si>
    <t>12.1.12</t>
  </si>
  <si>
    <t>INSTALAÇÕES ELÉTRICAS</t>
  </si>
  <si>
    <t>13.1</t>
  </si>
  <si>
    <t>13.1.1</t>
  </si>
  <si>
    <t>QUADRO DE DISTRIBUIÇÃO</t>
  </si>
  <si>
    <t>DISJUNTOR 10 A a 30 A</t>
  </si>
  <si>
    <t>DISJUNTOR TRIPOLAR</t>
  </si>
  <si>
    <t>PERFILADO 38X38 mm</t>
  </si>
  <si>
    <t>ACOPLAMENTO PARA PERFILADO</t>
  </si>
  <si>
    <t>EMENDA PARA PERFILADO</t>
  </si>
  <si>
    <t>GANCHO LONGO PARA PERFILADO</t>
  </si>
  <si>
    <t>FIXAÇÃO COM VERGALHÃO</t>
  </si>
  <si>
    <t>ELETRODUTO DE ALUMINIO 3/4"</t>
  </si>
  <si>
    <t>CONDULET DE ALUMINIO 3/4"</t>
  </si>
  <si>
    <t>CABO 2,5mm²</t>
  </si>
  <si>
    <t>CABO 4 mm²</t>
  </si>
  <si>
    <t>LUMINÁRIA FLUORESCENTE COM LAMPADA LED</t>
  </si>
  <si>
    <t>LUMINÁRIA DE EMERGÊNCIA</t>
  </si>
  <si>
    <t xml:space="preserve">INTERRUPTOR SIMPLES </t>
  </si>
  <si>
    <t>TOMADA 2P + T</t>
  </si>
  <si>
    <t>13.1.2</t>
  </si>
  <si>
    <t>13.1.3</t>
  </si>
  <si>
    <t>13.1.4</t>
  </si>
  <si>
    <t>13.1.5</t>
  </si>
  <si>
    <t>13.1.6</t>
  </si>
  <si>
    <t>13.1.7</t>
  </si>
  <si>
    <t>13.1.8</t>
  </si>
  <si>
    <t>13.1.9</t>
  </si>
  <si>
    <t>13.1.10</t>
  </si>
  <si>
    <t>13.1.11</t>
  </si>
  <si>
    <t>13.1.12</t>
  </si>
  <si>
    <t>13.1.13</t>
  </si>
  <si>
    <t>13.1.14</t>
  </si>
  <si>
    <t>13.1.15</t>
  </si>
  <si>
    <t>13.1.16</t>
  </si>
  <si>
    <t>LIMPEZA FINAL DA OBRA</t>
  </si>
  <si>
    <t>14.1</t>
  </si>
  <si>
    <t>20.1</t>
  </si>
  <si>
    <t>IMPLANTAÇÃO DE CERCA TIPO NYLOFOR NO CONTORNO DO EDIFICIO DOM HELDER CAMARA</t>
  </si>
  <si>
    <t>CERCA/GRADIL</t>
  </si>
  <si>
    <t>RETIRADA DE GRADE</t>
  </si>
  <si>
    <t>RETIRADA DE GUARDA CORPO E RECOMPOSIÇÃO DE GRANITO</t>
  </si>
  <si>
    <t>CERCA NYLOFOR H=1,03</t>
  </si>
  <si>
    <t>CERCA NYLOFOR H=2,03</t>
  </si>
  <si>
    <t>CERCA NYLOFOR H=2,43</t>
  </si>
  <si>
    <t>PORTÃO DESLIZANTE NYLOFOR</t>
  </si>
  <si>
    <t>PORTÃO PIVOTANTE NYLOFOR</t>
  </si>
  <si>
    <t>CORRIMÃO DE ÍNOX</t>
  </si>
  <si>
    <t>20.1.1</t>
  </si>
  <si>
    <t>20.1.2</t>
  </si>
  <si>
    <t>20.1.3</t>
  </si>
  <si>
    <t>20.1.4</t>
  </si>
  <si>
    <t>20.1.5</t>
  </si>
  <si>
    <t>20.1.6</t>
  </si>
  <si>
    <t>20.1.7</t>
  </si>
  <si>
    <t>20.1.8</t>
  </si>
  <si>
    <t>REFORMA DO TELHADO DO PRÉDIO ANEXO DO COMPLEXO AUTRAN NUNES</t>
  </si>
  <si>
    <t>TELHADO</t>
  </si>
  <si>
    <t>30.1</t>
  </si>
  <si>
    <t>30.1.1</t>
  </si>
  <si>
    <t>30.1.2</t>
  </si>
  <si>
    <t>30.1.3</t>
  </si>
  <si>
    <t>30.1.4</t>
  </si>
  <si>
    <t>30.1.5</t>
  </si>
  <si>
    <t>ESTRUTURA DE APOIO A COBERTURA JUNTO A PLATIBANDA</t>
  </si>
  <si>
    <t>DEMOLIÇÃO DE COBERTURA COM TELHAS DE FIBROCIMENTO</t>
  </si>
  <si>
    <t>TRAMA DE MADEIRA PARA COBERTURA</t>
  </si>
  <si>
    <t xml:space="preserve">RUFO </t>
  </si>
  <si>
    <t>OBRA: CONSTRUÇÃO DE DEPÓSITO JUNTO AO PRÉDIO ANEXO DO COMPLEXO AUTRAN NUNES, IMPLANTAÇÃO DE CERCA TIPO NYLOFOR NO CONTORNO DO EDIFICIO DOM HELDER CÂMARA, REFORMA DO TELHADO DO PRÉDIO ANEXO DO COMPLEXO AUTRAN NUNES</t>
  </si>
  <si>
    <t>TELHAMENTO COBERTURA TELHA METÁLICA</t>
  </si>
  <si>
    <t>SERVIÇOS DE RETIRADA E SUBSTITUIÇÃO DE CERÂMICAS DE FACHADA (DOM HELDER)</t>
  </si>
  <si>
    <t>SERVIÇOS DE RETIRADA E SUBSTITUIÇÃO DE CERÂMICAS 
DE FACHADA (DOM HELDER)</t>
  </si>
  <si>
    <t>40.1</t>
  </si>
  <si>
    <t>40.1.1</t>
  </si>
  <si>
    <t>ALUGUEL DE CONTAINER</t>
  </si>
  <si>
    <t>ANDAIME FACHADEIRO</t>
  </si>
  <si>
    <t>TELA PARA ANDAIME</t>
  </si>
  <si>
    <t>COBERTURA DE PROTEÇÃO DE PEDESTRES</t>
  </si>
  <si>
    <t>PROTEÇÃO DE JANELA</t>
  </si>
  <si>
    <t xml:space="preserve">TRANSPORTE VERTICAL </t>
  </si>
  <si>
    <t>TRANSPORTE DE ENTULHO</t>
  </si>
  <si>
    <t>DEMOLIÇÃO DE REVESTIMENTO CERÂMICO</t>
  </si>
  <si>
    <t>REBOCO DA FACHADA</t>
  </si>
  <si>
    <t>REVESTIMENTO CERÂMICO</t>
  </si>
  <si>
    <t>40.1.2</t>
  </si>
  <si>
    <t>40.1.3</t>
  </si>
  <si>
    <t>40.1.4</t>
  </si>
  <si>
    <t>40.1.5</t>
  </si>
  <si>
    <t>40.1.6</t>
  </si>
  <si>
    <t>40.1.7</t>
  </si>
  <si>
    <t>40.1.8</t>
  </si>
  <si>
    <t>40.1.9</t>
  </si>
  <si>
    <t>40.1.10</t>
  </si>
  <si>
    <t>40.1.11</t>
  </si>
  <si>
    <t>40.1.12</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</si>
</sst>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 ;&quot; (&quot;#,##0.00\);&quot; -&quot;#\ ;@\ "/>
    <numFmt numFmtId="165" formatCode="[$€]#,##0.00\ ;[$€]\(#,##0.00\);[$€]\-#\ "/>
    <numFmt numFmtId="166" formatCode="&quot; R$ &quot;#,##0.00\ ;&quot; R$ (&quot;#,##0.00\);&quot; R$ -&quot;#\ ;@\ "/>
    <numFmt numFmtId="167" formatCode="_(&quot;R$ &quot;* #,##0.00_);_(&quot;R$ &quot;* \(#,##0.00\);_(&quot;R$ &quot;* \-??_);_(@_)"/>
    <numFmt numFmtId="168" formatCode="_-* #,##0.00_-;\-* #,##0.00_-;_-* \-??_-;_-@_-"/>
    <numFmt numFmtId="169" formatCode="_(* #,##0.00_);_(* \(#,##0.00\);_(* \-??_);_(@_)"/>
    <numFmt numFmtId="170" formatCode="dd/mm/yy;@"/>
    <numFmt numFmtId="171" formatCode="0000"/>
    <numFmt numFmtId="172" formatCode="#,##0.00\ ;\(#,##0.00\)"/>
    <numFmt numFmtId="173" formatCode="&quot;R$ &quot;#,##0.00"/>
    <numFmt numFmtId="174" formatCode="#,##0.00_);\(#,##0.00\)"/>
    <numFmt numFmtId="175" formatCode="0.0%"/>
    <numFmt numFmtId="176" formatCode="0.000%"/>
    <numFmt numFmtId="177" formatCode="0.0000%"/>
    <numFmt numFmtId="178" formatCode="&quot;R$&quot;\ #,##0.00"/>
    <numFmt numFmtId="179" formatCode="0.00000%"/>
    <numFmt numFmtId="180" formatCode="0.0000000000"/>
  </numFmts>
  <fonts count="54">
    <font>
      <sz val="10"/>
      <name val="Arial"/>
      <family val="2"/>
    </font>
    <font>
      <sz val="8"/>
      <name val="Arial"/>
      <family val="2"/>
    </font>
    <font>
      <sz val="10"/>
      <name val="Mangal"/>
      <family val="2"/>
    </font>
    <font>
      <u val="single"/>
      <sz val="10"/>
      <color indexed="12"/>
      <name val="Arial"/>
      <family val="2"/>
    </font>
    <font>
      <sz val="12"/>
      <name val="Arial"/>
      <family val="2"/>
    </font>
    <font>
      <sz val="11"/>
      <color indexed="8"/>
      <name val="Calibri"/>
      <family val="2"/>
    </font>
    <font>
      <b/>
      <sz val="15"/>
      <color indexed="56"/>
      <name val="Calibri"/>
      <family val="2"/>
    </font>
    <font>
      <b/>
      <sz val="10"/>
      <name val="Arial Narrow"/>
      <family val="2"/>
    </font>
    <font>
      <sz val="10"/>
      <name val="Arial Narrow"/>
      <family val="2"/>
    </font>
    <font>
      <b/>
      <sz val="10"/>
      <color indexed="10"/>
      <name val="Arial Narrow"/>
      <family val="2"/>
    </font>
    <font>
      <sz val="8"/>
      <name val="Arial Narrow"/>
      <family val="2"/>
    </font>
    <font>
      <b/>
      <sz val="8"/>
      <name val="Arial Narrow"/>
      <family val="2"/>
    </font>
    <font>
      <b/>
      <sz val="8"/>
      <name val="Arial"/>
      <family val="2"/>
    </font>
    <font>
      <b/>
      <sz val="9"/>
      <name val="Arial Narrow"/>
      <family val="2"/>
    </font>
    <font>
      <b/>
      <sz val="9"/>
      <color indexed="9"/>
      <name val="Arial Narrow"/>
      <family val="2"/>
    </font>
    <font>
      <b/>
      <sz val="8"/>
      <color indexed="9"/>
      <name val="Arial"/>
      <family val="2"/>
    </font>
    <font>
      <b/>
      <sz val="9"/>
      <name val="Arial"/>
      <family val="2"/>
    </font>
    <font>
      <u val="single"/>
      <sz val="8.5"/>
      <color indexed="12"/>
      <name val="Arial"/>
      <family val="2"/>
    </font>
    <font>
      <u val="single"/>
      <sz val="8.5"/>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8"/>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color theme="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63"/>
        <bgColor indexed="64"/>
      </patternFill>
    </fill>
    <fill>
      <patternFill patternType="solid">
        <fgColor indexed="9"/>
        <bgColor indexed="64"/>
      </patternFill>
    </fill>
    <fill>
      <patternFill patternType="solid">
        <fgColor theme="1" tint="0.24998000264167786"/>
        <bgColor indexed="64"/>
      </patternFill>
    </fill>
    <fill>
      <patternFill patternType="solid">
        <fgColor indexed="22"/>
        <bgColor indexed="64"/>
      </patternFill>
    </fill>
    <fill>
      <patternFill patternType="solid">
        <fgColor indexed="3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4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1"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2" fillId="29" borderId="1" applyNumberFormat="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167" fontId="2" fillId="0" borderId="0" applyFill="0" applyBorder="0" applyAlignment="0" applyProtection="0"/>
    <xf numFmtId="42" fontId="0" fillId="0" borderId="0" applyFill="0" applyBorder="0" applyAlignment="0" applyProtection="0"/>
    <xf numFmtId="166" fontId="2" fillId="0" borderId="0" applyFill="0" applyBorder="0" applyAlignment="0" applyProtection="0"/>
    <xf numFmtId="167" fontId="2" fillId="0" borderId="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165" fontId="0" fillId="0" borderId="0">
      <alignment/>
      <protection/>
    </xf>
    <xf numFmtId="0" fontId="4" fillId="0" borderId="0">
      <alignment/>
      <protection/>
    </xf>
    <xf numFmtId="0" fontId="4" fillId="0" borderId="0">
      <alignment/>
      <protection/>
    </xf>
    <xf numFmtId="165" fontId="4" fillId="0" borderId="0">
      <alignment/>
      <protection/>
    </xf>
    <xf numFmtId="0"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165" fontId="4" fillId="0" borderId="0">
      <alignment/>
      <protection/>
    </xf>
    <xf numFmtId="0" fontId="0" fillId="0" borderId="0">
      <alignment/>
      <protection/>
    </xf>
    <xf numFmtId="165" fontId="0" fillId="0" borderId="0">
      <alignment/>
      <protection/>
    </xf>
    <xf numFmtId="165" fontId="0" fillId="0" borderId="0">
      <alignment/>
      <protection/>
    </xf>
    <xf numFmtId="0" fontId="4"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0" fillId="0" borderId="0">
      <alignment/>
      <protection/>
    </xf>
    <xf numFmtId="0"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0"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0" fillId="0" borderId="0">
      <alignment/>
      <protection/>
    </xf>
    <xf numFmtId="0" fontId="0" fillId="0" borderId="0">
      <alignment/>
      <protection/>
    </xf>
    <xf numFmtId="165" fontId="0" fillId="0" borderId="0">
      <alignment/>
      <protection/>
    </xf>
    <xf numFmtId="165" fontId="0" fillId="0" borderId="0">
      <alignment/>
      <protection/>
    </xf>
    <xf numFmtId="165" fontId="4" fillId="0" borderId="0">
      <alignment/>
      <protection/>
    </xf>
    <xf numFmtId="165" fontId="4" fillId="0" borderId="0">
      <alignment/>
      <protection/>
    </xf>
    <xf numFmtId="0" fontId="4" fillId="0" borderId="0">
      <alignment/>
      <protection/>
    </xf>
    <xf numFmtId="165" fontId="4" fillId="0" borderId="0">
      <alignment/>
      <protection/>
    </xf>
    <xf numFmtId="165" fontId="4" fillId="0" borderId="0">
      <alignment/>
      <protection/>
    </xf>
    <xf numFmtId="0" fontId="4" fillId="0" borderId="0">
      <alignment/>
      <protection/>
    </xf>
    <xf numFmtId="165" fontId="4" fillId="0" borderId="0">
      <alignment/>
      <protection/>
    </xf>
    <xf numFmtId="165" fontId="4" fillId="0" borderId="0">
      <alignment/>
      <protection/>
    </xf>
    <xf numFmtId="0" fontId="0" fillId="0" borderId="0">
      <alignment/>
      <protection/>
    </xf>
    <xf numFmtId="0" fontId="4" fillId="0" borderId="0">
      <alignment/>
      <protection/>
    </xf>
    <xf numFmtId="0" fontId="5" fillId="0" borderId="0">
      <alignment/>
      <protection/>
    </xf>
    <xf numFmtId="0" fontId="5" fillId="0" borderId="0">
      <alignment/>
      <protection/>
    </xf>
    <xf numFmtId="165" fontId="5" fillId="0" borderId="0">
      <alignment/>
      <protection/>
    </xf>
    <xf numFmtId="165" fontId="5" fillId="0" borderId="0">
      <alignment/>
      <protection/>
    </xf>
    <xf numFmtId="0" fontId="5" fillId="0" borderId="0">
      <alignment/>
      <protection/>
    </xf>
    <xf numFmtId="165" fontId="5" fillId="0" borderId="0">
      <alignment/>
      <protection/>
    </xf>
    <xf numFmtId="165" fontId="5" fillId="0" borderId="0">
      <alignment/>
      <protection/>
    </xf>
    <xf numFmtId="0" fontId="5" fillId="0" borderId="0">
      <alignment/>
      <protection/>
    </xf>
    <xf numFmtId="165" fontId="5" fillId="0" borderId="0">
      <alignment/>
      <protection/>
    </xf>
    <xf numFmtId="165" fontId="5" fillId="0" borderId="0">
      <alignment/>
      <protection/>
    </xf>
    <xf numFmtId="165" fontId="5" fillId="0" borderId="0">
      <alignment/>
      <protection/>
    </xf>
    <xf numFmtId="165" fontId="5" fillId="0" borderId="0">
      <alignment/>
      <protection/>
    </xf>
    <xf numFmtId="0" fontId="5" fillId="0" borderId="0">
      <alignment/>
      <protection/>
    </xf>
    <xf numFmtId="165" fontId="5" fillId="0" borderId="0">
      <alignment/>
      <protection/>
    </xf>
    <xf numFmtId="165" fontId="5" fillId="0" borderId="0">
      <alignment/>
      <protection/>
    </xf>
    <xf numFmtId="0" fontId="5" fillId="0" borderId="0">
      <alignment/>
      <protection/>
    </xf>
    <xf numFmtId="165" fontId="5" fillId="0" borderId="0">
      <alignment/>
      <protection/>
    </xf>
    <xf numFmtId="165" fontId="5" fillId="0" borderId="0">
      <alignment/>
      <protection/>
    </xf>
    <xf numFmtId="0" fontId="5" fillId="0" borderId="0">
      <alignment/>
      <protection/>
    </xf>
    <xf numFmtId="165" fontId="5" fillId="0" borderId="0">
      <alignment/>
      <protection/>
    </xf>
    <xf numFmtId="165" fontId="5" fillId="0" borderId="0">
      <alignment/>
      <protection/>
    </xf>
    <xf numFmtId="165" fontId="5" fillId="0" borderId="0">
      <alignment/>
      <protection/>
    </xf>
    <xf numFmtId="165" fontId="5" fillId="0" borderId="0">
      <alignment/>
      <protection/>
    </xf>
    <xf numFmtId="0" fontId="0" fillId="0" borderId="0">
      <alignment/>
      <protection/>
    </xf>
    <xf numFmtId="165" fontId="0" fillId="0" borderId="0">
      <alignment/>
      <protection/>
    </xf>
    <xf numFmtId="165"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165" fontId="0" fillId="0" borderId="0">
      <alignment/>
      <protection/>
    </xf>
    <xf numFmtId="165" fontId="0" fillId="0" borderId="0">
      <alignment/>
      <protection/>
    </xf>
    <xf numFmtId="165" fontId="4" fillId="0" borderId="0">
      <alignment/>
      <protection/>
    </xf>
    <xf numFmtId="165" fontId="4" fillId="0" borderId="0">
      <alignment/>
      <protection/>
    </xf>
    <xf numFmtId="0" fontId="0" fillId="0" borderId="0">
      <alignment/>
      <protection/>
    </xf>
    <xf numFmtId="165" fontId="0" fillId="0" borderId="0">
      <alignment/>
      <protection/>
    </xf>
    <xf numFmtId="165" fontId="0" fillId="0" borderId="0">
      <alignment/>
      <protection/>
    </xf>
    <xf numFmtId="0" fontId="5" fillId="0" borderId="0">
      <alignment/>
      <protection/>
    </xf>
    <xf numFmtId="0" fontId="0" fillId="32" borderId="4" applyNumberFormat="0" applyFont="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0" borderId="0" applyNumberFormat="0" applyBorder="0" applyAlignment="0">
      <protection/>
    </xf>
    <xf numFmtId="0" fontId="2" fillId="0" borderId="0" applyNumberFormat="0" applyBorder="0" applyAlignment="0">
      <protection/>
    </xf>
    <xf numFmtId="0" fontId="2" fillId="0" borderId="0" applyNumberFormat="0" applyBorder="0" applyAlignment="0">
      <protection/>
    </xf>
    <xf numFmtId="9" fontId="2" fillId="0" borderId="0" applyFill="0" applyBorder="0" applyAlignment="0" applyProtection="0"/>
    <xf numFmtId="9" fontId="2" fillId="0" borderId="0" applyFill="0" applyBorder="0" applyAlignment="0" applyProtection="0"/>
    <xf numFmtId="9" fontId="0" fillId="0" borderId="0" applyFill="0" applyBorder="0" applyAlignment="0" applyProtection="0"/>
    <xf numFmtId="9" fontId="2" fillId="0" borderId="0" applyFill="0" applyBorder="0" applyAlignment="0" applyProtection="0"/>
    <xf numFmtId="9" fontId="0" fillId="0" borderId="0" applyFill="0" applyBorder="0" applyAlignment="0" applyProtection="0"/>
    <xf numFmtId="0" fontId="45" fillId="21" borderId="5" applyNumberFormat="0" applyAlignment="0" applyProtection="0"/>
    <xf numFmtId="41" fontId="0" fillId="0" borderId="0" applyFill="0" applyBorder="0" applyAlignment="0" applyProtection="0"/>
    <xf numFmtId="168"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9" fontId="0"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70"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168" fontId="2" fillId="0" borderId="0" applyFill="0" applyBorder="0" applyAlignment="0" applyProtection="0"/>
  </cellStyleXfs>
  <cellXfs count="135">
    <xf numFmtId="0" fontId="0" fillId="0" borderId="0" xfId="0" applyAlignment="1">
      <alignment/>
    </xf>
    <xf numFmtId="0" fontId="8" fillId="0" borderId="0" xfId="230" applyFont="1" applyFill="1" applyBorder="1" applyAlignment="1" applyProtection="1">
      <alignment vertical="top" wrapText="1"/>
      <protection locked="0"/>
    </xf>
    <xf numFmtId="171" fontId="8" fillId="0" borderId="0" xfId="230" applyNumberFormat="1" applyFont="1" applyFill="1" applyBorder="1" applyAlignment="1" applyProtection="1">
      <alignment horizontal="center" vertical="center" wrapText="1"/>
      <protection locked="0"/>
    </xf>
    <xf numFmtId="173" fontId="8" fillId="0" borderId="0" xfId="230" applyNumberFormat="1" applyFont="1" applyFill="1" applyBorder="1" applyAlignment="1" applyProtection="1">
      <alignment vertical="center" wrapText="1"/>
      <protection locked="0"/>
    </xf>
    <xf numFmtId="0" fontId="9" fillId="0" borderId="0" xfId="230" applyFont="1" applyFill="1" applyBorder="1" applyAlignment="1" applyProtection="1">
      <alignment vertical="center" wrapText="1"/>
      <protection locked="0"/>
    </xf>
    <xf numFmtId="49" fontId="8" fillId="0" borderId="0" xfId="230" applyNumberFormat="1" applyFont="1" applyFill="1" applyBorder="1" applyAlignment="1" applyProtection="1">
      <alignment horizontal="center" vertical="top"/>
      <protection locked="0"/>
    </xf>
    <xf numFmtId="171" fontId="8" fillId="0" borderId="0" xfId="230" applyNumberFormat="1" applyFont="1" applyFill="1" applyBorder="1" applyAlignment="1" applyProtection="1">
      <alignment horizontal="left" vertical="center"/>
      <protection locked="0"/>
    </xf>
    <xf numFmtId="0" fontId="11" fillId="0" borderId="0" xfId="230" applyFont="1" applyFill="1" applyBorder="1" applyAlignment="1" applyProtection="1">
      <alignment vertical="top" wrapText="1"/>
      <protection locked="0"/>
    </xf>
    <xf numFmtId="0" fontId="8" fillId="0" borderId="0" xfId="230" applyFont="1" applyFill="1" applyBorder="1" applyAlignment="1" applyProtection="1">
      <alignment horizontal="left" vertical="top" wrapText="1"/>
      <protection locked="0"/>
    </xf>
    <xf numFmtId="0" fontId="1" fillId="0" borderId="0" xfId="230" applyFont="1" applyFill="1" applyBorder="1" applyAlignment="1" applyProtection="1">
      <alignment horizontal="left" vertical="center"/>
      <protection locked="0"/>
    </xf>
    <xf numFmtId="10" fontId="1" fillId="0" borderId="0" xfId="197" applyNumberFormat="1" applyFont="1" applyFill="1" applyBorder="1" applyAlignment="1" applyProtection="1">
      <alignment vertical="center"/>
      <protection/>
    </xf>
    <xf numFmtId="10" fontId="0" fillId="34" borderId="0" xfId="197" applyNumberFormat="1" applyFont="1" applyFill="1" applyBorder="1" applyAlignment="1" applyProtection="1">
      <alignment vertical="center"/>
      <protection/>
    </xf>
    <xf numFmtId="10" fontId="0" fillId="34" borderId="11" xfId="197" applyNumberFormat="1" applyFont="1" applyFill="1" applyBorder="1" applyAlignment="1" applyProtection="1">
      <alignment vertical="center"/>
      <protection/>
    </xf>
    <xf numFmtId="0" fontId="10" fillId="0" borderId="12" xfId="230" applyFont="1" applyFill="1" applyBorder="1" applyAlignment="1" applyProtection="1">
      <alignment vertical="top"/>
      <protection locked="0"/>
    </xf>
    <xf numFmtId="10" fontId="0" fillId="34" borderId="13" xfId="197" applyNumberFormat="1" applyFont="1" applyFill="1" applyBorder="1" applyAlignment="1" applyProtection="1">
      <alignment vertical="center"/>
      <protection/>
    </xf>
    <xf numFmtId="10" fontId="0" fillId="34" borderId="14" xfId="197" applyNumberFormat="1" applyFont="1" applyFill="1" applyBorder="1" applyAlignment="1" applyProtection="1">
      <alignment vertical="center"/>
      <protection/>
    </xf>
    <xf numFmtId="168" fontId="2" fillId="0" borderId="0" xfId="413" applyFill="1" applyBorder="1" applyAlignment="1" applyProtection="1">
      <alignment vertical="top" wrapText="1"/>
      <protection locked="0"/>
    </xf>
    <xf numFmtId="180" fontId="8" fillId="0" borderId="0" xfId="230" applyNumberFormat="1" applyFont="1" applyFill="1" applyBorder="1" applyAlignment="1" applyProtection="1">
      <alignment vertical="top" wrapText="1"/>
      <protection locked="0"/>
    </xf>
    <xf numFmtId="180" fontId="11" fillId="0" borderId="0" xfId="230" applyNumberFormat="1" applyFont="1" applyFill="1" applyBorder="1" applyAlignment="1" applyProtection="1">
      <alignment vertical="top" wrapText="1"/>
      <protection locked="0"/>
    </xf>
    <xf numFmtId="0" fontId="10" fillId="0" borderId="0" xfId="230" applyFont="1" applyFill="1" applyBorder="1" applyAlignment="1" applyProtection="1">
      <alignment vertical="top"/>
      <protection locked="0"/>
    </xf>
    <xf numFmtId="173" fontId="12" fillId="0" borderId="0" xfId="197" applyNumberFormat="1" applyFont="1" applyFill="1" applyBorder="1" applyAlignment="1" applyProtection="1">
      <alignment horizontal="center" vertical="center"/>
      <protection/>
    </xf>
    <xf numFmtId="168" fontId="2" fillId="0" borderId="0" xfId="413" applyFill="1" applyBorder="1" applyAlignment="1" applyProtection="1">
      <alignment vertical="top"/>
      <protection locked="0"/>
    </xf>
    <xf numFmtId="180" fontId="8" fillId="0" borderId="0" xfId="230" applyNumberFormat="1" applyFont="1" applyFill="1" applyBorder="1" applyAlignment="1" applyProtection="1">
      <alignment vertical="top"/>
      <protection locked="0"/>
    </xf>
    <xf numFmtId="0" fontId="8" fillId="0" borderId="0" xfId="230" applyFont="1" applyFill="1" applyBorder="1" applyAlignment="1" applyProtection="1">
      <alignment vertical="top"/>
      <protection locked="0"/>
    </xf>
    <xf numFmtId="180" fontId="10" fillId="0" borderId="0" xfId="230" applyNumberFormat="1" applyFont="1" applyFill="1" applyBorder="1" applyAlignment="1" applyProtection="1">
      <alignment vertical="top"/>
      <protection locked="0"/>
    </xf>
    <xf numFmtId="168" fontId="2" fillId="0" borderId="0" xfId="413" applyFill="1" applyBorder="1" applyAlignment="1" applyProtection="1">
      <alignment vertical="center"/>
      <protection locked="0"/>
    </xf>
    <xf numFmtId="180" fontId="10" fillId="0" borderId="0" xfId="230" applyNumberFormat="1" applyFont="1" applyFill="1" applyBorder="1" applyAlignment="1" applyProtection="1">
      <alignment vertical="center"/>
      <protection locked="0"/>
    </xf>
    <xf numFmtId="0" fontId="10" fillId="0" borderId="0" xfId="230" applyFont="1" applyFill="1" applyBorder="1" applyAlignment="1" applyProtection="1">
      <alignment vertical="center"/>
      <protection locked="0"/>
    </xf>
    <xf numFmtId="173" fontId="12" fillId="35" borderId="0" xfId="197" applyNumberFormat="1" applyFont="1" applyFill="1" applyBorder="1" applyAlignment="1" applyProtection="1">
      <alignment horizontal="center" vertical="center"/>
      <protection/>
    </xf>
    <xf numFmtId="173" fontId="12" fillId="35" borderId="0" xfId="230" applyNumberFormat="1" applyFont="1" applyFill="1" applyBorder="1" applyAlignment="1" applyProtection="1">
      <alignment horizontal="center" vertical="center"/>
      <protection locked="0"/>
    </xf>
    <xf numFmtId="0" fontId="12" fillId="35" borderId="0" xfId="230" applyFont="1" applyFill="1" applyBorder="1" applyAlignment="1" applyProtection="1">
      <alignment horizontal="left" vertical="center"/>
      <protection locked="0"/>
    </xf>
    <xf numFmtId="167" fontId="12" fillId="35" borderId="0" xfId="197" applyFont="1" applyFill="1" applyBorder="1" applyAlignment="1" applyProtection="1">
      <alignment horizontal="left" vertical="center"/>
      <protection/>
    </xf>
    <xf numFmtId="167" fontId="1" fillId="0" borderId="0" xfId="197" applyFont="1" applyFill="1" applyBorder="1" applyAlignment="1" applyProtection="1">
      <alignment horizontal="left" vertical="center"/>
      <protection/>
    </xf>
    <xf numFmtId="0" fontId="14" fillId="36" borderId="15" xfId="230" applyNumberFormat="1" applyFont="1" applyFill="1" applyBorder="1" applyAlignment="1" applyProtection="1">
      <alignment horizontal="center" vertical="center" wrapText="1"/>
      <protection locked="0"/>
    </xf>
    <xf numFmtId="0" fontId="14" fillId="36" borderId="15" xfId="230" applyFont="1" applyFill="1" applyBorder="1" applyAlignment="1" applyProtection="1">
      <alignment horizontal="left" vertical="center"/>
      <protection/>
    </xf>
    <xf numFmtId="173" fontId="14" fillId="36" borderId="15" xfId="230" applyNumberFormat="1" applyFont="1" applyFill="1" applyBorder="1" applyAlignment="1" applyProtection="1">
      <alignment horizontal="center" vertical="center"/>
      <protection/>
    </xf>
    <xf numFmtId="0" fontId="13" fillId="35" borderId="15" xfId="230" applyNumberFormat="1" applyFont="1" applyFill="1" applyBorder="1" applyAlignment="1" applyProtection="1">
      <alignment horizontal="center" vertical="center" wrapText="1"/>
      <protection locked="0"/>
    </xf>
    <xf numFmtId="0" fontId="13" fillId="35" borderId="15" xfId="230" applyFont="1" applyFill="1" applyBorder="1" applyAlignment="1" applyProtection="1">
      <alignment horizontal="left" vertical="center"/>
      <protection/>
    </xf>
    <xf numFmtId="173" fontId="13" fillId="35" borderId="15" xfId="413" applyNumberFormat="1" applyFont="1" applyFill="1" applyBorder="1" applyAlignment="1" applyProtection="1">
      <alignment horizontal="center" vertical="center"/>
      <protection/>
    </xf>
    <xf numFmtId="167" fontId="12" fillId="35" borderId="15" xfId="197" applyFont="1" applyFill="1" applyBorder="1" applyAlignment="1" applyProtection="1">
      <alignment horizontal="left" vertical="center"/>
      <protection/>
    </xf>
    <xf numFmtId="173" fontId="12" fillId="35" borderId="16" xfId="197" applyNumberFormat="1" applyFont="1" applyFill="1" applyBorder="1" applyAlignment="1" applyProtection="1">
      <alignment horizontal="center" vertical="center"/>
      <protection/>
    </xf>
    <xf numFmtId="0" fontId="1" fillId="0" borderId="13" xfId="230" applyFont="1" applyFill="1" applyBorder="1" applyAlignment="1" applyProtection="1">
      <alignment horizontal="left" vertical="center"/>
      <protection locked="0"/>
    </xf>
    <xf numFmtId="10" fontId="1" fillId="0" borderId="13" xfId="197" applyNumberFormat="1" applyFont="1" applyFill="1" applyBorder="1" applyAlignment="1" applyProtection="1">
      <alignment vertical="center"/>
      <protection/>
    </xf>
    <xf numFmtId="167" fontId="1" fillId="0" borderId="13" xfId="197" applyFont="1" applyFill="1" applyBorder="1" applyAlignment="1" applyProtection="1">
      <alignment horizontal="left" vertical="center"/>
      <protection/>
    </xf>
    <xf numFmtId="167" fontId="1" fillId="0" borderId="14" xfId="197" applyFont="1" applyFill="1" applyBorder="1" applyAlignment="1" applyProtection="1">
      <alignment horizontal="left" vertical="center"/>
      <protection/>
    </xf>
    <xf numFmtId="0" fontId="1" fillId="0" borderId="17" xfId="230" applyFont="1" applyFill="1" applyBorder="1" applyAlignment="1" applyProtection="1">
      <alignment horizontal="left" vertical="center"/>
      <protection locked="0"/>
    </xf>
    <xf numFmtId="49" fontId="13" fillId="0" borderId="18" xfId="230" applyNumberFormat="1" applyFont="1" applyFill="1" applyBorder="1" applyAlignment="1" applyProtection="1">
      <alignment horizontal="center" vertical="center" wrapText="1"/>
      <protection locked="0"/>
    </xf>
    <xf numFmtId="0" fontId="13" fillId="35" borderId="18" xfId="230" applyNumberFormat="1" applyFont="1" applyFill="1" applyBorder="1" applyAlignment="1" applyProtection="1">
      <alignment horizontal="center" vertical="center" wrapText="1"/>
      <protection locked="0"/>
    </xf>
    <xf numFmtId="0" fontId="14" fillId="36" borderId="18" xfId="230" applyNumberFormat="1" applyFont="1" applyFill="1" applyBorder="1" applyAlignment="1" applyProtection="1">
      <alignment horizontal="center" vertical="center" wrapText="1"/>
      <protection locked="0"/>
    </xf>
    <xf numFmtId="0" fontId="13" fillId="37" borderId="18" xfId="230" applyFont="1" applyFill="1" applyBorder="1" applyAlignment="1" applyProtection="1">
      <alignment horizontal="left" vertical="center"/>
      <protection/>
    </xf>
    <xf numFmtId="0" fontId="13" fillId="35" borderId="18" xfId="230" applyFont="1" applyFill="1" applyBorder="1" applyAlignment="1" applyProtection="1">
      <alignment horizontal="left" vertical="center"/>
      <protection/>
    </xf>
    <xf numFmtId="0" fontId="14" fillId="36" borderId="18" xfId="230" applyFont="1" applyFill="1" applyBorder="1" applyAlignment="1" applyProtection="1">
      <alignment horizontal="left" vertical="center"/>
      <protection/>
    </xf>
    <xf numFmtId="173" fontId="13" fillId="35" borderId="18" xfId="413" applyNumberFormat="1" applyFont="1" applyFill="1" applyBorder="1" applyAlignment="1" applyProtection="1">
      <alignment horizontal="center" vertical="center"/>
      <protection/>
    </xf>
    <xf numFmtId="166" fontId="13" fillId="0" borderId="18" xfId="413" applyNumberFormat="1" applyFont="1" applyFill="1" applyBorder="1" applyAlignment="1" applyProtection="1">
      <alignment horizontal="center" vertical="center"/>
      <protection/>
    </xf>
    <xf numFmtId="0" fontId="1" fillId="0" borderId="14" xfId="230" applyFont="1" applyFill="1" applyBorder="1" applyAlignment="1" applyProtection="1">
      <alignment horizontal="left" vertical="center"/>
      <protection locked="0"/>
    </xf>
    <xf numFmtId="0" fontId="1" fillId="0" borderId="12" xfId="230" applyFont="1" applyFill="1" applyBorder="1" applyAlignment="1" applyProtection="1">
      <alignment horizontal="left" vertical="center"/>
      <protection locked="0"/>
    </xf>
    <xf numFmtId="173" fontId="12" fillId="0" borderId="12" xfId="197" applyNumberFormat="1" applyFont="1" applyFill="1" applyBorder="1" applyAlignment="1" applyProtection="1">
      <alignment horizontal="center" vertical="center"/>
      <protection/>
    </xf>
    <xf numFmtId="173" fontId="12" fillId="0" borderId="11" xfId="197" applyNumberFormat="1" applyFont="1" applyFill="1" applyBorder="1" applyAlignment="1" applyProtection="1">
      <alignment horizontal="center" vertical="center"/>
      <protection/>
    </xf>
    <xf numFmtId="0" fontId="1" fillId="0" borderId="11" xfId="230" applyFont="1" applyFill="1" applyBorder="1" applyAlignment="1" applyProtection="1">
      <alignment horizontal="left" vertical="center"/>
      <protection locked="0"/>
    </xf>
    <xf numFmtId="0" fontId="12" fillId="35" borderId="12" xfId="230" applyFont="1" applyFill="1" applyBorder="1" applyAlignment="1" applyProtection="1">
      <alignment horizontal="left" vertical="center"/>
      <protection locked="0"/>
    </xf>
    <xf numFmtId="0" fontId="12" fillId="35" borderId="11" xfId="230" applyFont="1" applyFill="1" applyBorder="1" applyAlignment="1" applyProtection="1">
      <alignment horizontal="left" vertical="center"/>
      <protection locked="0"/>
    </xf>
    <xf numFmtId="167" fontId="1" fillId="0" borderId="11" xfId="197" applyFont="1" applyFill="1" applyBorder="1" applyAlignment="1" applyProtection="1">
      <alignment horizontal="left" vertical="center"/>
      <protection/>
    </xf>
    <xf numFmtId="167" fontId="12" fillId="35" borderId="12" xfId="197" applyFont="1" applyFill="1" applyBorder="1" applyAlignment="1" applyProtection="1">
      <alignment horizontal="left" vertical="center"/>
      <protection/>
    </xf>
    <xf numFmtId="167" fontId="12" fillId="35" borderId="11" xfId="197" applyFont="1" applyFill="1" applyBorder="1" applyAlignment="1" applyProtection="1">
      <alignment horizontal="left" vertical="center"/>
      <protection/>
    </xf>
    <xf numFmtId="173" fontId="12" fillId="35" borderId="16" xfId="230" applyNumberFormat="1" applyFont="1" applyFill="1" applyBorder="1" applyAlignment="1" applyProtection="1">
      <alignment horizontal="center" vertical="center"/>
      <protection locked="0"/>
    </xf>
    <xf numFmtId="0" fontId="12" fillId="35" borderId="19" xfId="230" applyFont="1" applyFill="1" applyBorder="1" applyAlignment="1" applyProtection="1">
      <alignment horizontal="left" vertical="center"/>
      <protection locked="0"/>
    </xf>
    <xf numFmtId="0" fontId="12" fillId="35" borderId="16" xfId="230" applyFont="1" applyFill="1" applyBorder="1" applyAlignment="1" applyProtection="1">
      <alignment horizontal="left" vertical="center"/>
      <protection locked="0"/>
    </xf>
    <xf numFmtId="167" fontId="12" fillId="35" borderId="16" xfId="197" applyFont="1" applyFill="1" applyBorder="1" applyAlignment="1" applyProtection="1">
      <alignment horizontal="left" vertical="center"/>
      <protection/>
    </xf>
    <xf numFmtId="0" fontId="12" fillId="35" borderId="20" xfId="230" applyFont="1" applyFill="1" applyBorder="1" applyAlignment="1" applyProtection="1">
      <alignment horizontal="left" vertical="center"/>
      <protection locked="0"/>
    </xf>
    <xf numFmtId="167" fontId="12" fillId="35" borderId="19" xfId="197" applyFont="1" applyFill="1" applyBorder="1" applyAlignment="1" applyProtection="1">
      <alignment horizontal="left" vertical="center"/>
      <protection/>
    </xf>
    <xf numFmtId="167" fontId="12" fillId="35" borderId="20" xfId="197" applyFont="1" applyFill="1" applyBorder="1" applyAlignment="1" applyProtection="1">
      <alignment horizontal="left" vertical="center"/>
      <protection/>
    </xf>
    <xf numFmtId="0" fontId="10" fillId="0" borderId="17" xfId="230" applyFont="1" applyFill="1" applyBorder="1" applyAlignment="1" applyProtection="1">
      <alignment vertical="top"/>
      <protection locked="0"/>
    </xf>
    <xf numFmtId="0" fontId="53" fillId="38" borderId="15" xfId="372" applyFont="1" applyFill="1" applyBorder="1" applyAlignment="1">
      <alignment horizontal="left" vertical="center" wrapText="1"/>
      <protection/>
    </xf>
    <xf numFmtId="167" fontId="12" fillId="35" borderId="15" xfId="197" applyFont="1" applyFill="1" applyBorder="1" applyAlignment="1" applyProtection="1">
      <alignment horizontal="left" vertical="center" wrapText="1"/>
      <protection/>
    </xf>
    <xf numFmtId="173" fontId="13" fillId="39" borderId="15" xfId="413" applyNumberFormat="1" applyFont="1" applyFill="1" applyBorder="1" applyAlignment="1" applyProtection="1">
      <alignment horizontal="center" vertical="center"/>
      <protection/>
    </xf>
    <xf numFmtId="49" fontId="13" fillId="0" borderId="21" xfId="230" applyNumberFormat="1" applyFont="1" applyFill="1" applyBorder="1" applyAlignment="1" applyProtection="1">
      <alignment horizontal="center" vertical="center" wrapText="1"/>
      <protection locked="0"/>
    </xf>
    <xf numFmtId="49" fontId="13" fillId="0" borderId="18" xfId="230" applyNumberFormat="1" applyFont="1" applyFill="1" applyBorder="1" applyAlignment="1" applyProtection="1">
      <alignment horizontal="center" vertical="center" wrapText="1"/>
      <protection locked="0"/>
    </xf>
    <xf numFmtId="49" fontId="13" fillId="0" borderId="22" xfId="230" applyNumberFormat="1" applyFont="1" applyFill="1" applyBorder="1" applyAlignment="1" applyProtection="1">
      <alignment horizontal="center" vertical="center" wrapText="1"/>
      <protection locked="0"/>
    </xf>
    <xf numFmtId="0" fontId="13" fillId="37" borderId="21" xfId="230" applyFont="1" applyFill="1" applyBorder="1" applyAlignment="1" applyProtection="1">
      <alignment horizontal="left" vertical="center"/>
      <protection/>
    </xf>
    <xf numFmtId="0" fontId="13" fillId="37" borderId="18" xfId="230" applyFont="1" applyFill="1" applyBorder="1" applyAlignment="1" applyProtection="1">
      <alignment horizontal="left" vertical="center"/>
      <protection/>
    </xf>
    <xf numFmtId="0" fontId="13" fillId="37" borderId="22" xfId="230" applyFont="1" applyFill="1" applyBorder="1" applyAlignment="1" applyProtection="1">
      <alignment horizontal="left" vertical="center"/>
      <protection/>
    </xf>
    <xf numFmtId="10" fontId="12" fillId="0" borderId="0" xfId="380" applyNumberFormat="1" applyFont="1" applyFill="1" applyBorder="1" applyAlignment="1" applyProtection="1">
      <alignment horizontal="center" vertical="center"/>
      <protection/>
    </xf>
    <xf numFmtId="10" fontId="12" fillId="0" borderId="12" xfId="380" applyNumberFormat="1" applyFont="1" applyFill="1" applyBorder="1" applyAlignment="1" applyProtection="1">
      <alignment horizontal="center" vertical="center"/>
      <protection/>
    </xf>
    <xf numFmtId="10" fontId="12" fillId="0" borderId="11" xfId="380" applyNumberFormat="1" applyFont="1" applyFill="1" applyBorder="1" applyAlignment="1" applyProtection="1">
      <alignment horizontal="center" vertical="center"/>
      <protection/>
    </xf>
    <xf numFmtId="173" fontId="12" fillId="0" borderId="23" xfId="197" applyNumberFormat="1" applyFont="1" applyFill="1" applyBorder="1" applyAlignment="1" applyProtection="1">
      <alignment horizontal="center" vertical="center"/>
      <protection/>
    </xf>
    <xf numFmtId="173" fontId="12" fillId="0" borderId="24" xfId="197" applyNumberFormat="1" applyFont="1" applyFill="1" applyBorder="1" applyAlignment="1" applyProtection="1">
      <alignment horizontal="center" vertical="center"/>
      <protection/>
    </xf>
    <xf numFmtId="173" fontId="12" fillId="0" borderId="25" xfId="197" applyNumberFormat="1" applyFont="1" applyFill="1" applyBorder="1" applyAlignment="1" applyProtection="1">
      <alignment horizontal="center" vertical="center"/>
      <protection/>
    </xf>
    <xf numFmtId="173" fontId="12" fillId="0" borderId="0" xfId="197" applyNumberFormat="1" applyFont="1" applyFill="1" applyBorder="1" applyAlignment="1" applyProtection="1">
      <alignment horizontal="center" vertical="center"/>
      <protection/>
    </xf>
    <xf numFmtId="173" fontId="12" fillId="0" borderId="12" xfId="197" applyNumberFormat="1" applyFont="1" applyFill="1" applyBorder="1" applyAlignment="1" applyProtection="1">
      <alignment horizontal="center" vertical="center"/>
      <protection/>
    </xf>
    <xf numFmtId="173" fontId="12" fillId="0" borderId="11" xfId="197" applyNumberFormat="1" applyFont="1" applyFill="1" applyBorder="1" applyAlignment="1" applyProtection="1">
      <alignment horizontal="center" vertical="center"/>
      <protection/>
    </xf>
    <xf numFmtId="174" fontId="15" fillId="36" borderId="16" xfId="230" applyNumberFormat="1" applyFont="1" applyFill="1" applyBorder="1" applyAlignment="1" applyProtection="1">
      <alignment horizontal="right" vertical="center" wrapText="1"/>
      <protection locked="0"/>
    </xf>
    <xf numFmtId="174" fontId="15" fillId="36" borderId="19" xfId="230" applyNumberFormat="1" applyFont="1" applyFill="1" applyBorder="1" applyAlignment="1" applyProtection="1">
      <alignment horizontal="right" vertical="center" wrapText="1"/>
      <protection locked="0"/>
    </xf>
    <xf numFmtId="174" fontId="15" fillId="36" borderId="20" xfId="230" applyNumberFormat="1" applyFont="1" applyFill="1" applyBorder="1" applyAlignment="1" applyProtection="1">
      <alignment horizontal="right" vertical="center" wrapText="1"/>
      <protection locked="0"/>
    </xf>
    <xf numFmtId="174" fontId="15" fillId="36" borderId="0" xfId="230" applyNumberFormat="1" applyFont="1" applyFill="1" applyBorder="1" applyAlignment="1" applyProtection="1">
      <alignment horizontal="right" vertical="center" wrapText="1"/>
      <protection locked="0"/>
    </xf>
    <xf numFmtId="174" fontId="15" fillId="36" borderId="12" xfId="230" applyNumberFormat="1" applyFont="1" applyFill="1" applyBorder="1" applyAlignment="1" applyProtection="1">
      <alignment horizontal="right" vertical="center" wrapText="1"/>
      <protection locked="0"/>
    </xf>
    <xf numFmtId="174" fontId="15" fillId="36" borderId="11" xfId="230" applyNumberFormat="1" applyFont="1" applyFill="1" applyBorder="1" applyAlignment="1" applyProtection="1">
      <alignment horizontal="right" vertical="center" wrapText="1"/>
      <protection locked="0"/>
    </xf>
    <xf numFmtId="0" fontId="7" fillId="0" borderId="0" xfId="230" applyNumberFormat="1" applyFont="1" applyBorder="1" applyAlignment="1" applyProtection="1">
      <alignment horizontal="center" vertical="center" wrapText="1"/>
      <protection locked="0"/>
    </xf>
    <xf numFmtId="0" fontId="11" fillId="40" borderId="15" xfId="230" applyFont="1" applyFill="1" applyBorder="1" applyAlignment="1" applyProtection="1">
      <alignment horizontal="center" vertical="center"/>
      <protection locked="0"/>
    </xf>
    <xf numFmtId="0" fontId="11" fillId="40" borderId="15" xfId="230" applyFont="1" applyFill="1" applyBorder="1" applyAlignment="1" applyProtection="1">
      <alignment horizontal="left" vertical="center" wrapText="1"/>
      <protection locked="0"/>
    </xf>
    <xf numFmtId="173" fontId="12" fillId="40" borderId="15" xfId="230" applyNumberFormat="1" applyFont="1" applyFill="1" applyBorder="1" applyAlignment="1" applyProtection="1">
      <alignment horizontal="center" vertical="center" wrapText="1"/>
      <protection locked="0"/>
    </xf>
    <xf numFmtId="0" fontId="12" fillId="40" borderId="15" xfId="230" applyFont="1" applyFill="1" applyBorder="1" applyAlignment="1" applyProtection="1">
      <alignment horizontal="center" vertical="center"/>
      <protection locked="0"/>
    </xf>
    <xf numFmtId="0" fontId="12" fillId="40" borderId="19" xfId="230" applyFont="1" applyFill="1" applyBorder="1" applyAlignment="1" applyProtection="1">
      <alignment horizontal="center" vertical="center"/>
      <protection locked="0"/>
    </xf>
    <xf numFmtId="0" fontId="7" fillId="0" borderId="0" xfId="230" applyNumberFormat="1" applyFont="1" applyBorder="1" applyAlignment="1" applyProtection="1">
      <alignment horizontal="left" vertical="center" wrapText="1"/>
      <protection locked="0"/>
    </xf>
    <xf numFmtId="10" fontId="12" fillId="0" borderId="19" xfId="380" applyNumberFormat="1" applyFont="1" applyFill="1" applyBorder="1" applyAlignment="1" applyProtection="1">
      <alignment horizontal="center" vertical="center"/>
      <protection/>
    </xf>
    <xf numFmtId="10" fontId="12" fillId="0" borderId="16" xfId="380" applyNumberFormat="1" applyFont="1" applyFill="1" applyBorder="1" applyAlignment="1" applyProtection="1">
      <alignment horizontal="center" vertical="center"/>
      <protection/>
    </xf>
    <xf numFmtId="10" fontId="12" fillId="0" borderId="20" xfId="380" applyNumberFormat="1" applyFont="1" applyFill="1" applyBorder="1" applyAlignment="1" applyProtection="1">
      <alignment horizontal="center" vertical="center"/>
      <protection/>
    </xf>
    <xf numFmtId="174" fontId="15" fillId="36" borderId="15" xfId="230" applyNumberFormat="1" applyFont="1" applyFill="1" applyBorder="1" applyAlignment="1" applyProtection="1">
      <alignment horizontal="right" vertical="center" wrapText="1"/>
      <protection locked="0"/>
    </xf>
    <xf numFmtId="173" fontId="12" fillId="35" borderId="16" xfId="197" applyNumberFormat="1" applyFont="1" applyFill="1" applyBorder="1" applyAlignment="1" applyProtection="1">
      <alignment horizontal="center" vertical="center"/>
      <protection/>
    </xf>
    <xf numFmtId="0" fontId="12" fillId="35" borderId="19" xfId="230" applyFont="1" applyFill="1" applyBorder="1" applyAlignment="1" applyProtection="1">
      <alignment horizontal="center" vertical="center"/>
      <protection locked="0"/>
    </xf>
    <xf numFmtId="0" fontId="12" fillId="35" borderId="16" xfId="230" applyFont="1" applyFill="1" applyBorder="1" applyAlignment="1" applyProtection="1">
      <alignment horizontal="center" vertical="center"/>
      <protection locked="0"/>
    </xf>
    <xf numFmtId="0" fontId="12" fillId="35" borderId="20" xfId="230" applyFont="1" applyFill="1" applyBorder="1" applyAlignment="1" applyProtection="1">
      <alignment horizontal="center" vertical="center"/>
      <protection locked="0"/>
    </xf>
    <xf numFmtId="167" fontId="12" fillId="35" borderId="19" xfId="197" applyFont="1" applyFill="1" applyBorder="1" applyAlignment="1" applyProtection="1">
      <alignment horizontal="center" vertical="center"/>
      <protection/>
    </xf>
    <xf numFmtId="167" fontId="12" fillId="35" borderId="16" xfId="197" applyFont="1" applyFill="1" applyBorder="1" applyAlignment="1" applyProtection="1">
      <alignment horizontal="center" vertical="center"/>
      <protection/>
    </xf>
    <xf numFmtId="167" fontId="12" fillId="35" borderId="20" xfId="197" applyFont="1" applyFill="1" applyBorder="1" applyAlignment="1" applyProtection="1">
      <alignment horizontal="center" vertical="center"/>
      <protection/>
    </xf>
    <xf numFmtId="173" fontId="12" fillId="0" borderId="15" xfId="197" applyNumberFormat="1" applyFont="1" applyFill="1" applyBorder="1" applyAlignment="1" applyProtection="1">
      <alignment horizontal="center" vertical="center"/>
      <protection/>
    </xf>
    <xf numFmtId="1" fontId="13" fillId="39" borderId="19" xfId="230" applyNumberFormat="1" applyFont="1" applyFill="1" applyBorder="1" applyAlignment="1" applyProtection="1">
      <alignment horizontal="center" vertical="center" wrapText="1"/>
      <protection locked="0"/>
    </xf>
    <xf numFmtId="1" fontId="13" fillId="39" borderId="20" xfId="230" applyNumberFormat="1" applyFont="1" applyFill="1" applyBorder="1" applyAlignment="1" applyProtection="1">
      <alignment horizontal="center" vertical="center" wrapText="1"/>
      <protection locked="0"/>
    </xf>
    <xf numFmtId="173" fontId="12" fillId="39" borderId="16" xfId="197" applyNumberFormat="1" applyFont="1" applyFill="1" applyBorder="1" applyAlignment="1" applyProtection="1">
      <alignment horizontal="center" vertical="center"/>
      <protection/>
    </xf>
    <xf numFmtId="173" fontId="12" fillId="39" borderId="20" xfId="197" applyNumberFormat="1" applyFont="1" applyFill="1" applyBorder="1" applyAlignment="1" applyProtection="1">
      <alignment horizontal="center" vertical="center"/>
      <protection/>
    </xf>
    <xf numFmtId="10" fontId="12" fillId="0" borderId="15" xfId="380" applyNumberFormat="1" applyFont="1" applyFill="1" applyBorder="1" applyAlignment="1" applyProtection="1">
      <alignment horizontal="center" vertical="center"/>
      <protection/>
    </xf>
    <xf numFmtId="173" fontId="12" fillId="0" borderId="15" xfId="413" applyNumberFormat="1" applyFont="1" applyFill="1" applyBorder="1" applyAlignment="1" applyProtection="1">
      <alignment horizontal="center" vertical="center"/>
      <protection/>
    </xf>
    <xf numFmtId="171" fontId="16" fillId="0" borderId="19" xfId="230" applyNumberFormat="1" applyFont="1" applyFill="1" applyBorder="1" applyAlignment="1" applyProtection="1">
      <alignment horizontal="right" vertical="center"/>
      <protection locked="0"/>
    </xf>
    <xf numFmtId="171" fontId="16" fillId="0" borderId="16" xfId="230" applyNumberFormat="1" applyFont="1" applyFill="1" applyBorder="1" applyAlignment="1" applyProtection="1">
      <alignment horizontal="right" vertical="center"/>
      <protection locked="0"/>
    </xf>
    <xf numFmtId="171" fontId="16" fillId="0" borderId="20" xfId="230" applyNumberFormat="1" applyFont="1" applyFill="1" applyBorder="1" applyAlignment="1" applyProtection="1">
      <alignment horizontal="right" vertical="center"/>
      <protection locked="0"/>
    </xf>
    <xf numFmtId="166" fontId="13" fillId="0" borderId="17" xfId="413" applyNumberFormat="1" applyFont="1" applyFill="1" applyBorder="1" applyAlignment="1" applyProtection="1">
      <alignment horizontal="center" vertical="center"/>
      <protection/>
    </xf>
    <xf numFmtId="166" fontId="13" fillId="0" borderId="12" xfId="413" applyNumberFormat="1" applyFont="1" applyFill="1" applyBorder="1" applyAlignment="1" applyProtection="1">
      <alignment horizontal="center" vertical="center"/>
      <protection/>
    </xf>
    <xf numFmtId="166" fontId="13" fillId="0" borderId="24" xfId="413" applyNumberFormat="1" applyFont="1" applyFill="1" applyBorder="1" applyAlignment="1" applyProtection="1">
      <alignment horizontal="center" vertical="center"/>
      <protection/>
    </xf>
    <xf numFmtId="166" fontId="13" fillId="0" borderId="21" xfId="413" applyNumberFormat="1" applyFont="1" applyFill="1" applyBorder="1" applyAlignment="1" applyProtection="1">
      <alignment horizontal="center" vertical="center"/>
      <protection/>
    </xf>
    <xf numFmtId="166" fontId="13" fillId="0" borderId="18" xfId="413" applyNumberFormat="1" applyFont="1" applyFill="1" applyBorder="1" applyAlignment="1" applyProtection="1">
      <alignment horizontal="center" vertical="center"/>
      <protection/>
    </xf>
    <xf numFmtId="166" fontId="13" fillId="0" borderId="22" xfId="413" applyNumberFormat="1" applyFont="1" applyFill="1" applyBorder="1" applyAlignment="1" applyProtection="1">
      <alignment horizontal="center" vertical="center"/>
      <protection/>
    </xf>
    <xf numFmtId="173" fontId="13" fillId="36" borderId="15" xfId="230" applyNumberFormat="1" applyFont="1" applyFill="1" applyBorder="1" applyAlignment="1" applyProtection="1">
      <alignment horizontal="center" vertical="center"/>
      <protection/>
    </xf>
    <xf numFmtId="173" fontId="13" fillId="36" borderId="18" xfId="230" applyNumberFormat="1" applyFont="1" applyFill="1" applyBorder="1" applyAlignment="1" applyProtection="1">
      <alignment horizontal="center" vertical="center"/>
      <protection/>
    </xf>
    <xf numFmtId="166" fontId="11" fillId="0" borderId="21" xfId="413" applyNumberFormat="1" applyFont="1" applyFill="1" applyBorder="1" applyAlignment="1" applyProtection="1">
      <alignment horizontal="center" vertical="center"/>
      <protection/>
    </xf>
    <xf numFmtId="166" fontId="11" fillId="0" borderId="18" xfId="413" applyNumberFormat="1" applyFont="1" applyFill="1" applyBorder="1" applyAlignment="1" applyProtection="1">
      <alignment horizontal="center" vertical="center"/>
      <protection/>
    </xf>
    <xf numFmtId="166" fontId="11" fillId="0" borderId="22" xfId="413" applyNumberFormat="1" applyFont="1" applyFill="1" applyBorder="1" applyAlignment="1" applyProtection="1">
      <alignment horizontal="center" vertical="center"/>
      <protection/>
    </xf>
  </cellXfs>
  <cellStyles count="400">
    <cellStyle name="Normal" xfId="0"/>
    <cellStyle name="12" xfId="15"/>
    <cellStyle name="20% - Ênfase1" xfId="16"/>
    <cellStyle name="20% - Ênfase2" xfId="17"/>
    <cellStyle name="20% - Ênfase3" xfId="18"/>
    <cellStyle name="20% - Ênfase4" xfId="19"/>
    <cellStyle name="20% - Ênfase5" xfId="20"/>
    <cellStyle name="20% - Ênfase6" xfId="21"/>
    <cellStyle name="40% - Ênfase1" xfId="22"/>
    <cellStyle name="40% - Ênfase2" xfId="23"/>
    <cellStyle name="40% - Ênfase3" xfId="24"/>
    <cellStyle name="40% - Ênfase4" xfId="25"/>
    <cellStyle name="40% - Ênfase5" xfId="26"/>
    <cellStyle name="40% - Ênfase6" xfId="27"/>
    <cellStyle name="60% - Ênfase1" xfId="28"/>
    <cellStyle name="60% - Ênfase2" xfId="29"/>
    <cellStyle name="60% - Ênfase3" xfId="30"/>
    <cellStyle name="60% - Ênfase4" xfId="31"/>
    <cellStyle name="60% - Ênfase5" xfId="32"/>
    <cellStyle name="60% - Ênfase6" xfId="33"/>
    <cellStyle name="Bom" xfId="34"/>
    <cellStyle name="Cálculo" xfId="35"/>
    <cellStyle name="Célula de Verificação" xfId="36"/>
    <cellStyle name="Célula Vinculada" xfId="37"/>
    <cellStyle name="Ênfase1" xfId="38"/>
    <cellStyle name="Ênfase2" xfId="39"/>
    <cellStyle name="Ênfase3" xfId="40"/>
    <cellStyle name="Ênfase4" xfId="41"/>
    <cellStyle name="Ênfase5" xfId="42"/>
    <cellStyle name="Ênfase6" xfId="43"/>
    <cellStyle name="Entrada" xfId="44"/>
    <cellStyle name="Euro" xfId="45"/>
    <cellStyle name="Euro 2" xfId="46"/>
    <cellStyle name="Euro 2 10" xfId="47"/>
    <cellStyle name="Euro 2 10 2" xfId="48"/>
    <cellStyle name="Euro 2 10 3" xfId="49"/>
    <cellStyle name="Euro 2 11" xfId="50"/>
    <cellStyle name="Euro 2 11 2" xfId="51"/>
    <cellStyle name="Euro 2 11 3" xfId="52"/>
    <cellStyle name="Euro 2 12" xfId="53"/>
    <cellStyle name="Euro 2 12 2" xfId="54"/>
    <cellStyle name="Euro 2 12 3" xfId="55"/>
    <cellStyle name="Euro 2 13" xfId="56"/>
    <cellStyle name="Euro 2 13 2" xfId="57"/>
    <cellStyle name="Euro 2 13 3" xfId="58"/>
    <cellStyle name="Euro 2 14" xfId="59"/>
    <cellStyle name="Euro 2 14 2" xfId="60"/>
    <cellStyle name="Euro 2 14 3" xfId="61"/>
    <cellStyle name="Euro 2 15" xfId="62"/>
    <cellStyle name="Euro 2 15 2" xfId="63"/>
    <cellStyle name="Euro 2 15 3" xfId="64"/>
    <cellStyle name="Euro 2 16" xfId="65"/>
    <cellStyle name="Euro 2 17" xfId="66"/>
    <cellStyle name="Euro 2 2" xfId="67"/>
    <cellStyle name="Euro 2 2 2" xfId="68"/>
    <cellStyle name="Euro 2 2 3" xfId="69"/>
    <cellStyle name="Euro 2 3" xfId="70"/>
    <cellStyle name="Euro 2 3 2" xfId="71"/>
    <cellStyle name="Euro 2 3 3" xfId="72"/>
    <cellStyle name="Euro 2 4" xfId="73"/>
    <cellStyle name="Euro 2 4 2" xfId="74"/>
    <cellStyle name="Euro 2 4 3" xfId="75"/>
    <cellStyle name="Euro 2 5" xfId="76"/>
    <cellStyle name="Euro 2 5 2" xfId="77"/>
    <cellStyle name="Euro 2 5 3" xfId="78"/>
    <cellStyle name="Euro 2 6" xfId="79"/>
    <cellStyle name="Euro 2 6 2" xfId="80"/>
    <cellStyle name="Euro 2 6 3" xfId="81"/>
    <cellStyle name="Euro 2 7" xfId="82"/>
    <cellStyle name="Euro 2 7 2" xfId="83"/>
    <cellStyle name="Euro 2 7 3" xfId="84"/>
    <cellStyle name="Euro 2 8" xfId="85"/>
    <cellStyle name="Euro 2 8 2" xfId="86"/>
    <cellStyle name="Euro 2 8 3" xfId="87"/>
    <cellStyle name="Euro 2 9" xfId="88"/>
    <cellStyle name="Euro 2 9 2" xfId="89"/>
    <cellStyle name="Euro 2 9 3" xfId="90"/>
    <cellStyle name="Euro 3" xfId="91"/>
    <cellStyle name="Euro 3 10" xfId="92"/>
    <cellStyle name="Euro 3 10 2" xfId="93"/>
    <cellStyle name="Euro 3 10 3" xfId="94"/>
    <cellStyle name="Euro 3 11" xfId="95"/>
    <cellStyle name="Euro 3 11 2" xfId="96"/>
    <cellStyle name="Euro 3 11 3" xfId="97"/>
    <cellStyle name="Euro 3 12" xfId="98"/>
    <cellStyle name="Euro 3 12 2" xfId="99"/>
    <cellStyle name="Euro 3 12 3" xfId="100"/>
    <cellStyle name="Euro 3 13" xfId="101"/>
    <cellStyle name="Euro 3 13 2" xfId="102"/>
    <cellStyle name="Euro 3 13 3" xfId="103"/>
    <cellStyle name="Euro 3 14" xfId="104"/>
    <cellStyle name="Euro 3 14 2" xfId="105"/>
    <cellStyle name="Euro 3 14 3" xfId="106"/>
    <cellStyle name="Euro 3 15" xfId="107"/>
    <cellStyle name="Euro 3 15 2" xfId="108"/>
    <cellStyle name="Euro 3 15 3" xfId="109"/>
    <cellStyle name="Euro 3 16" xfId="110"/>
    <cellStyle name="Euro 3 17" xfId="111"/>
    <cellStyle name="Euro 3 2" xfId="112"/>
    <cellStyle name="Euro 3 2 2" xfId="113"/>
    <cellStyle name="Euro 3 2 3" xfId="114"/>
    <cellStyle name="Euro 3 3" xfId="115"/>
    <cellStyle name="Euro 3 3 2" xfId="116"/>
    <cellStyle name="Euro 3 3 3" xfId="117"/>
    <cellStyle name="Euro 3 4" xfId="118"/>
    <cellStyle name="Euro 3 4 2" xfId="119"/>
    <cellStyle name="Euro 3 4 3" xfId="120"/>
    <cellStyle name="Euro 3 5" xfId="121"/>
    <cellStyle name="Euro 3 5 2" xfId="122"/>
    <cellStyle name="Euro 3 5 3" xfId="123"/>
    <cellStyle name="Euro 3 6" xfId="124"/>
    <cellStyle name="Euro 3 6 2" xfId="125"/>
    <cellStyle name="Euro 3 6 3" xfId="126"/>
    <cellStyle name="Euro 3 7" xfId="127"/>
    <cellStyle name="Euro 3 7 2" xfId="128"/>
    <cellStyle name="Euro 3 7 3" xfId="129"/>
    <cellStyle name="Euro 3 8" xfId="130"/>
    <cellStyle name="Euro 3 8 2" xfId="131"/>
    <cellStyle name="Euro 3 8 3" xfId="132"/>
    <cellStyle name="Euro 3 9" xfId="133"/>
    <cellStyle name="Euro 3 9 2" xfId="134"/>
    <cellStyle name="Euro 3 9 3" xfId="135"/>
    <cellStyle name="Euro 4" xfId="136"/>
    <cellStyle name="Euro 4 10" xfId="137"/>
    <cellStyle name="Euro 4 10 2" xfId="138"/>
    <cellStyle name="Euro 4 10 3" xfId="139"/>
    <cellStyle name="Euro 4 11" xfId="140"/>
    <cellStyle name="Euro 4 11 2" xfId="141"/>
    <cellStyle name="Euro 4 11 3" xfId="142"/>
    <cellStyle name="Euro 4 12" xfId="143"/>
    <cellStyle name="Euro 4 12 2" xfId="144"/>
    <cellStyle name="Euro 4 12 3" xfId="145"/>
    <cellStyle name="Euro 4 13" xfId="146"/>
    <cellStyle name="Euro 4 13 2" xfId="147"/>
    <cellStyle name="Euro 4 13 3" xfId="148"/>
    <cellStyle name="Euro 4 14" xfId="149"/>
    <cellStyle name="Euro 4 14 2" xfId="150"/>
    <cellStyle name="Euro 4 14 3" xfId="151"/>
    <cellStyle name="Euro 4 15" xfId="152"/>
    <cellStyle name="Euro 4 15 2" xfId="153"/>
    <cellStyle name="Euro 4 15 3" xfId="154"/>
    <cellStyle name="Euro 4 16" xfId="155"/>
    <cellStyle name="Euro 4 17" xfId="156"/>
    <cellStyle name="Euro 4 2" xfId="157"/>
    <cellStyle name="Euro 4 2 2" xfId="158"/>
    <cellStyle name="Euro 4 2 3" xfId="159"/>
    <cellStyle name="Euro 4 3" xfId="160"/>
    <cellStyle name="Euro 4 3 2" xfId="161"/>
    <cellStyle name="Euro 4 3 3" xfId="162"/>
    <cellStyle name="Euro 4 4" xfId="163"/>
    <cellStyle name="Euro 4 4 2" xfId="164"/>
    <cellStyle name="Euro 4 4 3" xfId="165"/>
    <cellStyle name="Euro 4 5" xfId="166"/>
    <cellStyle name="Euro 4 5 2" xfId="167"/>
    <cellStyle name="Euro 4 5 3" xfId="168"/>
    <cellStyle name="Euro 4 6" xfId="169"/>
    <cellStyle name="Euro 4 6 2" xfId="170"/>
    <cellStyle name="Euro 4 6 3" xfId="171"/>
    <cellStyle name="Euro 4 7" xfId="172"/>
    <cellStyle name="Euro 4 7 2" xfId="173"/>
    <cellStyle name="Euro 4 7 3" xfId="174"/>
    <cellStyle name="Euro 4 8" xfId="175"/>
    <cellStyle name="Euro 4 8 2" xfId="176"/>
    <cellStyle name="Euro 4 8 3" xfId="177"/>
    <cellStyle name="Euro 4 9" xfId="178"/>
    <cellStyle name="Euro 4 9 2" xfId="179"/>
    <cellStyle name="Euro 4 9 3" xfId="180"/>
    <cellStyle name="Euro 5" xfId="181"/>
    <cellStyle name="Euro 5 2" xfId="182"/>
    <cellStyle name="Euro 5 3" xfId="183"/>
    <cellStyle name="Euro 6" xfId="184"/>
    <cellStyle name="Euro 6 2" xfId="185"/>
    <cellStyle name="Euro 6 3" xfId="186"/>
    <cellStyle name="Euro 7" xfId="187"/>
    <cellStyle name="Euro 8" xfId="188"/>
    <cellStyle name="Hyperlink" xfId="189"/>
    <cellStyle name="Hiperlink 2" xfId="190"/>
    <cellStyle name="Followed Hyperlink" xfId="191"/>
    <cellStyle name="Hyperlink 2" xfId="192"/>
    <cellStyle name="Hyperlink 2 2" xfId="193"/>
    <cellStyle name="Hyperlink 2 3" xfId="194"/>
    <cellStyle name="Hyperlink 3" xfId="195"/>
    <cellStyle name="Incorreto" xfId="196"/>
    <cellStyle name="Currency" xfId="197"/>
    <cellStyle name="Currency [0]" xfId="198"/>
    <cellStyle name="Moeda 2" xfId="199"/>
    <cellStyle name="Moeda 3" xfId="200"/>
    <cellStyle name="Neutra" xfId="201"/>
    <cellStyle name="Normal 10" xfId="202"/>
    <cellStyle name="Normal 10 2" xfId="203"/>
    <cellStyle name="Normal 10 2 2" xfId="204"/>
    <cellStyle name="Normal 10 2 3" xfId="205"/>
    <cellStyle name="Normal 10 3" xfId="206"/>
    <cellStyle name="Normal 10 4" xfId="207"/>
    <cellStyle name="Normal 10 5" xfId="208"/>
    <cellStyle name="Normal 11" xfId="209"/>
    <cellStyle name="Normal 11 2" xfId="210"/>
    <cellStyle name="Normal 11 3" xfId="211"/>
    <cellStyle name="Normal 11 4" xfId="212"/>
    <cellStyle name="Normal 12" xfId="213"/>
    <cellStyle name="Normal 12 2" xfId="214"/>
    <cellStyle name="Normal 12 3" xfId="215"/>
    <cellStyle name="Normal 13" xfId="216"/>
    <cellStyle name="Normal 14" xfId="217"/>
    <cellStyle name="Normal 14 2" xfId="218"/>
    <cellStyle name="Normal 14 3" xfId="219"/>
    <cellStyle name="Normal 15" xfId="220"/>
    <cellStyle name="Normal 15 2" xfId="221"/>
    <cellStyle name="Normal 15 3" xfId="222"/>
    <cellStyle name="Normal 16" xfId="223"/>
    <cellStyle name="Normal 16 2" xfId="224"/>
    <cellStyle name="Normal 16 3" xfId="225"/>
    <cellStyle name="Normal 17" xfId="226"/>
    <cellStyle name="Normal 19" xfId="227"/>
    <cellStyle name="Normal 19 2" xfId="228"/>
    <cellStyle name="Normal 19 3" xfId="229"/>
    <cellStyle name="Normal 2" xfId="230"/>
    <cellStyle name="Normal 2 10" xfId="231"/>
    <cellStyle name="Normal 2 10 2" xfId="232"/>
    <cellStyle name="Normal 2 10 3" xfId="233"/>
    <cellStyle name="Normal 2 10 4" xfId="234"/>
    <cellStyle name="Normal 2 11" xfId="235"/>
    <cellStyle name="Normal 2 11 2" xfId="236"/>
    <cellStyle name="Normal 2 11 3" xfId="237"/>
    <cellStyle name="Normal 2 12" xfId="238"/>
    <cellStyle name="Normal 2 12 2" xfId="239"/>
    <cellStyle name="Normal 2 12 3" xfId="240"/>
    <cellStyle name="Normal 2 13" xfId="241"/>
    <cellStyle name="Normal 2 13 2" xfId="242"/>
    <cellStyle name="Normal 2 13 3" xfId="243"/>
    <cellStyle name="Normal 2 14" xfId="244"/>
    <cellStyle name="Normal 2 14 2" xfId="245"/>
    <cellStyle name="Normal 2 14 3" xfId="246"/>
    <cellStyle name="Normal 2 15" xfId="247"/>
    <cellStyle name="Normal 2 15 2" xfId="248"/>
    <cellStyle name="Normal 2 15 3" xfId="249"/>
    <cellStyle name="Normal 2 16" xfId="250"/>
    <cellStyle name="Normal 2 16 2" xfId="251"/>
    <cellStyle name="Normal 2 16 3" xfId="252"/>
    <cellStyle name="Normal 2 17" xfId="253"/>
    <cellStyle name="Normal 2 17 2" xfId="254"/>
    <cellStyle name="Normal 2 17 3" xfId="255"/>
    <cellStyle name="Normal 2 18" xfId="256"/>
    <cellStyle name="Normal 2 18 2" xfId="257"/>
    <cellStyle name="Normal 2 18 3" xfId="258"/>
    <cellStyle name="Normal 2 18 4" xfId="259"/>
    <cellStyle name="Normal 2 19" xfId="260"/>
    <cellStyle name="Normal 2 2" xfId="261"/>
    <cellStyle name="Normal 2 2 2" xfId="262"/>
    <cellStyle name="Normal 2 2 2 2" xfId="263"/>
    <cellStyle name="Normal 2 2 2 3" xfId="264"/>
    <cellStyle name="Normal 2 2 3" xfId="265"/>
    <cellStyle name="Normal 2 2 4" xfId="266"/>
    <cellStyle name="Normal 2 20" xfId="267"/>
    <cellStyle name="Normal 2 3" xfId="268"/>
    <cellStyle name="Normal 2 3 2" xfId="269"/>
    <cellStyle name="Normal 2 3 3" xfId="270"/>
    <cellStyle name="Normal 2 4" xfId="271"/>
    <cellStyle name="Normal 2 4 2" xfId="272"/>
    <cellStyle name="Normal 2 4 3" xfId="273"/>
    <cellStyle name="Normal 2 4 4" xfId="274"/>
    <cellStyle name="Normal 2 5" xfId="275"/>
    <cellStyle name="Normal 2 5 2" xfId="276"/>
    <cellStyle name="Normal 2 5 3" xfId="277"/>
    <cellStyle name="Normal 2 6" xfId="278"/>
    <cellStyle name="Normal 2 6 2" xfId="279"/>
    <cellStyle name="Normal 2 6 3" xfId="280"/>
    <cellStyle name="Normal 2 7" xfId="281"/>
    <cellStyle name="Normal 2 7 2" xfId="282"/>
    <cellStyle name="Normal 2 7 3" xfId="283"/>
    <cellStyle name="Normal 2 8" xfId="284"/>
    <cellStyle name="Normal 2 8 2" xfId="285"/>
    <cellStyle name="Normal 2 8 3" xfId="286"/>
    <cellStyle name="Normal 2 9" xfId="287"/>
    <cellStyle name="Normal 2 9 2" xfId="288"/>
    <cellStyle name="Normal 2 9 3" xfId="289"/>
    <cellStyle name="Normal 2_PSQ CPU  08_06_2009" xfId="290"/>
    <cellStyle name="Normal 20" xfId="291"/>
    <cellStyle name="Normal 20 2" xfId="292"/>
    <cellStyle name="Normal 20 3" xfId="293"/>
    <cellStyle name="Normal 21" xfId="294"/>
    <cellStyle name="Normal 21 2" xfId="295"/>
    <cellStyle name="Normal 21 3" xfId="296"/>
    <cellStyle name="Normal 3" xfId="297"/>
    <cellStyle name="Normal 3 2" xfId="298"/>
    <cellStyle name="Normal 3 2 2" xfId="299"/>
    <cellStyle name="Normal 3 2 3" xfId="300"/>
    <cellStyle name="Normal 3 2 4" xfId="301"/>
    <cellStyle name="Normal 3 2 5" xfId="302"/>
    <cellStyle name="Normal 3 3" xfId="303"/>
    <cellStyle name="Normal 3 3 2" xfId="304"/>
    <cellStyle name="Normal 3 3 3" xfId="305"/>
    <cellStyle name="Normal 3 4" xfId="306"/>
    <cellStyle name="Normal 3 4 2" xfId="307"/>
    <cellStyle name="Normal 3 4 3" xfId="308"/>
    <cellStyle name="Normal 3 5" xfId="309"/>
    <cellStyle name="Normal 3 5 2" xfId="310"/>
    <cellStyle name="Normal 3 5 3" xfId="311"/>
    <cellStyle name="Normal 3 6" xfId="312"/>
    <cellStyle name="Normal 3 6 2" xfId="313"/>
    <cellStyle name="Normal 3 6 3" xfId="314"/>
    <cellStyle name="Normal 3 7" xfId="315"/>
    <cellStyle name="Normal 3 7 2" xfId="316"/>
    <cellStyle name="Normal 3 7 3" xfId="317"/>
    <cellStyle name="Normal 3 8" xfId="318"/>
    <cellStyle name="Normal 3 9" xfId="319"/>
    <cellStyle name="Normal 4" xfId="320"/>
    <cellStyle name="Normal 4 2" xfId="321"/>
    <cellStyle name="Normal 4 2 2" xfId="322"/>
    <cellStyle name="Normal 4 2 3" xfId="323"/>
    <cellStyle name="Normal 4 3" xfId="324"/>
    <cellStyle name="Normal 4 4" xfId="325"/>
    <cellStyle name="Normal 5" xfId="326"/>
    <cellStyle name="Normal 5 2" xfId="327"/>
    <cellStyle name="Normal 5 3" xfId="328"/>
    <cellStyle name="Normal 6" xfId="329"/>
    <cellStyle name="Normal 6 2" xfId="330"/>
    <cellStyle name="Normal 6 3" xfId="331"/>
    <cellStyle name="Normal 7" xfId="332"/>
    <cellStyle name="Normal 7 2" xfId="333"/>
    <cellStyle name="Normal 7 2 2" xfId="334"/>
    <cellStyle name="Normal 7 2 2 2" xfId="335"/>
    <cellStyle name="Normal 7 2 2 2 2" xfId="336"/>
    <cellStyle name="Normal 7 2 2 2 3" xfId="337"/>
    <cellStyle name="Normal 7 2 2 3" xfId="338"/>
    <cellStyle name="Normal 7 2 2 3 2" xfId="339"/>
    <cellStyle name="Normal 7 2 2 3 3" xfId="340"/>
    <cellStyle name="Normal 7 2 2 4" xfId="341"/>
    <cellStyle name="Normal 7 2 2 4 2" xfId="342"/>
    <cellStyle name="Normal 7 2 2 4 3" xfId="343"/>
    <cellStyle name="Normal 7 2 2 5" xfId="344"/>
    <cellStyle name="Normal 7 2 2 6" xfId="345"/>
    <cellStyle name="Normal 7 2 3" xfId="346"/>
    <cellStyle name="Normal 7 2 3 2" xfId="347"/>
    <cellStyle name="Normal 7 2 3 3" xfId="348"/>
    <cellStyle name="Normal 7 2 4" xfId="349"/>
    <cellStyle name="Normal 7 2 4 2" xfId="350"/>
    <cellStyle name="Normal 7 2 4 3" xfId="351"/>
    <cellStyle name="Normal 7 2 5" xfId="352"/>
    <cellStyle name="Normal 7 2 5 2" xfId="353"/>
    <cellStyle name="Normal 7 2 5 3" xfId="354"/>
    <cellStyle name="Normal 7 2 6" xfId="355"/>
    <cellStyle name="Normal 7 2 7" xfId="356"/>
    <cellStyle name="Normal 7 3" xfId="357"/>
    <cellStyle name="Normal 7 3 2" xfId="358"/>
    <cellStyle name="Normal 7 3 3" xfId="359"/>
    <cellStyle name="Normal 7 4" xfId="360"/>
    <cellStyle name="Normal 7 4 2" xfId="361"/>
    <cellStyle name="Normal 7 5" xfId="362"/>
    <cellStyle name="Normal 8" xfId="363"/>
    <cellStyle name="Normal 8 2" xfId="364"/>
    <cellStyle name="Normal 8 2 2" xfId="365"/>
    <cellStyle name="Normal 8 2 3" xfId="366"/>
    <cellStyle name="Normal 8 3" xfId="367"/>
    <cellStyle name="Normal 8 4" xfId="368"/>
    <cellStyle name="Normal 9" xfId="369"/>
    <cellStyle name="Normal 9 2" xfId="370"/>
    <cellStyle name="Normal 9 3" xfId="371"/>
    <cellStyle name="Normal_Pesquisa no referencial 10 de maio de 2013" xfId="372"/>
    <cellStyle name="Nota" xfId="373"/>
    <cellStyle name="padroes" xfId="374"/>
    <cellStyle name="padroes 2" xfId="375"/>
    <cellStyle name="padroes 3" xfId="376"/>
    <cellStyle name="planilhas" xfId="377"/>
    <cellStyle name="planilhas 2" xfId="378"/>
    <cellStyle name="planilhas 3" xfId="379"/>
    <cellStyle name="Percent" xfId="380"/>
    <cellStyle name="Porcentagem 2" xfId="381"/>
    <cellStyle name="Porcentagem 2 2" xfId="382"/>
    <cellStyle name="Porcentagem 3" xfId="383"/>
    <cellStyle name="Porcentagem 4" xfId="384"/>
    <cellStyle name="Saída" xfId="385"/>
    <cellStyle name="Comma [0]" xfId="386"/>
    <cellStyle name="Separador de milhares 2" xfId="387"/>
    <cellStyle name="Separador de milhares 2 2" xfId="388"/>
    <cellStyle name="Separador de milhares 2 3" xfId="389"/>
    <cellStyle name="Separador de milhares 2 4" xfId="390"/>
    <cellStyle name="Separador de milhares 2 5" xfId="391"/>
    <cellStyle name="Separador de milhares 2 6" xfId="392"/>
    <cellStyle name="Separador de milhares 2 7" xfId="393"/>
    <cellStyle name="Separador de milhares 3" xfId="394"/>
    <cellStyle name="Separador de milhares 3 2" xfId="395"/>
    <cellStyle name="Separador de milhares 4" xfId="396"/>
    <cellStyle name="Separador de milhares 5" xfId="397"/>
    <cellStyle name="Separador de milhares 5 2" xfId="398"/>
    <cellStyle name="Separador de milhares 5 3" xfId="399"/>
    <cellStyle name="Separador de milhares 6" xfId="400"/>
    <cellStyle name="Texto de Aviso" xfId="401"/>
    <cellStyle name="Texto Explicativo" xfId="402"/>
    <cellStyle name="Título" xfId="403"/>
    <cellStyle name="Título 1" xfId="404"/>
    <cellStyle name="Título 1 1" xfId="405"/>
    <cellStyle name="Título 1 1 1" xfId="406"/>
    <cellStyle name="Título 1 1 2" xfId="407"/>
    <cellStyle name="Título 1 1 3" xfId="408"/>
    <cellStyle name="Título 2" xfId="409"/>
    <cellStyle name="Título 3" xfId="410"/>
    <cellStyle name="Título 4" xfId="411"/>
    <cellStyle name="Total" xfId="412"/>
    <cellStyle name="Comma" xfId="4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58ED5"/>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85725</xdr:rowOff>
    </xdr:from>
    <xdr:to>
      <xdr:col>1</xdr:col>
      <xdr:colOff>2838450</xdr:colOff>
      <xdr:row>3</xdr:row>
      <xdr:rowOff>0</xdr:rowOff>
    </xdr:to>
    <xdr:pic>
      <xdr:nvPicPr>
        <xdr:cNvPr id="1" name="Imagem 1"/>
        <xdr:cNvPicPr preferRelativeResize="1">
          <a:picLocks noChangeAspect="1"/>
        </xdr:cNvPicPr>
      </xdr:nvPicPr>
      <xdr:blipFill>
        <a:blip r:embed="rId1"/>
        <a:stretch>
          <a:fillRect/>
        </a:stretch>
      </xdr:blipFill>
      <xdr:spPr>
        <a:xfrm>
          <a:off x="47625" y="142875"/>
          <a:ext cx="3295650" cy="55245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VISOES\DE\P%20R%20O%20C%20E%20S%20S%20O%20S\2017\P_F&#211;RUM%20S&#195;O%20GON&#199;ALO%20(REVIS&#195;O)\OR&#199;AMENTO%20F&#211;RUM%20E%20GUARITA%20-%20ATUALIZ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ÍTICO"/>
      <sheetName val="SINTÉTICO"/>
      <sheetName val="C_SEINFRA"/>
      <sheetName val="I_SEINFRA"/>
      <sheetName val="C_SINAPI"/>
      <sheetName val="I_SINAPI"/>
      <sheetName val="CONF."/>
      <sheetName val="SINTÉTICO (2)"/>
    </sheetNames>
    <sheetDataSet>
      <sheetData sheetId="1">
        <row r="13">
          <cell r="B13">
            <v>1</v>
          </cell>
          <cell r="E13" t="str">
            <v>SERVIÇOS PRELIMINARES</v>
          </cell>
          <cell r="K13">
            <v>624152.41</v>
          </cell>
        </row>
        <row r="14">
          <cell r="B14" t="str">
            <v>1.1</v>
          </cell>
          <cell r="E14" t="str">
            <v>ADMINISTRAÇÃO LOCAL DE OBRA</v>
          </cell>
          <cell r="K14">
            <v>364202.71</v>
          </cell>
        </row>
        <row r="15">
          <cell r="B15" t="str">
            <v>1.1.1</v>
          </cell>
          <cell r="C15" t="str">
            <v>CREA-CE</v>
          </cell>
          <cell r="D15">
            <v>10</v>
          </cell>
          <cell r="E15" t="str">
            <v>ANOTAÇÃO DE RESPONSABILIDADE TÉCNICA CONTRATOS ACIMA DE 15 MIL</v>
          </cell>
          <cell r="F15" t="str">
            <v>UN</v>
          </cell>
          <cell r="G15">
            <v>1</v>
          </cell>
          <cell r="H15">
            <v>214.82</v>
          </cell>
          <cell r="I15">
            <v>270.63</v>
          </cell>
          <cell r="J15">
            <v>214.82</v>
          </cell>
          <cell r="K15">
            <v>270.63</v>
          </cell>
        </row>
        <row r="16">
          <cell r="B16" t="str">
            <v>1.1.2</v>
          </cell>
          <cell r="C16" t="str">
            <v>SINAPI</v>
          </cell>
          <cell r="D16">
            <v>93563</v>
          </cell>
          <cell r="E16" t="str">
            <v>ALMOXARIFE COM ENCARGOS COMPLEMENTARES</v>
          </cell>
          <cell r="F16" t="str">
            <v>MES</v>
          </cell>
          <cell r="G16">
            <v>8</v>
          </cell>
          <cell r="H16">
            <v>2682.67</v>
          </cell>
          <cell r="I16">
            <v>3379.63</v>
          </cell>
          <cell r="J16">
            <v>21461.36</v>
          </cell>
          <cell r="K16">
            <v>27037.04</v>
          </cell>
        </row>
        <row r="17">
          <cell r="B17" t="str">
            <v>1.1.3</v>
          </cell>
          <cell r="C17" t="str">
            <v>SINAPI</v>
          </cell>
          <cell r="D17">
            <v>93567</v>
          </cell>
          <cell r="E17" t="str">
            <v>ENGENHEIRO CIVIL DE OBRA PLENO COM ENCARGOS COMPLEMENTARES</v>
          </cell>
          <cell r="F17" t="str">
            <v>MES</v>
          </cell>
          <cell r="G17">
            <v>8</v>
          </cell>
          <cell r="H17">
            <v>15333.95</v>
          </cell>
          <cell r="I17">
            <v>19317.71</v>
          </cell>
          <cell r="J17">
            <v>122671.6</v>
          </cell>
          <cell r="K17">
            <v>154541.68</v>
          </cell>
        </row>
        <row r="18">
          <cell r="B18" t="str">
            <v>1.1.4</v>
          </cell>
          <cell r="C18" t="str">
            <v>SINAPI</v>
          </cell>
          <cell r="D18">
            <v>94295</v>
          </cell>
          <cell r="E18" t="str">
            <v>MESTRE DE OBRAS COM ENCARGOS COMPLEMENTARES</v>
          </cell>
          <cell r="F18" t="str">
            <v>MES</v>
          </cell>
          <cell r="G18">
            <v>8</v>
          </cell>
          <cell r="H18">
            <v>15445.87</v>
          </cell>
          <cell r="I18">
            <v>19458.71</v>
          </cell>
          <cell r="J18">
            <v>123566.96</v>
          </cell>
          <cell r="K18">
            <v>155669.68</v>
          </cell>
        </row>
        <row r="19">
          <cell r="B19" t="str">
            <v>1.1.5</v>
          </cell>
          <cell r="C19" t="str">
            <v>PRÓPRIA</v>
          </cell>
          <cell r="D19" t="str">
            <v>CP-88326</v>
          </cell>
          <cell r="E19" t="str">
            <v>VIGIA NOTURNO COM ENCARGOS COMPLEMENTARES</v>
          </cell>
          <cell r="F19" t="str">
            <v>MES</v>
          </cell>
          <cell r="G19">
            <v>8</v>
          </cell>
          <cell r="H19">
            <v>2647.61</v>
          </cell>
          <cell r="I19">
            <v>3335.46</v>
          </cell>
          <cell r="J19">
            <v>21180.88</v>
          </cell>
          <cell r="K19">
            <v>26683.68</v>
          </cell>
        </row>
        <row r="20">
          <cell r="B20" t="str">
            <v>1.2</v>
          </cell>
          <cell r="E20" t="str">
            <v>INSTALAÇÃO DO CANTEIRO DE OBRAS</v>
          </cell>
          <cell r="K20">
            <v>45607.65</v>
          </cell>
        </row>
        <row r="21">
          <cell r="B21" t="str">
            <v>1.2.1</v>
          </cell>
          <cell r="E21" t="str">
            <v>LIGAÇÕES PROVISÓRIAS</v>
          </cell>
          <cell r="K21">
            <v>3978.43</v>
          </cell>
        </row>
        <row r="22">
          <cell r="B22" t="str">
            <v>1.2.1.1</v>
          </cell>
          <cell r="C22" t="str">
            <v>SINAPI</v>
          </cell>
          <cell r="D22">
            <v>41598</v>
          </cell>
          <cell r="E22" t="str">
            <v>ENTRADA PROVISORIA DE ENERGIA ELETRICA AEREA TRIFASICA 40A EM POSTE MADEIRA</v>
          </cell>
          <cell r="F22" t="str">
            <v>UN</v>
          </cell>
          <cell r="G22">
            <v>1</v>
          </cell>
          <cell r="H22">
            <v>1273.57</v>
          </cell>
          <cell r="I22">
            <v>1604.44</v>
          </cell>
          <cell r="J22">
            <v>1273.57</v>
          </cell>
          <cell r="K22">
            <v>1604.44</v>
          </cell>
        </row>
        <row r="23">
          <cell r="B23" t="str">
            <v>1.2.1.2</v>
          </cell>
          <cell r="C23" t="str">
            <v>SEINFRA</v>
          </cell>
          <cell r="D23" t="str">
            <v>C1622</v>
          </cell>
          <cell r="E23" t="str">
            <v>LIGAÇÃO PROVISÓRIA DE ÁGUA E SANITÁRIO</v>
          </cell>
          <cell r="F23" t="str">
            <v>UN</v>
          </cell>
          <cell r="G23">
            <v>1</v>
          </cell>
          <cell r="H23">
            <v>1884.42</v>
          </cell>
          <cell r="I23">
            <v>2373.99</v>
          </cell>
          <cell r="J23">
            <v>1884.42</v>
          </cell>
          <cell r="K23">
            <v>2373.99</v>
          </cell>
        </row>
        <row r="24">
          <cell r="B24" t="str">
            <v>1.2.2</v>
          </cell>
          <cell r="E24" t="str">
            <v>ALOJAMENTOS</v>
          </cell>
          <cell r="K24">
            <v>31442.25</v>
          </cell>
        </row>
        <row r="25">
          <cell r="B25" t="str">
            <v>1.2.2.1</v>
          </cell>
          <cell r="C25" t="str">
            <v>SINAPI</v>
          </cell>
          <cell r="D25">
            <v>93209</v>
          </cell>
          <cell r="E25" t="str">
            <v>EXECUÇÃO DE ALMOXARIFADO EM CANTEIRO DE OBRA EM ALVENARIA, INCLUSO PRATELEIRAS. AF_02/2016</v>
          </cell>
          <cell r="F25" t="str">
            <v>M2</v>
          </cell>
          <cell r="G25">
            <v>15</v>
          </cell>
          <cell r="H25">
            <v>584.72</v>
          </cell>
          <cell r="I25">
            <v>736.63</v>
          </cell>
          <cell r="J25">
            <v>8770.8</v>
          </cell>
          <cell r="K25">
            <v>11049.45</v>
          </cell>
        </row>
        <row r="26">
          <cell r="B26" t="str">
            <v>1.2.2.2</v>
          </cell>
          <cell r="C26" t="str">
            <v>SINAPI</v>
          </cell>
          <cell r="D26" t="str">
            <v>73847/001</v>
          </cell>
          <cell r="E26" t="str">
            <v>ALUGUEL CONTAINER/ESCRIT INCL INST ELET LARG=2,20 COMP=6,20M          ALT=2,50M CHAPA ACO C/NERV TRAPEZ FORRO C/ISOL TERMO/ACUSTICO         CHASSIS REFORC PISO COMPENS NAVAL EXC TRANSP/CARGA/DESCARGA</v>
          </cell>
          <cell r="F26" t="str">
            <v>MES</v>
          </cell>
          <cell r="G26">
            <v>8</v>
          </cell>
          <cell r="H26">
            <v>585.93</v>
          </cell>
          <cell r="I26">
            <v>738.15</v>
          </cell>
          <cell r="J26">
            <v>4687.44</v>
          </cell>
          <cell r="K26">
            <v>5905.2</v>
          </cell>
        </row>
        <row r="27">
          <cell r="B27" t="str">
            <v>1.2.2.3</v>
          </cell>
          <cell r="C27" t="str">
            <v>ORSE</v>
          </cell>
          <cell r="D27" t="str">
            <v>S04659</v>
          </cell>
          <cell r="E27" t="str">
            <v>LOCAÇÃO DE CONTAINER - REFEITÓRIO SEM BANHEIRO - 6,00 x 2,30m</v>
          </cell>
          <cell r="F27" t="str">
            <v>MES</v>
          </cell>
          <cell r="G27">
            <v>8</v>
          </cell>
          <cell r="H27">
            <v>585.93</v>
          </cell>
          <cell r="I27">
            <v>738.15</v>
          </cell>
          <cell r="J27">
            <v>4687.44</v>
          </cell>
          <cell r="K27">
            <v>5905.2</v>
          </cell>
        </row>
        <row r="28">
          <cell r="B28" t="str">
            <v>1.2.2.4</v>
          </cell>
          <cell r="C28" t="str">
            <v>ORSE</v>
          </cell>
          <cell r="D28" t="str">
            <v>S04656</v>
          </cell>
          <cell r="E28" t="str">
            <v>LOCAÇÃO DE CONTAINER - BANHEIRO COM CHUVEIROS E VASOS - 4,30 x 2,30m</v>
          </cell>
          <cell r="F28" t="str">
            <v>MES</v>
          </cell>
          <cell r="G28">
            <v>8</v>
          </cell>
          <cell r="H28">
            <v>851.56</v>
          </cell>
          <cell r="I28">
            <v>1072.8</v>
          </cell>
          <cell r="J28">
            <v>6812.48</v>
          </cell>
          <cell r="K28">
            <v>8582.4</v>
          </cell>
        </row>
        <row r="29">
          <cell r="B29" t="str">
            <v>1.2.3</v>
          </cell>
          <cell r="E29" t="str">
            <v>LOCAÇÃO DE OBRA</v>
          </cell>
          <cell r="K29">
            <v>10186.97</v>
          </cell>
        </row>
        <row r="30">
          <cell r="B30" t="str">
            <v>1.2.3.1</v>
          </cell>
          <cell r="C30" t="str">
            <v>SINAPI</v>
          </cell>
          <cell r="D30" t="str">
            <v>73992/001</v>
          </cell>
          <cell r="E30" t="str">
            <v>LOCACAO CONVENCIONAL DE OBRA, ATRAVÉS DE GABARITO DE TABUAS CORRIDAS PONTALETADAS A CADA 1,50M, SEM REAPROVEITAMENTO</v>
          </cell>
          <cell r="F30" t="str">
            <v>M2</v>
          </cell>
          <cell r="G30">
            <v>1075.71</v>
          </cell>
          <cell r="H30">
            <v>7.52</v>
          </cell>
          <cell r="I30">
            <v>9.47</v>
          </cell>
          <cell r="J30">
            <v>8089.34</v>
          </cell>
          <cell r="K30">
            <v>10186.97</v>
          </cell>
        </row>
        <row r="31">
          <cell r="B31" t="str">
            <v>1.3</v>
          </cell>
          <cell r="E31" t="str">
            <v>SEGURANÇA E SINALIZAÇÃO</v>
          </cell>
          <cell r="K31">
            <v>5484.44</v>
          </cell>
        </row>
        <row r="32">
          <cell r="B32" t="str">
            <v>1.3.1</v>
          </cell>
          <cell r="E32" t="str">
            <v>ACESSÓRIOS PARA TRABALHOS EXECUTADOS EM ALTURA</v>
          </cell>
          <cell r="K32">
            <v>3776.06</v>
          </cell>
        </row>
        <row r="33">
          <cell r="B33" t="str">
            <v>1.3.1.1</v>
          </cell>
          <cell r="C33" t="str">
            <v>SINAPI</v>
          </cell>
          <cell r="D33">
            <v>73618</v>
          </cell>
          <cell r="E33" t="str">
            <v>LOCACAO MENSAL DE ANDAIME METALICO TIPO FACHADEIRO, INCLUSIVE MONTAGEM</v>
          </cell>
          <cell r="F33" t="str">
            <v>M2</v>
          </cell>
          <cell r="G33">
            <v>645.48</v>
          </cell>
          <cell r="H33">
            <v>4.64</v>
          </cell>
          <cell r="I33">
            <v>5.85</v>
          </cell>
          <cell r="J33">
            <v>2995.03</v>
          </cell>
          <cell r="K33">
            <v>3776.06</v>
          </cell>
        </row>
        <row r="34">
          <cell r="B34" t="str">
            <v>1.3.2</v>
          </cell>
          <cell r="E34" t="str">
            <v>SINALIZAÇÃO DE OBRA</v>
          </cell>
          <cell r="K34">
            <v>1708.38</v>
          </cell>
        </row>
        <row r="35">
          <cell r="B35" t="str">
            <v>1.3.2.1</v>
          </cell>
          <cell r="C35" t="str">
            <v>SINAPI</v>
          </cell>
          <cell r="D35" t="str">
            <v>74209/001</v>
          </cell>
          <cell r="E35" t="str">
            <v>PLACA DE OBRA EM CHAPA DE ACO GALVANIZADO</v>
          </cell>
          <cell r="F35" t="str">
            <v>M2</v>
          </cell>
          <cell r="G35">
            <v>6</v>
          </cell>
          <cell r="H35">
            <v>226.01</v>
          </cell>
          <cell r="I35">
            <v>284.73</v>
          </cell>
          <cell r="J35">
            <v>1356.06</v>
          </cell>
          <cell r="K35">
            <v>1708.38</v>
          </cell>
        </row>
        <row r="36">
          <cell r="B36" t="str">
            <v>1.4</v>
          </cell>
          <cell r="E36" t="str">
            <v>MURO DE CONTENÇÃO </v>
          </cell>
          <cell r="K36">
            <v>64259.12</v>
          </cell>
        </row>
        <row r="37">
          <cell r="B37" t="str">
            <v>1.4.1</v>
          </cell>
          <cell r="E37" t="str">
            <v>MURO DE CONTENÇÃO EM CONCRETO CICLÓPICO</v>
          </cell>
          <cell r="K37">
            <v>62344.27</v>
          </cell>
        </row>
        <row r="38">
          <cell r="B38" t="str">
            <v>1.4.1.1</v>
          </cell>
          <cell r="C38" t="str">
            <v>SINAPI</v>
          </cell>
          <cell r="D38" t="str">
            <v>73843/001</v>
          </cell>
          <cell r="E38" t="str">
            <v>MURO DE ARRIMO DE CONCRETO CICLOPICO COM 30% DE PEDRA DE MAO</v>
          </cell>
          <cell r="F38" t="str">
            <v>M3</v>
          </cell>
          <cell r="G38">
            <v>135</v>
          </cell>
          <cell r="H38">
            <v>272.41</v>
          </cell>
          <cell r="I38">
            <v>343.18</v>
          </cell>
          <cell r="J38">
            <v>36775.35</v>
          </cell>
          <cell r="K38">
            <v>46329.3</v>
          </cell>
        </row>
        <row r="39">
          <cell r="B39" t="str">
            <v>1.4.1.2</v>
          </cell>
          <cell r="C39" t="str">
            <v>SINAPI</v>
          </cell>
          <cell r="D39">
            <v>5970</v>
          </cell>
          <cell r="E39" t="str">
            <v>FORMA TABUA PARA CONCRETO EM FUNDACAO, C/ REAPROVEITAMENTO 2X.</v>
          </cell>
          <cell r="F39" t="str">
            <v>M2</v>
          </cell>
          <cell r="G39">
            <v>283</v>
          </cell>
          <cell r="H39">
            <v>44.92</v>
          </cell>
          <cell r="I39">
            <v>56.59</v>
          </cell>
          <cell r="J39">
            <v>12712.36</v>
          </cell>
          <cell r="K39">
            <v>16014.97</v>
          </cell>
        </row>
        <row r="40">
          <cell r="B40" t="str">
            <v>1.4.2</v>
          </cell>
          <cell r="E40" t="str">
            <v>SERVIÇOS GERAIS</v>
          </cell>
          <cell r="K40">
            <v>1914.85</v>
          </cell>
        </row>
        <row r="41">
          <cell r="B41" t="str">
            <v>1.4.2.1</v>
          </cell>
          <cell r="C41" t="str">
            <v>SINAPI</v>
          </cell>
          <cell r="D41">
            <v>90082</v>
          </cell>
          <cell r="E41" t="str">
            <v>ESCAVAÇÃO MECANIZADA DE VALA COM PROF. ATÉ 1,5 M (MÉDIA ENTRE MONTANTE E JUSANTE/UMA COMPOSIÇÃO POR TRECHO), COM ESCAVADEIRA HIDRÁULICA (0,8 M3/111 HP), LARG. DE 1,5 M A 2,5 M, EM SOLO DE 1A CATEGORIA, EM LOCAIS COM ALTO NÍVEL DE INTERFERÊNCIA. AF_01/2015</v>
          </cell>
          <cell r="F41" t="str">
            <v>M3</v>
          </cell>
          <cell r="G41">
            <v>50</v>
          </cell>
          <cell r="H41">
            <v>12.25</v>
          </cell>
          <cell r="I41">
            <v>15.43</v>
          </cell>
          <cell r="J41">
            <v>612.5</v>
          </cell>
          <cell r="K41">
            <v>771.5</v>
          </cell>
        </row>
        <row r="42">
          <cell r="B42" t="str">
            <v>1.4.2.2</v>
          </cell>
          <cell r="C42" t="str">
            <v>SINAPI</v>
          </cell>
          <cell r="D42">
            <v>94097</v>
          </cell>
          <cell r="E42" t="str">
            <v>PREPARO DE FUNDO DE VALA COM LARGURA MENOR QUE 1,5 M, EM LOCAL COM NÍVEL BAIXO DE INTERFERÊNCIA. AF_06/2016</v>
          </cell>
          <cell r="F42" t="str">
            <v>M2</v>
          </cell>
          <cell r="G42">
            <v>65</v>
          </cell>
          <cell r="H42">
            <v>3.94</v>
          </cell>
          <cell r="I42">
            <v>4.96</v>
          </cell>
          <cell r="J42">
            <v>256.1</v>
          </cell>
          <cell r="K42">
            <v>322.4</v>
          </cell>
        </row>
        <row r="43">
          <cell r="B43" t="str">
            <v>1.4.2.3</v>
          </cell>
          <cell r="C43" t="str">
            <v>SINAPI</v>
          </cell>
          <cell r="D43">
            <v>55835</v>
          </cell>
          <cell r="E43" t="str">
            <v>REATERRO INTERNO (EDIFICACOES) COMPACTADO MANUALMENTE</v>
          </cell>
          <cell r="F43" t="str">
            <v>M3</v>
          </cell>
          <cell r="G43">
            <v>15</v>
          </cell>
          <cell r="H43">
            <v>43.44</v>
          </cell>
          <cell r="I43">
            <v>54.73</v>
          </cell>
          <cell r="J43">
            <v>651.6</v>
          </cell>
          <cell r="K43">
            <v>820.95</v>
          </cell>
        </row>
        <row r="44">
          <cell r="B44" t="str">
            <v>1.5</v>
          </cell>
          <cell r="E44" t="str">
            <v>TERRAPLANAGEM</v>
          </cell>
          <cell r="K44">
            <v>144598.49</v>
          </cell>
        </row>
        <row r="45">
          <cell r="B45" t="str">
            <v>1.5.1</v>
          </cell>
          <cell r="E45" t="str">
            <v>LIMPEZA E REMOÇÃO DO TERRENO</v>
          </cell>
          <cell r="K45">
            <v>6724.38</v>
          </cell>
        </row>
        <row r="46">
          <cell r="B46" t="str">
            <v>1.5.1.1</v>
          </cell>
          <cell r="C46" t="str">
            <v>SINAPI</v>
          </cell>
          <cell r="D46">
            <v>73672</v>
          </cell>
          <cell r="E46" t="str">
            <v>DESMATAMENTO E LIMPEZA MECANIZADA DE TERRENO COM ARVORES ATE Ø 15CM, UTILIZANDO TRATOR DE ESTEIRAS</v>
          </cell>
          <cell r="F46" t="str">
            <v>M2</v>
          </cell>
          <cell r="G46">
            <v>4110.76</v>
          </cell>
          <cell r="H46">
            <v>0.44</v>
          </cell>
          <cell r="I46">
            <v>0.55</v>
          </cell>
          <cell r="J46">
            <v>1808.73</v>
          </cell>
          <cell r="K46">
            <v>2260.92</v>
          </cell>
        </row>
        <row r="47">
          <cell r="B47" t="str">
            <v>1.5.1.2</v>
          </cell>
          <cell r="C47" t="str">
            <v>SEINFRA</v>
          </cell>
          <cell r="D47" t="str">
            <v>C3218</v>
          </cell>
          <cell r="E47" t="str">
            <v>EXPURGO DE JAZIDA</v>
          </cell>
          <cell r="F47" t="str">
            <v>M3</v>
          </cell>
          <cell r="G47">
            <v>1233</v>
          </cell>
          <cell r="H47">
            <v>2.87</v>
          </cell>
          <cell r="I47">
            <v>3.62</v>
          </cell>
          <cell r="J47">
            <v>3538.71</v>
          </cell>
          <cell r="K47">
            <v>4463.46</v>
          </cell>
        </row>
        <row r="48">
          <cell r="B48" t="str">
            <v>1.5.2</v>
          </cell>
          <cell r="E48" t="str">
            <v>ATERRO DE TERRENO</v>
          </cell>
          <cell r="K48">
            <v>137874.11</v>
          </cell>
        </row>
        <row r="49">
          <cell r="B49" t="str">
            <v>1.5.2.1</v>
          </cell>
          <cell r="C49" t="str">
            <v>SINAPI</v>
          </cell>
          <cell r="D49">
            <v>89894</v>
          </cell>
          <cell r="E49" t="str">
            <v>ESCAVAÇÃO VERTICAL A CÉU ABERTO, INCLUINDO CARGA, DESCARGA E TRANSPORTE, EM SOLO DE 1ª CATEGORIA COM ESCAVADEIRA HIDRÁULICA (CAÇAMBA: 0,8 M³ / 111 HP), FROTA DE 6 CAMINHÕES BASCULANTES DE 14 M³, DMT DE 4 KM E VELOCIDADE MÉDIA 22 KM/H. AF_12/2013</v>
          </cell>
          <cell r="F49" t="str">
            <v>M3</v>
          </cell>
          <cell r="G49">
            <v>5359.81</v>
          </cell>
          <cell r="H49">
            <v>15.24</v>
          </cell>
          <cell r="I49">
            <v>19.2</v>
          </cell>
          <cell r="J49">
            <v>81683.5</v>
          </cell>
          <cell r="K49">
            <v>102908.35</v>
          </cell>
        </row>
        <row r="50">
          <cell r="B50" t="str">
            <v>1.5.2.2</v>
          </cell>
          <cell r="C50" t="str">
            <v>SINAPI</v>
          </cell>
          <cell r="D50" t="str">
            <v>74005/002</v>
          </cell>
          <cell r="E50" t="str">
            <v>COMPACTACAO MECANICA C/ CONTROLE DO GC&gt;=95% DO PN (AREAS) (C/MONIVELADORA 140 HP E ROLO COMPRESSOR VIBRATORIO 80 HP)</v>
          </cell>
          <cell r="F50" t="str">
            <v>M3</v>
          </cell>
          <cell r="G50">
            <v>5359.81</v>
          </cell>
          <cell r="H50">
            <v>5.15</v>
          </cell>
          <cell r="I50">
            <v>6.49</v>
          </cell>
          <cell r="J50">
            <v>27603.02</v>
          </cell>
          <cell r="K50">
            <v>34785.17</v>
          </cell>
        </row>
        <row r="51">
          <cell r="B51" t="str">
            <v>1.5.2.3</v>
          </cell>
          <cell r="C51" t="str">
            <v>SINAPI</v>
          </cell>
          <cell r="D51">
            <v>79473</v>
          </cell>
          <cell r="E51" t="str">
            <v>CORTE E ATERRO COMPENSADO</v>
          </cell>
          <cell r="F51" t="str">
            <v>M3</v>
          </cell>
          <cell r="G51">
            <v>21.55</v>
          </cell>
          <cell r="H51">
            <v>6.65</v>
          </cell>
          <cell r="I51">
            <v>8.38</v>
          </cell>
          <cell r="J51">
            <v>143.31</v>
          </cell>
          <cell r="K51">
            <v>180.59</v>
          </cell>
        </row>
        <row r="52">
          <cell r="B52">
            <v>2</v>
          </cell>
          <cell r="E52" t="str">
            <v>INFRAESTRUTURA</v>
          </cell>
          <cell r="K52">
            <v>178440</v>
          </cell>
        </row>
        <row r="53">
          <cell r="B53" t="str">
            <v>2.1</v>
          </cell>
          <cell r="E53" t="str">
            <v>INFRAESTRUTURA - FÓRUM </v>
          </cell>
          <cell r="K53">
            <v>173547.71</v>
          </cell>
        </row>
        <row r="54">
          <cell r="B54" t="str">
            <v>2.1.1</v>
          </cell>
          <cell r="E54" t="str">
            <v>SAPATAS DE FUNDAÇÃO</v>
          </cell>
          <cell r="K54">
            <v>74576.05</v>
          </cell>
        </row>
        <row r="55">
          <cell r="B55" t="str">
            <v>2.1.1.1</v>
          </cell>
          <cell r="C55" t="str">
            <v>SINAPI</v>
          </cell>
          <cell r="D55">
            <v>5970</v>
          </cell>
          <cell r="E55" t="str">
            <v>FORMA TABUA PARA CONCRETO EM FUNDACAO, C/ REAPROVEITAMENTO 2X.</v>
          </cell>
          <cell r="F55" t="str">
            <v>M2</v>
          </cell>
          <cell r="G55">
            <v>196</v>
          </cell>
          <cell r="H55">
            <v>44.92</v>
          </cell>
          <cell r="I55">
            <v>56.59</v>
          </cell>
          <cell r="J55">
            <v>8804.32</v>
          </cell>
          <cell r="K55">
            <v>11091.64</v>
          </cell>
        </row>
        <row r="56">
          <cell r="B56" t="str">
            <v>2.1.1.2</v>
          </cell>
          <cell r="C56" t="str">
            <v>ORSE</v>
          </cell>
          <cell r="D56" t="str">
            <v>S11482</v>
          </cell>
          <cell r="E56" t="str">
            <v>CONCRETO SIMPLES USINADO FCK=25MPA, BOMBEADO, LANÇADO E ADENSADO NA INFRAESTRUTURA</v>
          </cell>
          <cell r="F56" t="str">
            <v>M3</v>
          </cell>
          <cell r="G56">
            <v>66</v>
          </cell>
          <cell r="H56">
            <v>306.47</v>
          </cell>
          <cell r="I56">
            <v>386.09</v>
          </cell>
          <cell r="J56">
            <v>20227.02</v>
          </cell>
          <cell r="K56">
            <v>25481.94</v>
          </cell>
        </row>
        <row r="57">
          <cell r="B57" t="str">
            <v>2.1.1.3</v>
          </cell>
          <cell r="C57" t="str">
            <v>SEINFRA</v>
          </cell>
          <cell r="D57" t="str">
            <v>C4151</v>
          </cell>
          <cell r="E57" t="str">
            <v>ARMADURA DE AÇO CA 50/60</v>
          </cell>
          <cell r="F57" t="str">
            <v>KG</v>
          </cell>
          <cell r="G57">
            <v>3971</v>
          </cell>
          <cell r="H57">
            <v>7.6</v>
          </cell>
          <cell r="I57">
            <v>9.57</v>
          </cell>
          <cell r="J57">
            <v>30179.6</v>
          </cell>
          <cell r="K57">
            <v>38002.47</v>
          </cell>
        </row>
        <row r="58">
          <cell r="B58" t="str">
            <v>2.1.2</v>
          </cell>
          <cell r="E58" t="str">
            <v>VIGAS DE FUNDAÇÃO</v>
          </cell>
          <cell r="K58">
            <v>71386.35</v>
          </cell>
        </row>
        <row r="59">
          <cell r="B59" t="str">
            <v>2.1.2.1</v>
          </cell>
          <cell r="C59" t="str">
            <v>SINAPI</v>
          </cell>
          <cell r="D59">
            <v>5970</v>
          </cell>
          <cell r="E59" t="str">
            <v>FORMA TABUA PARA CONCRETO EM FUNDACAO, C/ REAPROVEITAMENTO 2X.</v>
          </cell>
          <cell r="F59" t="str">
            <v>M2</v>
          </cell>
          <cell r="G59">
            <v>300</v>
          </cell>
          <cell r="H59">
            <v>44.92</v>
          </cell>
          <cell r="I59">
            <v>56.59</v>
          </cell>
          <cell r="J59">
            <v>13476</v>
          </cell>
          <cell r="K59">
            <v>16977</v>
          </cell>
        </row>
        <row r="60">
          <cell r="B60" t="str">
            <v>2.1.2.2</v>
          </cell>
          <cell r="C60" t="str">
            <v>SEINFRA</v>
          </cell>
          <cell r="D60" t="str">
            <v>C4151</v>
          </cell>
          <cell r="E60" t="str">
            <v>ARMADURA DE AÇO CA 50/60</v>
          </cell>
          <cell r="F60" t="str">
            <v>KG</v>
          </cell>
          <cell r="G60">
            <v>4112</v>
          </cell>
          <cell r="H60">
            <v>7.6</v>
          </cell>
          <cell r="I60">
            <v>9.57</v>
          </cell>
          <cell r="J60">
            <v>31251.2</v>
          </cell>
          <cell r="K60">
            <v>39351.84</v>
          </cell>
        </row>
        <row r="61">
          <cell r="B61" t="str">
            <v>2.1.2.3</v>
          </cell>
          <cell r="C61" t="str">
            <v>ORSE</v>
          </cell>
          <cell r="D61" t="str">
            <v>S11482</v>
          </cell>
          <cell r="E61" t="str">
            <v>CONCRETO SIMPLES USINADO FCK=25MPA, BOMBEADO, LANÇADO E ADENSADO NA INFRAESTRUTURA</v>
          </cell>
          <cell r="F61" t="str">
            <v>M3</v>
          </cell>
          <cell r="G61">
            <v>39</v>
          </cell>
          <cell r="H61">
            <v>306.47</v>
          </cell>
          <cell r="I61">
            <v>386.09</v>
          </cell>
          <cell r="J61">
            <v>11952.33</v>
          </cell>
          <cell r="K61">
            <v>15057.51</v>
          </cell>
        </row>
        <row r="62">
          <cell r="B62" t="str">
            <v>2.1.3</v>
          </cell>
          <cell r="E62" t="str">
            <v>SERVIÇOS GERAIS DE FUNDAÇÃO</v>
          </cell>
          <cell r="K62">
            <v>27585.31</v>
          </cell>
        </row>
        <row r="63">
          <cell r="B63" t="str">
            <v>2.1.3.1</v>
          </cell>
          <cell r="C63" t="str">
            <v>SEINFRA</v>
          </cell>
          <cell r="D63" t="str">
            <v>C0702</v>
          </cell>
          <cell r="E63" t="str">
            <v>CARGA MANUAL DE ENTULHO EM CAMINHÃO BASCULANTE</v>
          </cell>
          <cell r="F63" t="str">
            <v>M3</v>
          </cell>
          <cell r="G63">
            <v>120</v>
          </cell>
          <cell r="H63">
            <v>14.99</v>
          </cell>
          <cell r="I63">
            <v>18.88</v>
          </cell>
          <cell r="J63">
            <v>1798.8</v>
          </cell>
          <cell r="K63">
            <v>2265.6</v>
          </cell>
        </row>
        <row r="64">
          <cell r="B64" t="str">
            <v>2.1.3.2</v>
          </cell>
          <cell r="C64" t="str">
            <v>SINAPI</v>
          </cell>
          <cell r="D64">
            <v>93358</v>
          </cell>
          <cell r="E64" t="str">
            <v>ESCAVAÇÃO MANUAL DE VALAS. AF_03/2016</v>
          </cell>
          <cell r="F64" t="str">
            <v>M3</v>
          </cell>
          <cell r="G64">
            <v>100</v>
          </cell>
          <cell r="H64">
            <v>49.09</v>
          </cell>
          <cell r="I64">
            <v>61.84</v>
          </cell>
          <cell r="J64">
            <v>4909</v>
          </cell>
          <cell r="K64">
            <v>6184</v>
          </cell>
        </row>
        <row r="65">
          <cell r="B65" t="str">
            <v>2.1.3.3</v>
          </cell>
          <cell r="C65" t="str">
            <v>SINAPI</v>
          </cell>
          <cell r="D65">
            <v>55835</v>
          </cell>
          <cell r="E65" t="str">
            <v>REATERRO INTERNO (EDIFICACOES) COMPACTADO MANUALMENTE</v>
          </cell>
          <cell r="F65" t="str">
            <v>M3</v>
          </cell>
          <cell r="G65">
            <v>220</v>
          </cell>
          <cell r="H65">
            <v>43.44</v>
          </cell>
          <cell r="I65">
            <v>54.73</v>
          </cell>
          <cell r="J65">
            <v>9556.8</v>
          </cell>
          <cell r="K65">
            <v>12040.6</v>
          </cell>
        </row>
        <row r="66">
          <cell r="B66" t="str">
            <v>2.1.3.4</v>
          </cell>
          <cell r="C66" t="str">
            <v>SINAPI</v>
          </cell>
          <cell r="D66">
            <v>83534</v>
          </cell>
          <cell r="E66" t="str">
            <v>LASTRO DE CONCRETO, PREPARO MECÂNICO, INCLUSOS ADITIVO IMPERMEABILIZANTE, LANÇAMENTO E ADENSAMENTO</v>
          </cell>
          <cell r="F66" t="str">
            <v>M3</v>
          </cell>
          <cell r="G66">
            <v>13.44</v>
          </cell>
          <cell r="H66">
            <v>419.04</v>
          </cell>
          <cell r="I66">
            <v>527.91</v>
          </cell>
          <cell r="J66">
            <v>5631.9</v>
          </cell>
          <cell r="K66">
            <v>7095.11</v>
          </cell>
        </row>
        <row r="67">
          <cell r="B67" t="str">
            <v>2.2</v>
          </cell>
          <cell r="E67" t="str">
            <v>INFRAESTRUTURA - GUARITA</v>
          </cell>
          <cell r="K67">
            <v>4892.29</v>
          </cell>
        </row>
        <row r="68">
          <cell r="B68" t="str">
            <v>2.2.1</v>
          </cell>
          <cell r="E68" t="str">
            <v>SAPATAS DE FUNDAÇÃO</v>
          </cell>
          <cell r="K68">
            <v>2949.2</v>
          </cell>
        </row>
        <row r="69">
          <cell r="B69" t="str">
            <v>2.2.1.1</v>
          </cell>
          <cell r="C69" t="str">
            <v>SINAPI</v>
          </cell>
          <cell r="D69">
            <v>5970</v>
          </cell>
          <cell r="E69" t="str">
            <v>FORMA TABUA PARA CONCRETO EM FUNDACAO, C/ REAPROVEITAMENTO 2X.</v>
          </cell>
          <cell r="F69" t="str">
            <v>M2</v>
          </cell>
          <cell r="G69">
            <v>14.83</v>
          </cell>
          <cell r="H69">
            <v>44.92</v>
          </cell>
          <cell r="I69">
            <v>56.59</v>
          </cell>
          <cell r="J69">
            <v>666.16</v>
          </cell>
          <cell r="K69">
            <v>839.23</v>
          </cell>
        </row>
        <row r="70">
          <cell r="B70" t="str">
            <v>2.2.1.2</v>
          </cell>
          <cell r="C70" t="str">
            <v>SEINFRA</v>
          </cell>
          <cell r="D70" t="str">
            <v>C4151</v>
          </cell>
          <cell r="E70" t="str">
            <v>ARMADURA DE AÇO CA 50/60</v>
          </cell>
          <cell r="F70" t="str">
            <v>KG</v>
          </cell>
          <cell r="G70">
            <v>141</v>
          </cell>
          <cell r="H70">
            <v>7.6</v>
          </cell>
          <cell r="I70">
            <v>9.57</v>
          </cell>
          <cell r="J70">
            <v>1071.6</v>
          </cell>
          <cell r="K70">
            <v>1349.37</v>
          </cell>
        </row>
        <row r="71">
          <cell r="B71" t="str">
            <v>2.2.1.3</v>
          </cell>
          <cell r="C71" t="str">
            <v>ORSE</v>
          </cell>
          <cell r="D71" t="str">
            <v>S11482</v>
          </cell>
          <cell r="E71" t="str">
            <v>CONCRETO SIMPLES USINADO FCK=25MPA, BOMBEADO, LANÇADO E ADENSADO NA INFRAESTRUTURA</v>
          </cell>
          <cell r="F71" t="str">
            <v>M3</v>
          </cell>
          <cell r="G71">
            <v>1.97</v>
          </cell>
          <cell r="H71">
            <v>306.47</v>
          </cell>
          <cell r="I71">
            <v>386.09</v>
          </cell>
          <cell r="J71">
            <v>603.75</v>
          </cell>
          <cell r="K71">
            <v>760.6</v>
          </cell>
        </row>
        <row r="72">
          <cell r="B72" t="str">
            <v>2.2.2</v>
          </cell>
          <cell r="E72" t="str">
            <v>VIGAS DE FUNDAÇÃO</v>
          </cell>
          <cell r="K72">
            <v>1421.28</v>
          </cell>
        </row>
        <row r="73">
          <cell r="B73" t="str">
            <v>2.2.2.1</v>
          </cell>
          <cell r="C73" t="str">
            <v>SINAPI</v>
          </cell>
          <cell r="D73">
            <v>5970</v>
          </cell>
          <cell r="E73" t="str">
            <v>FORMA TABUA PARA CONCRETO EM FUNDACAO, C/ REAPROVEITAMENTO 2X.</v>
          </cell>
          <cell r="F73" t="str">
            <v>M2</v>
          </cell>
          <cell r="G73">
            <v>10.41</v>
          </cell>
          <cell r="H73">
            <v>44.92</v>
          </cell>
          <cell r="I73">
            <v>56.59</v>
          </cell>
          <cell r="J73">
            <v>467.62</v>
          </cell>
          <cell r="K73">
            <v>589.1</v>
          </cell>
        </row>
        <row r="74">
          <cell r="B74" t="str">
            <v>2.2.2.2</v>
          </cell>
          <cell r="C74" t="str">
            <v>SEINFRA</v>
          </cell>
          <cell r="D74" t="str">
            <v>C4151</v>
          </cell>
          <cell r="E74" t="str">
            <v>ARMADURA DE AÇO CA 50/60</v>
          </cell>
          <cell r="F74" t="str">
            <v>KG</v>
          </cell>
          <cell r="G74">
            <v>45</v>
          </cell>
          <cell r="H74">
            <v>7.6</v>
          </cell>
          <cell r="I74">
            <v>9.57</v>
          </cell>
          <cell r="J74">
            <v>342</v>
          </cell>
          <cell r="K74">
            <v>430.65</v>
          </cell>
        </row>
        <row r="75">
          <cell r="B75" t="str">
            <v>2.2.2.3</v>
          </cell>
          <cell r="C75" t="str">
            <v>ORSE</v>
          </cell>
          <cell r="D75" t="str">
            <v>S11482</v>
          </cell>
          <cell r="E75" t="str">
            <v>CONCRETO SIMPLES USINADO FCK=25MPA, BOMBEADO, LANÇADO E ADENSADO NA INFRAESTRUTURA</v>
          </cell>
          <cell r="F75" t="str">
            <v>M3</v>
          </cell>
          <cell r="G75">
            <v>1.04</v>
          </cell>
          <cell r="H75">
            <v>306.47</v>
          </cell>
          <cell r="I75">
            <v>386.09</v>
          </cell>
          <cell r="J75">
            <v>318.73</v>
          </cell>
          <cell r="K75">
            <v>401.53</v>
          </cell>
        </row>
        <row r="76">
          <cell r="B76" t="str">
            <v>2.2.3</v>
          </cell>
          <cell r="E76" t="str">
            <v>SERVIÇOS GERAIS DE FUNDAÇÃO</v>
          </cell>
          <cell r="K76">
            <v>521.81</v>
          </cell>
        </row>
        <row r="77">
          <cell r="B77" t="str">
            <v>2.2.3.1</v>
          </cell>
          <cell r="C77" t="str">
            <v>SEINFRA</v>
          </cell>
          <cell r="D77" t="str">
            <v>C0702</v>
          </cell>
          <cell r="E77" t="str">
            <v>CARGA MANUAL DE ENTULHO EM CAMINHÃO BASCULANTE</v>
          </cell>
          <cell r="F77" t="str">
            <v>M3</v>
          </cell>
          <cell r="G77">
            <v>3.01</v>
          </cell>
          <cell r="H77">
            <v>14.99</v>
          </cell>
          <cell r="I77">
            <v>18.88</v>
          </cell>
          <cell r="J77">
            <v>45.12</v>
          </cell>
          <cell r="K77">
            <v>56.83</v>
          </cell>
        </row>
        <row r="78">
          <cell r="B78" t="str">
            <v>2.2.3.2</v>
          </cell>
          <cell r="C78" t="str">
            <v>SINAPI</v>
          </cell>
          <cell r="D78">
            <v>93358</v>
          </cell>
          <cell r="E78" t="str">
            <v>ESCAVAÇÃO MANUAL DE VALAS. AF_03/2016</v>
          </cell>
          <cell r="F78" t="str">
            <v>M3</v>
          </cell>
          <cell r="G78">
            <v>0.9</v>
          </cell>
          <cell r="H78">
            <v>49.09</v>
          </cell>
          <cell r="I78">
            <v>61.84</v>
          </cell>
          <cell r="J78">
            <v>44.18</v>
          </cell>
          <cell r="K78">
            <v>55.66</v>
          </cell>
        </row>
        <row r="79">
          <cell r="B79" t="str">
            <v>2.2.3.3</v>
          </cell>
          <cell r="C79" t="str">
            <v>SINAPI</v>
          </cell>
          <cell r="D79">
            <v>55835</v>
          </cell>
          <cell r="E79" t="str">
            <v>REATERRO INTERNO (EDIFICACOES) COMPACTADO MANUALMENTE</v>
          </cell>
          <cell r="F79" t="str">
            <v>M3</v>
          </cell>
          <cell r="G79">
            <v>3.91</v>
          </cell>
          <cell r="H79">
            <v>43.44</v>
          </cell>
          <cell r="I79">
            <v>54.73</v>
          </cell>
          <cell r="J79">
            <v>169.85</v>
          </cell>
          <cell r="K79">
            <v>213.99</v>
          </cell>
        </row>
        <row r="80">
          <cell r="B80" t="str">
            <v>2.2.3.4</v>
          </cell>
          <cell r="C80" t="str">
            <v>SINAPI</v>
          </cell>
          <cell r="D80">
            <v>83534</v>
          </cell>
          <cell r="E80" t="str">
            <v>LASTRO DE CONCRETO, PREPARO MECÂNICO, INCLUSOS ADITIVO IMPERMEABILIZANTE, LANÇAMENTO E ADENSAMENTO</v>
          </cell>
          <cell r="F80" t="str">
            <v>M3</v>
          </cell>
          <cell r="G80">
            <v>0.37</v>
          </cell>
          <cell r="H80">
            <v>419.04</v>
          </cell>
          <cell r="I80">
            <v>527.91</v>
          </cell>
          <cell r="J80">
            <v>155.04</v>
          </cell>
          <cell r="K80">
            <v>195.33</v>
          </cell>
        </row>
        <row r="81">
          <cell r="B81">
            <v>3</v>
          </cell>
          <cell r="E81" t="str">
            <v>SUPERESTRUTURA</v>
          </cell>
          <cell r="K81">
            <v>391318.49</v>
          </cell>
        </row>
        <row r="82">
          <cell r="B82" t="str">
            <v>3.1</v>
          </cell>
          <cell r="E82" t="str">
            <v>SUPERESTRUTURA - FÓRUM</v>
          </cell>
          <cell r="K82">
            <v>383809.47</v>
          </cell>
        </row>
        <row r="83">
          <cell r="B83" t="str">
            <v>3.1.1</v>
          </cell>
          <cell r="E83" t="str">
            <v>PILARES</v>
          </cell>
          <cell r="K83">
            <v>145298.45</v>
          </cell>
        </row>
        <row r="84">
          <cell r="B84" t="str">
            <v>3.1.1.1</v>
          </cell>
          <cell r="C84" t="str">
            <v>SEINFRA</v>
          </cell>
          <cell r="D84" t="str">
            <v>C4151</v>
          </cell>
          <cell r="E84" t="str">
            <v>ARMADURA DE AÇO CA 50/60</v>
          </cell>
          <cell r="F84" t="str">
            <v>KG</v>
          </cell>
          <cell r="G84">
            <v>6569</v>
          </cell>
          <cell r="H84">
            <v>7.6</v>
          </cell>
          <cell r="I84">
            <v>9.57</v>
          </cell>
          <cell r="J84">
            <v>49924.4</v>
          </cell>
          <cell r="K84">
            <v>62865.33</v>
          </cell>
        </row>
        <row r="85">
          <cell r="B85" t="str">
            <v>3.1.1.2</v>
          </cell>
          <cell r="C85" t="str">
            <v>ORSE</v>
          </cell>
          <cell r="D85" t="str">
            <v>S00098</v>
          </cell>
          <cell r="E85" t="str">
            <v>CONCRETO SIMPLES USINADO FCK = 25MPA, BOMBEADO, LANÇADO E ADENSADO EM SUPERESTRUTURA</v>
          </cell>
          <cell r="F85" t="str">
            <v>M3</v>
          </cell>
          <cell r="G85">
            <v>27.79</v>
          </cell>
          <cell r="H85">
            <v>319.18</v>
          </cell>
          <cell r="I85">
            <v>402.1</v>
          </cell>
          <cell r="J85">
            <v>8870.01</v>
          </cell>
          <cell r="K85">
            <v>11174.36</v>
          </cell>
        </row>
        <row r="86">
          <cell r="B86" t="str">
            <v>3.1.1.3</v>
          </cell>
          <cell r="C86" t="str">
            <v>SINAPI</v>
          </cell>
          <cell r="D86">
            <v>92269</v>
          </cell>
          <cell r="E86" t="str">
            <v>FABRICAÇÃO DE FÔRMA PARA PILARES E ESTRUTURAS SIMILARES, EM MADEIRA SERRADA, E=25 MM. AF_12/2015</v>
          </cell>
          <cell r="F86" t="str">
            <v>M2</v>
          </cell>
          <cell r="G86">
            <v>443.51</v>
          </cell>
          <cell r="H86">
            <v>46.14</v>
          </cell>
          <cell r="I86">
            <v>58.13</v>
          </cell>
          <cell r="J86">
            <v>20463.55</v>
          </cell>
          <cell r="K86">
            <v>25781.24</v>
          </cell>
        </row>
        <row r="87">
          <cell r="B87" t="str">
            <v>3.1.1.4</v>
          </cell>
          <cell r="C87" t="str">
            <v>SINAPI</v>
          </cell>
          <cell r="D87">
            <v>92410</v>
          </cell>
          <cell r="E87" t="str">
            <v>MONTAGEM E DESMONTAGEM DE FÔRMA DE PILARES RETANGULARES E ESTRUTURAS SIMILARES COM ÁREA MÉDIA DAS SEÇÕES MENOR OU IGUAL A 0,25 M², PÉ-DIREITO SIMPLES, EM MADEIRA SERRADA, 2 UTILIZAÇÕES. AF_12/2015</v>
          </cell>
          <cell r="F87" t="str">
            <v>M2</v>
          </cell>
          <cell r="G87">
            <v>443.51</v>
          </cell>
          <cell r="H87">
            <v>81.39</v>
          </cell>
          <cell r="I87">
            <v>102.54</v>
          </cell>
          <cell r="J87">
            <v>36097.28</v>
          </cell>
          <cell r="K87">
            <v>45477.52</v>
          </cell>
        </row>
        <row r="88">
          <cell r="B88" t="str">
            <v>3.1.2</v>
          </cell>
          <cell r="E88" t="str">
            <v>VIGAS DE TRAVAMENTO</v>
          </cell>
          <cell r="K88">
            <v>97439.41</v>
          </cell>
        </row>
        <row r="89">
          <cell r="B89" t="str">
            <v>3.1.2.1</v>
          </cell>
          <cell r="C89" t="str">
            <v>SEINFRA</v>
          </cell>
          <cell r="D89" t="str">
            <v>C4151</v>
          </cell>
          <cell r="E89" t="str">
            <v>ARMADURA DE AÇO CA 50/60</v>
          </cell>
          <cell r="F89" t="str">
            <v>KG</v>
          </cell>
          <cell r="G89">
            <v>3058</v>
          </cell>
          <cell r="H89">
            <v>7.6</v>
          </cell>
          <cell r="I89">
            <v>9.57</v>
          </cell>
          <cell r="J89">
            <v>23240.8</v>
          </cell>
          <cell r="K89">
            <v>29265.06</v>
          </cell>
        </row>
        <row r="90">
          <cell r="B90" t="str">
            <v>3.1.2.2</v>
          </cell>
          <cell r="C90" t="str">
            <v>ORSE</v>
          </cell>
          <cell r="D90" t="str">
            <v>S00098</v>
          </cell>
          <cell r="E90" t="str">
            <v>CONCRETO SIMPLES USINADO FCK = 25MPA, BOMBEADO, LANÇADO E ADENSADO EM SUPERESTRUTURA</v>
          </cell>
          <cell r="F90" t="str">
            <v>M3</v>
          </cell>
          <cell r="G90">
            <v>34.79</v>
          </cell>
          <cell r="H90">
            <v>319.18</v>
          </cell>
          <cell r="I90">
            <v>402.1</v>
          </cell>
          <cell r="J90">
            <v>11104.27</v>
          </cell>
          <cell r="K90">
            <v>13989.06</v>
          </cell>
        </row>
        <row r="91">
          <cell r="B91" t="str">
            <v>3.1.2.3</v>
          </cell>
          <cell r="C91" t="str">
            <v>SINAPI</v>
          </cell>
          <cell r="D91">
            <v>92270</v>
          </cell>
          <cell r="E91" t="str">
            <v>FABRICAÇÃO DE FÔRMA PARA VIGAS, COM MADEIRA SERRADA, E = 25 MM. AF_12/2015</v>
          </cell>
          <cell r="F91" t="str">
            <v>M2</v>
          </cell>
          <cell r="G91">
            <v>405.7</v>
          </cell>
          <cell r="H91">
            <v>35.61</v>
          </cell>
          <cell r="I91">
            <v>44.86</v>
          </cell>
          <cell r="J91">
            <v>14446.98</v>
          </cell>
          <cell r="K91">
            <v>18199.7</v>
          </cell>
        </row>
        <row r="92">
          <cell r="B92" t="str">
            <v>3.1.2.4</v>
          </cell>
          <cell r="C92" t="str">
            <v>SINAPI</v>
          </cell>
          <cell r="D92">
            <v>92448</v>
          </cell>
          <cell r="E92" t="str">
            <v>MONTAGEM E DESMONTAGEM DE FÔRMA DE VIGA, ESCORAMENTO COM PONTALETE DE MADEIRA, PÉ-DIREITO SIMPLES, EM MADEIRA SERRADA, 4 UTILIZAÇÕES. AF_12/2015</v>
          </cell>
          <cell r="F92" t="str">
            <v>M2</v>
          </cell>
          <cell r="G92">
            <v>405.7</v>
          </cell>
          <cell r="H92">
            <v>70.41</v>
          </cell>
          <cell r="I92">
            <v>88.7</v>
          </cell>
          <cell r="J92">
            <v>28565.34</v>
          </cell>
          <cell r="K92">
            <v>35985.59</v>
          </cell>
        </row>
        <row r="93">
          <cell r="B93" t="str">
            <v>3.1.3</v>
          </cell>
          <cell r="E93" t="str">
            <v>LAJE</v>
          </cell>
          <cell r="K93">
            <v>141071.61</v>
          </cell>
        </row>
        <row r="94">
          <cell r="B94" t="str">
            <v>3.1.3.1</v>
          </cell>
          <cell r="C94" t="str">
            <v>SEINFRA</v>
          </cell>
          <cell r="D94" t="str">
            <v>C4458</v>
          </cell>
          <cell r="E94" t="str">
            <v>LAJE PRÉ-FABRICADA TRELIÇADA P/ FÔRRO - VÃO ACIMA DE 4,81 M</v>
          </cell>
          <cell r="F94" t="str">
            <v>M2</v>
          </cell>
          <cell r="G94">
            <v>1047.38</v>
          </cell>
          <cell r="H94">
            <v>106.91</v>
          </cell>
          <cell r="I94">
            <v>134.69</v>
          </cell>
          <cell r="J94">
            <v>111975.4</v>
          </cell>
          <cell r="K94">
            <v>141071.61</v>
          </cell>
        </row>
        <row r="95">
          <cell r="B95" t="str">
            <v>3.2</v>
          </cell>
          <cell r="E95" t="str">
            <v>SUPERESTRUTURA - GUARITA </v>
          </cell>
          <cell r="K95">
            <v>7509.02</v>
          </cell>
        </row>
        <row r="96">
          <cell r="B96" t="str">
            <v>3.2.1</v>
          </cell>
          <cell r="E96" t="str">
            <v>PILARES</v>
          </cell>
          <cell r="K96">
            <v>2465.45</v>
          </cell>
        </row>
        <row r="97">
          <cell r="B97" t="str">
            <v>3.2.1.1</v>
          </cell>
          <cell r="C97" t="str">
            <v>ORSE</v>
          </cell>
          <cell r="D97" t="str">
            <v>S00098</v>
          </cell>
          <cell r="E97" t="str">
            <v>CONCRETO SIMPLES USINADO FCK = 25MPA, BOMBEADO, LANÇADO E ADENSADO EM SUPERESTRUTURA</v>
          </cell>
          <cell r="F97" t="str">
            <v>M3</v>
          </cell>
          <cell r="G97">
            <v>0.38</v>
          </cell>
          <cell r="H97">
            <v>319.18</v>
          </cell>
          <cell r="I97">
            <v>402.1</v>
          </cell>
          <cell r="J97">
            <v>121.29</v>
          </cell>
          <cell r="K97">
            <v>152.8</v>
          </cell>
        </row>
        <row r="98">
          <cell r="B98" t="str">
            <v>3.2.1.2</v>
          </cell>
          <cell r="C98" t="str">
            <v>SEINFRA</v>
          </cell>
          <cell r="D98" t="str">
            <v>C4151</v>
          </cell>
          <cell r="E98" t="str">
            <v>ARMADURA DE AÇO CA 50/60</v>
          </cell>
          <cell r="F98" t="str">
            <v>KG</v>
          </cell>
          <cell r="G98">
            <v>60</v>
          </cell>
          <cell r="H98">
            <v>7.6</v>
          </cell>
          <cell r="I98">
            <v>9.57</v>
          </cell>
          <cell r="J98">
            <v>456</v>
          </cell>
          <cell r="K98">
            <v>574.2</v>
          </cell>
        </row>
        <row r="99">
          <cell r="B99" t="str">
            <v>3.2.1.3</v>
          </cell>
          <cell r="C99" t="str">
            <v>SINAPI</v>
          </cell>
          <cell r="D99">
            <v>92269</v>
          </cell>
          <cell r="E99" t="str">
            <v>FABRICAÇÃO DE FÔRMA PARA PILARES E ESTRUTURAS SIMILARES, EM MADEIRA SERRADA, E=25 MM. AF_12/2015</v>
          </cell>
          <cell r="F99" t="str">
            <v>M2</v>
          </cell>
          <cell r="G99">
            <v>10.82</v>
          </cell>
          <cell r="H99">
            <v>46.14</v>
          </cell>
          <cell r="I99">
            <v>58.13</v>
          </cell>
          <cell r="J99">
            <v>499.23</v>
          </cell>
          <cell r="K99">
            <v>628.97</v>
          </cell>
        </row>
        <row r="100">
          <cell r="B100" t="str">
            <v>3.2.1.4</v>
          </cell>
          <cell r="C100" t="str">
            <v>SINAPI</v>
          </cell>
          <cell r="D100">
            <v>92410</v>
          </cell>
          <cell r="E100" t="str">
            <v>MONTAGEM E DESMONTAGEM DE FÔRMA DE PILARES RETANGULARES E ESTRUTURAS SIMILARES COM ÁREA MÉDIA DAS SEÇÕES MENOR OU IGUAL A 0,25 M², PÉ-DIREITO SIMPLES, EM MADEIRA SERRADA, 2 UTILIZAÇÕES. AF_12/2015</v>
          </cell>
          <cell r="F100" t="str">
            <v>M2</v>
          </cell>
          <cell r="G100">
            <v>10.82</v>
          </cell>
          <cell r="H100">
            <v>81.39</v>
          </cell>
          <cell r="I100">
            <v>102.54</v>
          </cell>
          <cell r="J100">
            <v>880.64</v>
          </cell>
          <cell r="K100">
            <v>1109.48</v>
          </cell>
        </row>
        <row r="101">
          <cell r="B101" t="str">
            <v>3.2.2</v>
          </cell>
          <cell r="E101" t="str">
            <v>VIGAS DE TRAVAMENTO</v>
          </cell>
          <cell r="K101">
            <v>2076.35</v>
          </cell>
        </row>
        <row r="102">
          <cell r="B102" t="str">
            <v>3.2.2.1</v>
          </cell>
          <cell r="C102" t="str">
            <v>SEINFRA</v>
          </cell>
          <cell r="D102" t="str">
            <v>C4151</v>
          </cell>
          <cell r="E102" t="str">
            <v>ARMADURA DE AÇO CA 50/60</v>
          </cell>
          <cell r="F102" t="str">
            <v>KG</v>
          </cell>
          <cell r="G102">
            <v>36</v>
          </cell>
          <cell r="H102">
            <v>7.6</v>
          </cell>
          <cell r="I102">
            <v>9.57</v>
          </cell>
          <cell r="J102">
            <v>273.6</v>
          </cell>
          <cell r="K102">
            <v>344.52</v>
          </cell>
        </row>
        <row r="103">
          <cell r="B103" t="str">
            <v>3.2.2.2</v>
          </cell>
          <cell r="C103" t="str">
            <v>ORSE</v>
          </cell>
          <cell r="D103" t="str">
            <v>S00098</v>
          </cell>
          <cell r="E103" t="str">
            <v>CONCRETO SIMPLES USINADO FCK = 25MPA, BOMBEADO, LANÇADO E ADENSADO EM SUPERESTRUTURA</v>
          </cell>
          <cell r="F103" t="str">
            <v>M3</v>
          </cell>
          <cell r="G103">
            <v>0.63</v>
          </cell>
          <cell r="H103">
            <v>319.18</v>
          </cell>
          <cell r="I103">
            <v>402.1</v>
          </cell>
          <cell r="J103">
            <v>201.08</v>
          </cell>
          <cell r="K103">
            <v>253.32</v>
          </cell>
        </row>
        <row r="104">
          <cell r="B104" t="str">
            <v>3.2.2.3</v>
          </cell>
          <cell r="C104" t="str">
            <v>SINAPI</v>
          </cell>
          <cell r="D104">
            <v>92270</v>
          </cell>
          <cell r="E104" t="str">
            <v>FABRICAÇÃO DE FÔRMA PARA VIGAS, COM MADEIRA SERRADA, E = 25 MM. AF_12/2015</v>
          </cell>
          <cell r="F104" t="str">
            <v>M2</v>
          </cell>
          <cell r="G104">
            <v>11.07</v>
          </cell>
          <cell r="H104">
            <v>35.61</v>
          </cell>
          <cell r="I104">
            <v>44.86</v>
          </cell>
          <cell r="J104">
            <v>394.2</v>
          </cell>
          <cell r="K104">
            <v>496.6</v>
          </cell>
        </row>
        <row r="105">
          <cell r="B105" t="str">
            <v>3.2.2.4</v>
          </cell>
          <cell r="C105" t="str">
            <v>SINAPI</v>
          </cell>
          <cell r="D105">
            <v>92448</v>
          </cell>
          <cell r="E105" t="str">
            <v>MONTAGEM E DESMONTAGEM DE FÔRMA DE VIGA, ESCORAMENTO COM PONTALETE DE MADEIRA, PÉ-DIREITO SIMPLES, EM MADEIRA SERRADA, 4 UTILIZAÇÕES. AF_12/2015</v>
          </cell>
          <cell r="F105" t="str">
            <v>M2</v>
          </cell>
          <cell r="G105">
            <v>11.07</v>
          </cell>
          <cell r="H105">
            <v>70.41</v>
          </cell>
          <cell r="I105">
            <v>88.7</v>
          </cell>
          <cell r="J105">
            <v>779.44</v>
          </cell>
          <cell r="K105">
            <v>981.91</v>
          </cell>
        </row>
        <row r="106">
          <cell r="B106" t="str">
            <v>3.2.3</v>
          </cell>
          <cell r="E106" t="str">
            <v>LAJE</v>
          </cell>
          <cell r="K106">
            <v>2967.22</v>
          </cell>
        </row>
        <row r="107">
          <cell r="B107" t="str">
            <v>3.2.3.1</v>
          </cell>
          <cell r="C107" t="str">
            <v>SEINFRA</v>
          </cell>
          <cell r="D107" t="str">
            <v>C4458</v>
          </cell>
          <cell r="E107" t="str">
            <v>LAJE PRÉ-FABRICADA TRELIÇADA P/ FÔRRO - VÃO ACIMA DE 4,81 M</v>
          </cell>
          <cell r="F107" t="str">
            <v>M2</v>
          </cell>
          <cell r="G107">
            <v>22.03</v>
          </cell>
          <cell r="H107">
            <v>106.91</v>
          </cell>
          <cell r="I107">
            <v>134.69</v>
          </cell>
          <cell r="J107">
            <v>2355.23</v>
          </cell>
          <cell r="K107">
            <v>2967.22</v>
          </cell>
        </row>
        <row r="108">
          <cell r="B108">
            <v>4</v>
          </cell>
          <cell r="E108" t="str">
            <v>PAREDES E PAINÉIS</v>
          </cell>
          <cell r="K108">
            <v>176867.08</v>
          </cell>
        </row>
        <row r="109">
          <cell r="B109" t="str">
            <v>4.1</v>
          </cell>
          <cell r="E109" t="str">
            <v>PAREDES E PAINÉIS - FÓRUM</v>
          </cell>
          <cell r="K109">
            <v>173407.07</v>
          </cell>
        </row>
        <row r="110">
          <cell r="B110" t="str">
            <v>4.1.1</v>
          </cell>
          <cell r="E110" t="str">
            <v>ALVENARIA EM BLOCO CERÂMICO 14X19X39 CM</v>
          </cell>
          <cell r="K110">
            <v>70658.29</v>
          </cell>
        </row>
        <row r="111">
          <cell r="B111" t="str">
            <v>4.1.1.1</v>
          </cell>
          <cell r="C111" t="str">
            <v>SINAPI</v>
          </cell>
          <cell r="D111">
            <v>87485</v>
          </cell>
          <cell r="E111" t="str">
            <v>ALVENARIA DE VEDAÇÃO DE BLOCOS CERÂMICOS FURADOS NA VERTICAL DE 14X19X39CM (ESPESSURA 14CM) DE PAREDES COM ÁREA LÍQUIDA MENOR QUE 6M² COM VÃOS E ARGAMASSA DE ASSENTAMENTO COM PREPARO EM BETONEIRA. AF_06/2014</v>
          </cell>
          <cell r="F111" t="str">
            <v>M2</v>
          </cell>
          <cell r="G111">
            <v>1176.07</v>
          </cell>
          <cell r="H111">
            <v>47.69</v>
          </cell>
          <cell r="I111">
            <v>60.08</v>
          </cell>
          <cell r="J111">
            <v>56086.78</v>
          </cell>
          <cell r="K111">
            <v>70658.29</v>
          </cell>
        </row>
        <row r="112">
          <cell r="B112" t="str">
            <v>4.1.2</v>
          </cell>
          <cell r="E112" t="str">
            <v>ALVENARIA EM BLOCO CERÂMICO 19X19X39 CM</v>
          </cell>
          <cell r="K112">
            <v>89233.23</v>
          </cell>
        </row>
        <row r="113">
          <cell r="B113" t="str">
            <v>4.1.2.1</v>
          </cell>
          <cell r="C113" t="str">
            <v>SINAPI</v>
          </cell>
          <cell r="D113">
            <v>87488</v>
          </cell>
          <cell r="E113" t="str">
            <v>ALVENARIA DE VEDAÇÃO DE BLOCOS CERÂMICOS FURADOS NA VERTICAL DE 19X19X39CM (ESPESSURA 19CM) DE PAREDES COM ÁREA LÍQUIDA MENOR QUE 6M² COM VÃOS E ARGAMASSA DE ASSENTAMENTO COM PREPARO MANUAL. AF_06/2014</v>
          </cell>
          <cell r="F113" t="str">
            <v>M2</v>
          </cell>
          <cell r="G113">
            <v>1265.54</v>
          </cell>
          <cell r="H113">
            <v>55.97</v>
          </cell>
          <cell r="I113">
            <v>70.51</v>
          </cell>
          <cell r="J113">
            <v>70832.27</v>
          </cell>
          <cell r="K113">
            <v>89233.23</v>
          </cell>
        </row>
        <row r="114">
          <cell r="B114" t="str">
            <v>4.1.3</v>
          </cell>
          <cell r="E114" t="str">
            <v>ENCUNHAMENTO</v>
          </cell>
          <cell r="K114">
            <v>9720</v>
          </cell>
        </row>
        <row r="115">
          <cell r="B115" t="str">
            <v>4.1.3.1</v>
          </cell>
          <cell r="C115" t="str">
            <v>SINAPI</v>
          </cell>
          <cell r="D115">
            <v>93202</v>
          </cell>
          <cell r="E115" t="str">
            <v>FIXAÇÃO (ENCUNHAMENTO) DE ALVENARIA DE VEDAÇÃO COM TIJOLO MACIÇO. AF_03/2016</v>
          </cell>
          <cell r="F115" t="str">
            <v>M</v>
          </cell>
          <cell r="G115">
            <v>540</v>
          </cell>
          <cell r="H115">
            <v>14.29</v>
          </cell>
          <cell r="I115">
            <v>18</v>
          </cell>
          <cell r="J115">
            <v>7716.6</v>
          </cell>
          <cell r="K115">
            <v>9720</v>
          </cell>
        </row>
        <row r="116">
          <cell r="B116" t="str">
            <v>4.1.4</v>
          </cell>
          <cell r="E116" t="str">
            <v>VERGA E CONTRAVERGA</v>
          </cell>
          <cell r="K116">
            <v>2048.99</v>
          </cell>
        </row>
        <row r="117">
          <cell r="B117" t="str">
            <v>4.1.4.1</v>
          </cell>
          <cell r="C117" t="str">
            <v>SINAPI</v>
          </cell>
          <cell r="D117">
            <v>93190</v>
          </cell>
          <cell r="E117" t="str">
            <v>VERGA MOLDADA IN LOCO COM UTILIZAÇÃO DE BLOCOS CANALETA PARA JANELAS COM ATÉ 1,5 M DE VÃO. AF_03/2016</v>
          </cell>
          <cell r="F117" t="str">
            <v>M</v>
          </cell>
          <cell r="G117">
            <v>65.13</v>
          </cell>
          <cell r="H117">
            <v>24.97</v>
          </cell>
          <cell r="I117">
            <v>31.46</v>
          </cell>
          <cell r="J117">
            <v>1626.3</v>
          </cell>
          <cell r="K117">
            <v>2048.99</v>
          </cell>
        </row>
        <row r="118">
          <cell r="B118" t="str">
            <v>4.1.5</v>
          </cell>
          <cell r="E118" t="str">
            <v>DIVISÓRIA DE GESSO</v>
          </cell>
          <cell r="K118">
            <v>1746.56</v>
          </cell>
        </row>
        <row r="119">
          <cell r="B119" t="str">
            <v>4.1.5.1</v>
          </cell>
          <cell r="C119" t="str">
            <v>SEINFRA</v>
          </cell>
          <cell r="D119" t="str">
            <v>C4496</v>
          </cell>
          <cell r="E119" t="str">
            <v>DIVISÓRIA DE GESSO ACARTONADO e=70mm, S/ REVESTIMENTO - FORNECIMENTO E MONTAGEM</v>
          </cell>
          <cell r="F119">
            <v>1</v>
          </cell>
          <cell r="G119">
            <v>16</v>
          </cell>
          <cell r="H119">
            <v>86.65</v>
          </cell>
          <cell r="I119">
            <v>109.16</v>
          </cell>
          <cell r="J119">
            <v>1386.4</v>
          </cell>
          <cell r="K119">
            <v>1746.56</v>
          </cell>
        </row>
        <row r="120">
          <cell r="B120" t="str">
            <v>4.2</v>
          </cell>
          <cell r="E120" t="str">
            <v>PAREDES E PAINÉIS - GUARITA </v>
          </cell>
          <cell r="K120">
            <v>3460.01</v>
          </cell>
        </row>
        <row r="121">
          <cell r="B121" t="str">
            <v>4.2.1</v>
          </cell>
          <cell r="E121" t="str">
            <v>ALVENARIA EM BLOCO CERÂMICO 14X19X39 CM</v>
          </cell>
          <cell r="K121">
            <v>3021.42</v>
          </cell>
        </row>
        <row r="122">
          <cell r="B122" t="str">
            <v>4.2.1.1</v>
          </cell>
          <cell r="C122" t="str">
            <v>SINAPI</v>
          </cell>
          <cell r="D122">
            <v>87485</v>
          </cell>
          <cell r="E122" t="str">
            <v>ALVENARIA DE VEDAÇÃO DE BLOCOS CERÂMICOS FURADOS NA VERTICAL DE 14X19X39CM (ESPESSURA 14CM) DE PAREDES COM ÁREA LÍQUIDA MENOR QUE 6M² COM VÃOS E ARGAMASSA DE ASSENTAMENTO COM PREPARO EM BETONEIRA. AF_06/2014</v>
          </cell>
          <cell r="F122" t="str">
            <v>M2</v>
          </cell>
          <cell r="G122">
            <v>50.29</v>
          </cell>
          <cell r="H122">
            <v>47.69</v>
          </cell>
          <cell r="I122">
            <v>60.08</v>
          </cell>
          <cell r="J122">
            <v>2398.33</v>
          </cell>
          <cell r="K122">
            <v>3021.42</v>
          </cell>
        </row>
        <row r="123">
          <cell r="B123" t="str">
            <v>4.2.2</v>
          </cell>
          <cell r="E123" t="str">
            <v>ENCUNHAMENTO</v>
          </cell>
          <cell r="K123">
            <v>309.6</v>
          </cell>
        </row>
        <row r="124">
          <cell r="B124" t="str">
            <v>4.2.2.1</v>
          </cell>
          <cell r="C124" t="str">
            <v>SINAPI</v>
          </cell>
          <cell r="D124">
            <v>93202</v>
          </cell>
          <cell r="E124" t="str">
            <v>FIXAÇÃO (ENCUNHAMENTO) DE ALVENARIA DE VEDAÇÃO COM TIJOLO MACIÇO. AF_03/2016</v>
          </cell>
          <cell r="F124" t="str">
            <v>M</v>
          </cell>
          <cell r="G124">
            <v>17.2</v>
          </cell>
          <cell r="H124">
            <v>14.29</v>
          </cell>
          <cell r="I124">
            <v>18</v>
          </cell>
          <cell r="J124">
            <v>245.79</v>
          </cell>
          <cell r="K124">
            <v>309.6</v>
          </cell>
        </row>
        <row r="125">
          <cell r="B125" t="str">
            <v>4.2.3</v>
          </cell>
          <cell r="E125" t="str">
            <v>VERGA E CONTRAVERGA</v>
          </cell>
          <cell r="K125">
            <v>128.99</v>
          </cell>
        </row>
        <row r="126">
          <cell r="B126" t="str">
            <v>4.2.3.1</v>
          </cell>
          <cell r="C126" t="str">
            <v>SINAPI</v>
          </cell>
          <cell r="D126">
            <v>93190</v>
          </cell>
          <cell r="E126" t="str">
            <v>VERGA MOLDADA IN LOCO COM UTILIZAÇÃO DE BLOCOS CANALETA PARA JANELAS COM ATÉ 1,5 M DE VÃO. AF_03/2016</v>
          </cell>
          <cell r="F126" t="str">
            <v>M</v>
          </cell>
          <cell r="G126">
            <v>4.1</v>
          </cell>
          <cell r="H126">
            <v>24.97</v>
          </cell>
          <cell r="I126">
            <v>31.46</v>
          </cell>
          <cell r="J126">
            <v>102.38</v>
          </cell>
          <cell r="K126">
            <v>128.99</v>
          </cell>
        </row>
        <row r="127">
          <cell r="B127">
            <v>5</v>
          </cell>
          <cell r="E127" t="str">
            <v>REVESTIMENTO DE PAREDE INTERNA</v>
          </cell>
          <cell r="K127">
            <v>147548.64</v>
          </cell>
        </row>
        <row r="128">
          <cell r="B128" t="str">
            <v>5.1</v>
          </cell>
          <cell r="E128" t="str">
            <v>REVESTIMENTO DE PAREDE INTERNA - FÓRUM </v>
          </cell>
          <cell r="K128">
            <v>144068.94</v>
          </cell>
        </row>
        <row r="129">
          <cell r="B129" t="str">
            <v>5.1.1</v>
          </cell>
          <cell r="E129" t="str">
            <v>CHAPISCO, EMBOÇO E MASSA ÚNICA</v>
          </cell>
          <cell r="K129">
            <v>103530.02</v>
          </cell>
        </row>
        <row r="130">
          <cell r="B130" t="str">
            <v>5.1.1.1</v>
          </cell>
          <cell r="C130" t="str">
            <v>SINAPI</v>
          </cell>
          <cell r="D130">
            <v>87879</v>
          </cell>
          <cell r="E130" t="str">
            <v>CHAPISCO APLICADO EM ALVENARIAS E ESTRUTURAS DE CONCRETO INTERNAS, COM COLHER DE PEDREIRO.  ARGAMASSA TRAÇO 1:3 COM PREPARO EM BETONEIRA 400L. AF_06/2014</v>
          </cell>
          <cell r="F130" t="str">
            <v>M2</v>
          </cell>
          <cell r="G130">
            <v>2943.97</v>
          </cell>
          <cell r="H130">
            <v>2.39</v>
          </cell>
          <cell r="I130">
            <v>3.01</v>
          </cell>
          <cell r="J130">
            <v>7036.09</v>
          </cell>
          <cell r="K130">
            <v>8861.35</v>
          </cell>
        </row>
        <row r="131">
          <cell r="B131" t="str">
            <v>5.1.1.2</v>
          </cell>
          <cell r="C131" t="str">
            <v>SINAPI</v>
          </cell>
          <cell r="D131">
            <v>87530</v>
          </cell>
          <cell r="E131" t="str">
            <v>MASSA ÚNICA, PARA RECEBIMENTO DE PINTURA, EM ARGAMASSA TRAÇO 1:2:8, PREPARO MANUAL, APLICADA MANUALMENTE EM FACES INTERNAS DE PAREDES, ESPESSURA DE 20MM, COM EXECUÇÃO DE TALISCAS. AF_06/2014</v>
          </cell>
          <cell r="F131" t="str">
            <v>M2</v>
          </cell>
          <cell r="G131">
            <v>2274.78</v>
          </cell>
          <cell r="H131">
            <v>25</v>
          </cell>
          <cell r="I131">
            <v>31.5</v>
          </cell>
          <cell r="J131">
            <v>56869.5</v>
          </cell>
          <cell r="K131">
            <v>71655.57</v>
          </cell>
        </row>
        <row r="132">
          <cell r="B132" t="str">
            <v>5.1.1.3</v>
          </cell>
          <cell r="C132" t="str">
            <v>SINAPI</v>
          </cell>
          <cell r="D132">
            <v>87528</v>
          </cell>
          <cell r="E132" t="str">
            <v>EMBOÇO, PARA RECEBIMENTO DE CERÂMICA, EM ARGAMASSA TRAÇO 1:2:8, PREPARO MANUAL, APLICADO MANUALMENTE EM FACES INTERNAS DE PAREDES, PARA AMBIENTE COM ÁREA MENOR QUE 5M2, ESPESSURA DE 20MM, COM EXECUÇÃO DE TALISCAS. AF_06/2014</v>
          </cell>
          <cell r="F132" t="str">
            <v>M2</v>
          </cell>
          <cell r="G132">
            <v>669.18</v>
          </cell>
          <cell r="H132">
            <v>27.3</v>
          </cell>
          <cell r="I132">
            <v>34.39</v>
          </cell>
          <cell r="J132">
            <v>18268.61</v>
          </cell>
          <cell r="K132">
            <v>23013.1</v>
          </cell>
        </row>
        <row r="133">
          <cell r="B133" t="str">
            <v>5.1.2</v>
          </cell>
          <cell r="E133" t="str">
            <v>ACABAMENTOS</v>
          </cell>
          <cell r="K133">
            <v>40538.92</v>
          </cell>
        </row>
        <row r="134">
          <cell r="B134" t="str">
            <v>5.1.2.1</v>
          </cell>
          <cell r="C134" t="str">
            <v>SINAPI</v>
          </cell>
          <cell r="D134">
            <v>87269</v>
          </cell>
          <cell r="E134" t="str">
            <v>REVESTIMENTO CERÂMICO PARA PAREDES INTERNAS COM PLACAS TIPO GRÊS OU SEMI-GRÊS DE DIMENSÕES 25X35 CM APLICADAS EM AMBIENTES DE ÁREA MAIOR QUE 5 M² NA ALTURA INTEIRA DAS PAREDES. AF_06/2014</v>
          </cell>
          <cell r="F134" t="str">
            <v>M2</v>
          </cell>
          <cell r="G134">
            <v>669.18</v>
          </cell>
          <cell r="H134">
            <v>48.09</v>
          </cell>
          <cell r="I134">
            <v>60.58</v>
          </cell>
          <cell r="J134">
            <v>32180.87</v>
          </cell>
          <cell r="K134">
            <v>40538.92</v>
          </cell>
        </row>
        <row r="135">
          <cell r="B135" t="str">
            <v>5.2</v>
          </cell>
          <cell r="E135" t="str">
            <v>REVESTIMENTO DE PAREDE INTERNA - GUARITA </v>
          </cell>
          <cell r="K135">
            <v>3479.7</v>
          </cell>
        </row>
        <row r="136">
          <cell r="B136" t="str">
            <v>5.2.1</v>
          </cell>
          <cell r="E136" t="str">
            <v>CHAPISCO, EMBOÇO E MASSA ÚNICA</v>
          </cell>
          <cell r="K136">
            <v>2045.17</v>
          </cell>
        </row>
        <row r="137">
          <cell r="B137" t="str">
            <v>5.2.1.1</v>
          </cell>
          <cell r="C137" t="str">
            <v>SINAPI</v>
          </cell>
          <cell r="D137">
            <v>87879</v>
          </cell>
          <cell r="E137" t="str">
            <v>CHAPISCO APLICADO EM ALVENARIAS E ESTRUTURAS DE CONCRETO INTERNAS, COM COLHER DE PEDREIRO.  ARGAMASSA TRAÇO 1:3 COM PREPARO EM BETONEIRA 400L. AF_06/2014</v>
          </cell>
          <cell r="F137" t="str">
            <v>M2</v>
          </cell>
          <cell r="G137">
            <v>57.28</v>
          </cell>
          <cell r="H137">
            <v>2.39</v>
          </cell>
          <cell r="I137">
            <v>3.01</v>
          </cell>
          <cell r="J137">
            <v>136.9</v>
          </cell>
          <cell r="K137">
            <v>172.41</v>
          </cell>
        </row>
        <row r="138">
          <cell r="B138" t="str">
            <v>5.2.1.2</v>
          </cell>
          <cell r="C138" t="str">
            <v>SINAPI</v>
          </cell>
          <cell r="D138">
            <v>87530</v>
          </cell>
          <cell r="E138" t="str">
            <v>MASSA ÚNICA, PARA RECEBIMENTO DE PINTURA, EM ARGAMASSA TRAÇO 1:2:8, PREPARO MANUAL, APLICADA MANUALMENTE EM FACES INTERNAS DE PAREDES, ESPESSURA DE 20MM, COM EXECUÇÃO DE TALISCAS. AF_06/2014</v>
          </cell>
          <cell r="F138" t="str">
            <v>M2</v>
          </cell>
          <cell r="G138">
            <v>33.6</v>
          </cell>
          <cell r="H138">
            <v>25</v>
          </cell>
          <cell r="I138">
            <v>31.5</v>
          </cell>
          <cell r="J138">
            <v>840</v>
          </cell>
          <cell r="K138">
            <v>1058.4</v>
          </cell>
        </row>
        <row r="139">
          <cell r="B139" t="str">
            <v>5.2.1.3</v>
          </cell>
          <cell r="C139" t="str">
            <v>SINAPI</v>
          </cell>
          <cell r="D139">
            <v>87528</v>
          </cell>
          <cell r="E139" t="str">
            <v>EMBOÇO, PARA RECEBIMENTO DE CERÂMICA, EM ARGAMASSA TRAÇO 1:2:8, PREPARO MANUAL, APLICADO MANUALMENTE EM FACES INTERNAS DE PAREDES, PARA AMBIENTE COM ÁREA MENOR QUE 5M2, ESPESSURA DE 20MM, COM EXECUÇÃO DE TALISCAS. AF_06/2014</v>
          </cell>
          <cell r="F139" t="str">
            <v>M2</v>
          </cell>
          <cell r="G139">
            <v>23.68</v>
          </cell>
          <cell r="H139">
            <v>27.3</v>
          </cell>
          <cell r="I139">
            <v>34.39</v>
          </cell>
          <cell r="J139">
            <v>646.46</v>
          </cell>
          <cell r="K139">
            <v>814.36</v>
          </cell>
        </row>
        <row r="140">
          <cell r="B140" t="str">
            <v>5.2.2</v>
          </cell>
          <cell r="E140" t="str">
            <v>ACABAMENTOS</v>
          </cell>
          <cell r="K140">
            <v>1434.53</v>
          </cell>
        </row>
        <row r="141">
          <cell r="B141" t="str">
            <v>5.2.2.1</v>
          </cell>
          <cell r="C141" t="str">
            <v>SINAPI</v>
          </cell>
          <cell r="D141">
            <v>87269</v>
          </cell>
          <cell r="E141" t="str">
            <v>REVESTIMENTO CERÂMICO PARA PAREDES INTERNAS COM PLACAS TIPO GRÊS OU SEMI-GRÊS DE DIMENSÕES 25X35 CM APLICADAS EM AMBIENTES DE ÁREA MAIOR QUE 5 M² NA ALTURA INTEIRA DAS PAREDES. AF_06/2014</v>
          </cell>
          <cell r="F141" t="str">
            <v>M2</v>
          </cell>
          <cell r="G141">
            <v>23.68</v>
          </cell>
          <cell r="H141">
            <v>48.09</v>
          </cell>
          <cell r="I141">
            <v>60.58</v>
          </cell>
          <cell r="J141">
            <v>1138.77</v>
          </cell>
          <cell r="K141">
            <v>1434.53</v>
          </cell>
        </row>
        <row r="142">
          <cell r="B142">
            <v>6</v>
          </cell>
          <cell r="E142" t="str">
            <v>REVESTIMENTO DE PAREDES EXTERNAS</v>
          </cell>
          <cell r="K142">
            <v>124691.01</v>
          </cell>
        </row>
        <row r="143">
          <cell r="B143" t="str">
            <v>6.1</v>
          </cell>
          <cell r="E143" t="str">
            <v>REVESTIMENTO DE PAREDE EXTERNA - FÓRUM</v>
          </cell>
          <cell r="K143">
            <v>120858.36</v>
          </cell>
        </row>
        <row r="144">
          <cell r="B144" t="str">
            <v>6.1.1</v>
          </cell>
          <cell r="E144" t="str">
            <v>CHAPISCO E MASSA ÚNICA</v>
          </cell>
          <cell r="K144">
            <v>120858.36</v>
          </cell>
        </row>
        <row r="145">
          <cell r="B145" t="str">
            <v>6.1.1.1</v>
          </cell>
          <cell r="C145" t="str">
            <v>SINAPI</v>
          </cell>
          <cell r="D145">
            <v>87902</v>
          </cell>
          <cell r="E145" t="str">
            <v>CHAPISCO APLICADO EM ALVENARIA (COM PRESENÇA DE VÃOS) E ESTRUTURAS DE CONCRETO DE FACHADA, COM ROLO PARA TEXTURA ACRÍLICA.  ARGAMASSA INDUSTRIALIZADA COM PREPARO MANUAL. AF_06/2014</v>
          </cell>
          <cell r="F145" t="str">
            <v>M2</v>
          </cell>
          <cell r="G145">
            <v>1565.32</v>
          </cell>
          <cell r="H145">
            <v>9.9</v>
          </cell>
          <cell r="I145">
            <v>12.47</v>
          </cell>
          <cell r="J145">
            <v>15496.67</v>
          </cell>
          <cell r="K145">
            <v>19519.54</v>
          </cell>
        </row>
        <row r="146">
          <cell r="B146" t="str">
            <v>6.1.1.2</v>
          </cell>
          <cell r="C146" t="str">
            <v>SINAPI</v>
          </cell>
          <cell r="D146">
            <v>87778</v>
          </cell>
          <cell r="E146" t="str">
            <v>EMBOÇO OU MASSA ÚNICA EM ARGAMASSA INDUSTRIALIZADA, PREPARO MECÂNICO E APLICAÇÃO COM EQUIPAMENTO DE MISTURA E PROJEÇÃO DE 1,5 M3/H DE ARGAMASSA EM PANOS DE FACHADA COM PRESENÇA DE VÃOS, ESPESSURA DE 25 MM. AF_06/2014</v>
          </cell>
          <cell r="F146" t="str">
            <v>M2</v>
          </cell>
          <cell r="G146">
            <v>1565.32</v>
          </cell>
          <cell r="H146">
            <v>51.39</v>
          </cell>
          <cell r="I146">
            <v>64.74</v>
          </cell>
          <cell r="J146">
            <v>80441.79</v>
          </cell>
          <cell r="K146">
            <v>101338.82</v>
          </cell>
        </row>
        <row r="147">
          <cell r="B147" t="str">
            <v>6.2</v>
          </cell>
          <cell r="E147" t="str">
            <v>REVESTIMENTO DE PAREDE EXTERNA - GUARITA</v>
          </cell>
          <cell r="K147">
            <v>3832.65</v>
          </cell>
        </row>
        <row r="148">
          <cell r="B148" t="str">
            <v>6.2.1</v>
          </cell>
          <cell r="E148" t="str">
            <v>CHAPISCO E MASSA ÚNICA</v>
          </cell>
          <cell r="K148">
            <v>3832.65</v>
          </cell>
        </row>
        <row r="149">
          <cell r="B149" t="str">
            <v>6.2.1.1</v>
          </cell>
          <cell r="C149" t="str">
            <v>SINAPI</v>
          </cell>
          <cell r="D149">
            <v>87902</v>
          </cell>
          <cell r="E149" t="str">
            <v>CHAPISCO APLICADO EM ALVENARIA (COM PRESENÇA DE VÃOS) E ESTRUTURAS DE CONCRETO DE FACHADA, COM ROLO PARA TEXTURA ACRÍLICA.  ARGAMASSA INDUSTRIALIZADA COM PREPARO MANUAL. AF_06/2014</v>
          </cell>
          <cell r="F149" t="str">
            <v>M2</v>
          </cell>
          <cell r="G149">
            <v>27</v>
          </cell>
          <cell r="H149">
            <v>9.9</v>
          </cell>
          <cell r="I149">
            <v>12.47</v>
          </cell>
          <cell r="J149">
            <v>267.3</v>
          </cell>
          <cell r="K149">
            <v>336.69</v>
          </cell>
        </row>
        <row r="150">
          <cell r="B150" t="str">
            <v>6.2.1.2</v>
          </cell>
          <cell r="C150" t="str">
            <v>SINAPI</v>
          </cell>
          <cell r="D150">
            <v>87778</v>
          </cell>
          <cell r="E150" t="str">
            <v>EMBOÇO OU MASSA ÚNICA EM ARGAMASSA INDUSTRIALIZADA, PREPARO MECÂNICO E APLICAÇÃO COM EQUIPAMENTO DE MISTURA E PROJEÇÃO DE 1,5 M3/H DE ARGAMASSA EM PANOS DE FACHADA COM PRESENÇA DE VÃOS, ESPESSURA DE 25 MM. AF_06/2014</v>
          </cell>
          <cell r="F150" t="str">
            <v>M2</v>
          </cell>
          <cell r="G150">
            <v>54</v>
          </cell>
          <cell r="H150">
            <v>51.39</v>
          </cell>
          <cell r="I150">
            <v>64.74</v>
          </cell>
          <cell r="J150">
            <v>2775.06</v>
          </cell>
          <cell r="K150">
            <v>3495.96</v>
          </cell>
        </row>
        <row r="151">
          <cell r="B151">
            <v>7</v>
          </cell>
          <cell r="E151" t="str">
            <v>PISOS</v>
          </cell>
          <cell r="K151">
            <v>250898.42</v>
          </cell>
        </row>
        <row r="152">
          <cell r="B152" t="str">
            <v>7.1</v>
          </cell>
          <cell r="E152" t="str">
            <v>PISOS - FÓRUM</v>
          </cell>
          <cell r="K152">
            <v>248750.06</v>
          </cell>
        </row>
        <row r="153">
          <cell r="B153" t="str">
            <v>7.1.1</v>
          </cell>
          <cell r="E153" t="str">
            <v>REGULARIZAÇÃO E CONTRAPISO DA BASE</v>
          </cell>
          <cell r="K153">
            <v>34992.75</v>
          </cell>
        </row>
        <row r="154">
          <cell r="B154" t="str">
            <v>7.1.1.1</v>
          </cell>
          <cell r="C154" t="str">
            <v>SINAPI</v>
          </cell>
          <cell r="D154">
            <v>87700</v>
          </cell>
          <cell r="E154" t="str">
            <v>CONTRAPISO EM ARGAMASSA TRAÇO 1:4 (CIMENTO E AREIA), PREPARO MECÂNICO COM BETONEIRA 400 L, APLICADO EM ÁREAS SECAS SOBRE LAJE, NÃO ADERIDO, ESPESSURA 6CM. AF_06/2014</v>
          </cell>
          <cell r="F154" t="str">
            <v>M2</v>
          </cell>
          <cell r="G154">
            <v>975</v>
          </cell>
          <cell r="H154">
            <v>28.49</v>
          </cell>
          <cell r="I154">
            <v>35.89</v>
          </cell>
          <cell r="J154">
            <v>27777.75</v>
          </cell>
          <cell r="K154">
            <v>34992.75</v>
          </cell>
        </row>
        <row r="155">
          <cell r="B155" t="str">
            <v>7.1.2</v>
          </cell>
          <cell r="E155" t="str">
            <v>ACABAMENTOS</v>
          </cell>
          <cell r="K155">
            <v>213757.31</v>
          </cell>
        </row>
        <row r="156">
          <cell r="B156" t="str">
            <v>7.1.2.1</v>
          </cell>
          <cell r="C156" t="str">
            <v>SINAPI</v>
          </cell>
          <cell r="D156">
            <v>84190</v>
          </cell>
          <cell r="E156" t="str">
            <v>PISO GRANITO ASSENTADO SOBRE ARGAMASSA CIMENTO / CAL / AREIA TRACO 1:0,25:3 INCLUSIVE REJUNTE EM CIMENTO</v>
          </cell>
          <cell r="F156" t="str">
            <v>M2</v>
          </cell>
          <cell r="G156">
            <v>806</v>
          </cell>
          <cell r="H156">
            <v>198.48</v>
          </cell>
          <cell r="I156">
            <v>250.05</v>
          </cell>
          <cell r="J156">
            <v>159974.88</v>
          </cell>
          <cell r="K156">
            <v>201540.3</v>
          </cell>
        </row>
        <row r="157">
          <cell r="B157" t="str">
            <v>7.1.2.2</v>
          </cell>
          <cell r="C157" t="str">
            <v>SEINFRA</v>
          </cell>
          <cell r="D157" t="str">
            <v>C2996</v>
          </cell>
          <cell r="E157" t="str">
            <v>CERÂMICA ESMALTADA C/ ARG. PRÉ-FABRICADA ATÉ 30X30 CM (900 CM²) - PEI-5/PEI-4 - P/ PISO</v>
          </cell>
          <cell r="F157" t="str">
            <v>M2</v>
          </cell>
          <cell r="G157">
            <v>169</v>
          </cell>
          <cell r="H157">
            <v>57.38</v>
          </cell>
          <cell r="I157">
            <v>72.29</v>
          </cell>
          <cell r="J157">
            <v>9697.22</v>
          </cell>
          <cell r="K157">
            <v>12217.01</v>
          </cell>
        </row>
        <row r="158">
          <cell r="B158" t="str">
            <v>7.2</v>
          </cell>
          <cell r="E158" t="str">
            <v>PISOS - GUARITA</v>
          </cell>
          <cell r="K158">
            <v>2148.36</v>
          </cell>
        </row>
        <row r="159">
          <cell r="B159" t="str">
            <v>7.2.1</v>
          </cell>
          <cell r="E159" t="str">
            <v>REGULARIZAÇÃO E CONTRAPISO DA BASE</v>
          </cell>
          <cell r="K159">
            <v>358.9</v>
          </cell>
        </row>
        <row r="160">
          <cell r="B160" t="str">
            <v>7.2.1.1</v>
          </cell>
          <cell r="C160" t="str">
            <v>SINAPI</v>
          </cell>
          <cell r="D160">
            <v>87700</v>
          </cell>
          <cell r="E160" t="str">
            <v>CONTRAPISO EM ARGAMASSA TRAÇO 1:4 (CIMENTO E AREIA), PREPARO MECÂNICO COM BETONEIRA 400 L, APLICADO EM ÁREAS SECAS SOBRE LAJE, NÃO ADERIDO, ESPESSURA 6CM. AF_06/2014</v>
          </cell>
          <cell r="F160" t="str">
            <v>M2</v>
          </cell>
          <cell r="G160">
            <v>10</v>
          </cell>
          <cell r="H160">
            <v>28.49</v>
          </cell>
          <cell r="I160">
            <v>35.89</v>
          </cell>
          <cell r="J160">
            <v>284.9</v>
          </cell>
          <cell r="K160">
            <v>358.9</v>
          </cell>
        </row>
        <row r="161">
          <cell r="B161" t="str">
            <v>7.2.2</v>
          </cell>
          <cell r="E161" t="str">
            <v>ACABAMENTOS</v>
          </cell>
          <cell r="K161">
            <v>1789.46</v>
          </cell>
        </row>
        <row r="162">
          <cell r="B162" t="str">
            <v>7.2.2.1</v>
          </cell>
          <cell r="C162" t="str">
            <v>SINAPI</v>
          </cell>
          <cell r="D162">
            <v>84190</v>
          </cell>
          <cell r="E162" t="str">
            <v>PISO GRANITO ASSENTADO SOBRE ARGAMASSA CIMENTO / CAL / AREIA TRACO 1:0,25:3 INCLUSIVE REJUNTE EM CIMENTO</v>
          </cell>
          <cell r="F162" t="str">
            <v>M2</v>
          </cell>
          <cell r="G162">
            <v>6</v>
          </cell>
          <cell r="H162">
            <v>198.48</v>
          </cell>
          <cell r="I162">
            <v>250.05</v>
          </cell>
          <cell r="J162">
            <v>1190.88</v>
          </cell>
          <cell r="K162">
            <v>1500.3</v>
          </cell>
        </row>
        <row r="163">
          <cell r="B163" t="str">
            <v>7.2.2.2</v>
          </cell>
          <cell r="C163" t="str">
            <v>SEINFRA</v>
          </cell>
          <cell r="D163" t="str">
            <v>C2996</v>
          </cell>
          <cell r="E163" t="str">
            <v>CERÂMICA ESMALTADA C/ ARG. PRÉ-FABRICADA ATÉ 30X30 CM (900 CM²) - PEI-5/PEI-4 - P/ PISO</v>
          </cell>
          <cell r="F163" t="str">
            <v>M2</v>
          </cell>
          <cell r="G163">
            <v>4</v>
          </cell>
          <cell r="H163">
            <v>57.38</v>
          </cell>
          <cell r="I163">
            <v>72.29</v>
          </cell>
          <cell r="J163">
            <v>229.52</v>
          </cell>
          <cell r="K163">
            <v>289.16</v>
          </cell>
        </row>
        <row r="164">
          <cell r="B164">
            <v>8</v>
          </cell>
          <cell r="E164" t="str">
            <v>ESQUADRIAS</v>
          </cell>
          <cell r="K164">
            <v>143668.27</v>
          </cell>
        </row>
        <row r="165">
          <cell r="B165" t="str">
            <v>8.1</v>
          </cell>
          <cell r="E165" t="str">
            <v>ESQUADRIAS - FÓRUM</v>
          </cell>
          <cell r="K165">
            <v>136656.67</v>
          </cell>
        </row>
        <row r="166">
          <cell r="B166" t="str">
            <v>8.1.1</v>
          </cell>
          <cell r="E166" t="str">
            <v>ESQUADRIAS DE ALUMÍNIO</v>
          </cell>
          <cell r="K166">
            <v>76732.38</v>
          </cell>
        </row>
        <row r="167">
          <cell r="B167" t="str">
            <v>8.1.1.1</v>
          </cell>
          <cell r="E167" t="str">
            <v>PORTA DE ALUMÍNIO</v>
          </cell>
          <cell r="K167">
            <v>21937.58</v>
          </cell>
        </row>
        <row r="168">
          <cell r="B168" t="str">
            <v>8.1.1.1.1</v>
          </cell>
          <cell r="C168" t="str">
            <v>SINAPI</v>
          </cell>
          <cell r="D168">
            <v>94805</v>
          </cell>
          <cell r="E168" t="str">
            <v>PORTA DE ALUMÍNIO DE ABRIR PARA VIDRO SEM GUARNIÇÃO, 87X210CM, FIXAÇÃO COM PARAFUSOS, INCLUSIVE VIDROS - FORNECIMENTO E INSTALAÇÃO. AF_08/2015</v>
          </cell>
          <cell r="F168" t="str">
            <v>UN</v>
          </cell>
          <cell r="G168">
            <v>2</v>
          </cell>
          <cell r="H168">
            <v>833.44</v>
          </cell>
          <cell r="I168">
            <v>1049.97</v>
          </cell>
          <cell r="J168">
            <v>1666.88</v>
          </cell>
          <cell r="K168">
            <v>2099.94</v>
          </cell>
        </row>
        <row r="169">
          <cell r="B169" t="str">
            <v>8.1.1.1.2</v>
          </cell>
          <cell r="C169" t="str">
            <v>SEINFRA</v>
          </cell>
          <cell r="D169" t="str">
            <v>C1873</v>
          </cell>
          <cell r="E169" t="str">
            <v>PELÍCULA DE INSULFILM</v>
          </cell>
          <cell r="F169" t="str">
            <v>M2</v>
          </cell>
          <cell r="G169">
            <v>33</v>
          </cell>
          <cell r="H169">
            <v>41.12</v>
          </cell>
          <cell r="I169">
            <v>51.8</v>
          </cell>
          <cell r="J169">
            <v>1356.96</v>
          </cell>
          <cell r="K169">
            <v>1709.4</v>
          </cell>
        </row>
        <row r="170">
          <cell r="B170" t="str">
            <v>8.1.1.1.3</v>
          </cell>
          <cell r="C170" t="str">
            <v>SINAPI</v>
          </cell>
          <cell r="D170">
            <v>68050</v>
          </cell>
          <cell r="E170" t="str">
            <v>PORTA DE CORRER EM ALUMINIO, COM DUAS FOLHAS PARA VIDRO, INCLUSO VIDRO LISO INCOLOR, FECHADURA E PUXADOR, SEM GUARNICAO/ALIZAR/VISTA</v>
          </cell>
          <cell r="F170" t="str">
            <v>M2</v>
          </cell>
          <cell r="G170">
            <v>16.35</v>
          </cell>
          <cell r="H170">
            <v>433.21</v>
          </cell>
          <cell r="I170">
            <v>545.76</v>
          </cell>
          <cell r="J170">
            <v>7082.98</v>
          </cell>
          <cell r="K170">
            <v>8923.18</v>
          </cell>
        </row>
        <row r="171">
          <cell r="B171" t="str">
            <v>8.1.1.1.4</v>
          </cell>
          <cell r="C171" t="str">
            <v>SINAPI</v>
          </cell>
          <cell r="D171">
            <v>91341</v>
          </cell>
          <cell r="E171" t="str">
            <v>PORTA EM ALUMÍNIO DE ABRIR TIPO VENEZIANA COM GUARNIÇÃO, FIXAÇÃO COM PARAFUSOS - FORNECIMENTO E INSTALAÇÃO. AF_08/2015</v>
          </cell>
          <cell r="F171" t="str">
            <v>M2</v>
          </cell>
          <cell r="G171">
            <v>12.73</v>
          </cell>
          <cell r="H171">
            <v>573.98</v>
          </cell>
          <cell r="I171">
            <v>723.1</v>
          </cell>
          <cell r="J171">
            <v>7306.77</v>
          </cell>
          <cell r="K171">
            <v>9205.06</v>
          </cell>
        </row>
        <row r="172">
          <cell r="B172" t="str">
            <v>8.1.1.2</v>
          </cell>
          <cell r="E172" t="str">
            <v>JANELA DE ALUMÍNIO</v>
          </cell>
          <cell r="K172">
            <v>54794.8</v>
          </cell>
        </row>
        <row r="173">
          <cell r="B173" t="str">
            <v>8.1.1.2.1</v>
          </cell>
          <cell r="C173" t="str">
            <v>SINAPI</v>
          </cell>
          <cell r="D173">
            <v>94576</v>
          </cell>
          <cell r="E173" t="str">
            <v>JANELA DE ALUMÍNIO DE CORRER, 2 FOLHAS, FIXAÇÃO COM PARAFUSO, VEDAÇÃO COM ESPUMA EXPANSIVA PU, COM VIDROS, PADRONIZADA. AF_07/2016</v>
          </cell>
          <cell r="F173" t="str">
            <v>M2</v>
          </cell>
          <cell r="G173">
            <v>90</v>
          </cell>
          <cell r="H173">
            <v>343.07</v>
          </cell>
          <cell r="I173">
            <v>432.2</v>
          </cell>
          <cell r="J173">
            <v>30876.3</v>
          </cell>
          <cell r="K173">
            <v>38898</v>
          </cell>
        </row>
        <row r="174">
          <cell r="B174" t="str">
            <v>8.1.1.2.2</v>
          </cell>
          <cell r="C174" t="str">
            <v>SEINFRA</v>
          </cell>
          <cell r="D174" t="str">
            <v>C1873</v>
          </cell>
          <cell r="E174" t="str">
            <v>PELÍCULA DE INSULFILM</v>
          </cell>
          <cell r="F174" t="str">
            <v>M2</v>
          </cell>
          <cell r="G174">
            <v>110</v>
          </cell>
          <cell r="H174">
            <v>41.12</v>
          </cell>
          <cell r="I174">
            <v>51.8</v>
          </cell>
          <cell r="J174">
            <v>4523.2</v>
          </cell>
          <cell r="K174">
            <v>5698</v>
          </cell>
        </row>
        <row r="175">
          <cell r="B175" t="str">
            <v>8.1.1.2.3</v>
          </cell>
          <cell r="C175" t="str">
            <v>SINAPI</v>
          </cell>
          <cell r="D175">
            <v>94575</v>
          </cell>
          <cell r="E175" t="str">
            <v>JANELA DE ALUMÍNIO MAXIM-AR, FIXAÇÃO COM PARAFUSO, VEDAÇÃO COM ESPUMA EXPANSIVA PU, COM VIDROS, PADRONIZADA. AF_07/2016</v>
          </cell>
          <cell r="F175" t="str">
            <v>M2</v>
          </cell>
          <cell r="G175">
            <v>20</v>
          </cell>
          <cell r="H175">
            <v>404.78</v>
          </cell>
          <cell r="I175">
            <v>509.94</v>
          </cell>
          <cell r="J175">
            <v>8095.6</v>
          </cell>
          <cell r="K175">
            <v>10198.8</v>
          </cell>
        </row>
        <row r="176">
          <cell r="B176" t="str">
            <v>8.1.2</v>
          </cell>
          <cell r="E176" t="str">
            <v>ESQUADRIAS DE MADEIRA</v>
          </cell>
          <cell r="K176">
            <v>57068.3</v>
          </cell>
        </row>
        <row r="177">
          <cell r="B177" t="str">
            <v>8.1.2.1</v>
          </cell>
          <cell r="E177" t="str">
            <v>PORTA DE MADEIRA</v>
          </cell>
          <cell r="K177">
            <v>57068.3</v>
          </cell>
        </row>
        <row r="178">
          <cell r="B178" t="str">
            <v>8.1.2.1.1</v>
          </cell>
          <cell r="C178" t="str">
            <v>PRÓPRIA</v>
          </cell>
          <cell r="D178" t="str">
            <v>CP-90844.1</v>
          </cell>
          <cell r="E178" t="str">
            <v>KIT DE PORTA DE MADEIRA PARA PINTURA, DE CEDRO, 100X210CM, ESPESSURA DE 3,5CM, ITENS INCLUSOS: DOBRADIÇAS, MONTAGEM E INSTALAÇÃO DO BATENTE, FECHADURA COM EXECUÇÃO DO FURO, CHAPA DE ALUMINIO COLADA - FORNECIMENTO E INSTALAÇÃO. AF_08/2015</v>
          </cell>
          <cell r="F178" t="str">
            <v>UN</v>
          </cell>
          <cell r="G178">
            <v>2</v>
          </cell>
          <cell r="H178">
            <v>1104.85</v>
          </cell>
          <cell r="I178">
            <v>1391.89</v>
          </cell>
          <cell r="J178">
            <v>2209.7</v>
          </cell>
          <cell r="K178">
            <v>2783.78</v>
          </cell>
        </row>
        <row r="179">
          <cell r="B179" t="str">
            <v>8.1.2.1.2</v>
          </cell>
          <cell r="C179" t="str">
            <v>PRÓPRIA</v>
          </cell>
          <cell r="D179" t="str">
            <v>CP-90844.2</v>
          </cell>
          <cell r="E179" t="str">
            <v>KIT DE PORTA DE MADEIRA PARA PINTURA, DE CEDRO, 100X210CM, ESPESSURA DE 3,5CM, ITENS INCLUSOS: DOBRADIÇAS, MONTAGEM E INSTALAÇÃO DO BATENTE, FECHADURA COM EXECUÇÃO DO FURO, CHAPA DE ALUMINIO COLADA E BARRA DE APOIO PARA DEFICIENTES - FORNECIMENTO E INSTAL</v>
          </cell>
          <cell r="F179" t="str">
            <v>UN</v>
          </cell>
          <cell r="G179">
            <v>3</v>
          </cell>
          <cell r="H179">
            <v>1340.21</v>
          </cell>
          <cell r="I179">
            <v>1688.4</v>
          </cell>
          <cell r="J179">
            <v>4020.63</v>
          </cell>
          <cell r="K179">
            <v>5065.2</v>
          </cell>
        </row>
        <row r="180">
          <cell r="B180" t="str">
            <v>8.1.2.1.3</v>
          </cell>
          <cell r="C180" t="str">
            <v>PRÓPRIA</v>
          </cell>
          <cell r="D180" t="str">
            <v>CP-91315.1</v>
          </cell>
          <cell r="E180" t="str">
            <v>KIT DE PORTA DE MADEIRA PARA PINTURA, SEMI-OCA (LEVE OU MÉDIA), PADRÃO POPULAR, 90X210CM, ESPESSURA DE 3,5CM, ITENS INCLUSOS: DOBRADIÇAS, MONTAGEM E INSTALAÇÃO DO BATENTE, FECHADURA COM EXECUÇÃO DO FURO, CHAPA DE ALUMINIO COLADA - FORNECIMENTO E INSTALAÇÃ</v>
          </cell>
          <cell r="F180" t="str">
            <v>UN</v>
          </cell>
          <cell r="G180">
            <v>44</v>
          </cell>
          <cell r="H180">
            <v>833.82</v>
          </cell>
          <cell r="I180">
            <v>1050.45</v>
          </cell>
          <cell r="J180">
            <v>36688.08</v>
          </cell>
          <cell r="K180">
            <v>46219.8</v>
          </cell>
        </row>
        <row r="181">
          <cell r="B181" t="str">
            <v>8.1.2.1.4</v>
          </cell>
          <cell r="C181" t="str">
            <v>PRÓPRIA</v>
          </cell>
          <cell r="D181" t="str">
            <v>CP-91314.1</v>
          </cell>
          <cell r="E181" t="str">
            <v>KIT DE PORTA DE MADEIRA PARA PINTURA, SEMI-OCA (LEVE OU MÉDIA), PADRÃO POPULAR, 80X210CM, ESPESSURA DE 3,5CM, ITENS INCLUSOS: DOBRADIÇAS, MONTAGEM E INSTALAÇÃO DO BATENTE, FECHADURA COM EXECUÇÃO DO FURO - CHAPA DE ALUMINIO COLADA - FORNECIMENTO E INSTALAÇ</v>
          </cell>
          <cell r="F181" t="str">
            <v>UN</v>
          </cell>
          <cell r="G181">
            <v>3</v>
          </cell>
          <cell r="H181">
            <v>793.65</v>
          </cell>
          <cell r="I181">
            <v>999.84</v>
          </cell>
          <cell r="J181">
            <v>2380.95</v>
          </cell>
          <cell r="K181">
            <v>2999.52</v>
          </cell>
        </row>
        <row r="182">
          <cell r="B182" t="str">
            <v>8.1.3</v>
          </cell>
          <cell r="E182" t="str">
            <v>VIDROS E ACESSÓRIOS</v>
          </cell>
          <cell r="K182">
            <v>2855.99</v>
          </cell>
        </row>
        <row r="183">
          <cell r="B183" t="str">
            <v>8.1.3.1</v>
          </cell>
          <cell r="E183" t="str">
            <v>BALCÃO DE ATENDIMENTO DAS VARAS</v>
          </cell>
          <cell r="K183">
            <v>2855.99</v>
          </cell>
        </row>
        <row r="184">
          <cell r="B184" t="str">
            <v>8.1.3.1.1</v>
          </cell>
          <cell r="C184" t="str">
            <v>SINAPI</v>
          </cell>
          <cell r="D184">
            <v>72119</v>
          </cell>
          <cell r="E184" t="str">
            <v>VIDRO TEMPERADO INCOLOR, ESPESSURA 8MM, FORNECIMENTO E INSTALACAO, INCLUSIVE MASSA PARA VEDACAO</v>
          </cell>
          <cell r="F184" t="str">
            <v>M2</v>
          </cell>
          <cell r="G184">
            <v>9.5</v>
          </cell>
          <cell r="H184">
            <v>238.63</v>
          </cell>
          <cell r="I184">
            <v>300.63</v>
          </cell>
          <cell r="J184">
            <v>2266.99</v>
          </cell>
          <cell r="K184">
            <v>2855.99</v>
          </cell>
        </row>
        <row r="185">
          <cell r="B185" t="str">
            <v>8.2</v>
          </cell>
          <cell r="E185" t="str">
            <v>ESQUADRIAS - GUARITA </v>
          </cell>
          <cell r="K185">
            <v>7011.6</v>
          </cell>
        </row>
        <row r="186">
          <cell r="B186" t="str">
            <v>8.2.1</v>
          </cell>
          <cell r="E186" t="str">
            <v>ESQUADRIAS DE ALUMINIO</v>
          </cell>
          <cell r="K186">
            <v>5961.15</v>
          </cell>
        </row>
        <row r="187">
          <cell r="B187" t="str">
            <v>8.2.1.1</v>
          </cell>
          <cell r="E187" t="str">
            <v>PORTA DE ALUMÍNIO</v>
          </cell>
          <cell r="K187">
            <v>1366.66</v>
          </cell>
        </row>
        <row r="188">
          <cell r="B188" t="str">
            <v>8.2.1.1.1</v>
          </cell>
          <cell r="C188" t="str">
            <v>SINAPI</v>
          </cell>
          <cell r="D188">
            <v>91341</v>
          </cell>
          <cell r="E188" t="str">
            <v>PORTA EM ALUMÍNIO DE ABRIR TIPO VENEZIANA COM GUARNIÇÃO, FIXAÇÃO COM PARAFUSOS - FORNECIMENTO E INSTALAÇÃO. AF_08/2015</v>
          </cell>
          <cell r="F188" t="str">
            <v>M2</v>
          </cell>
          <cell r="G188">
            <v>1.89</v>
          </cell>
          <cell r="H188">
            <v>573.98</v>
          </cell>
          <cell r="I188">
            <v>723.1</v>
          </cell>
          <cell r="J188">
            <v>1084.82</v>
          </cell>
          <cell r="K188">
            <v>1366.66</v>
          </cell>
        </row>
        <row r="189">
          <cell r="B189" t="str">
            <v>8.2.1.2</v>
          </cell>
          <cell r="E189" t="str">
            <v>JANELA DE ALUMÍNIO</v>
          </cell>
          <cell r="K189">
            <v>4594.49</v>
          </cell>
        </row>
        <row r="190">
          <cell r="B190" t="str">
            <v>8.2.1.2.1</v>
          </cell>
          <cell r="C190" t="str">
            <v>SEINFRA</v>
          </cell>
          <cell r="D190" t="str">
            <v>C1873</v>
          </cell>
          <cell r="E190" t="str">
            <v>PELÍCULA DE INSULFILM</v>
          </cell>
          <cell r="F190" t="str">
            <v>M2</v>
          </cell>
          <cell r="G190">
            <v>9.3</v>
          </cell>
          <cell r="H190">
            <v>41.12</v>
          </cell>
          <cell r="I190">
            <v>51.8</v>
          </cell>
          <cell r="J190">
            <v>382.42</v>
          </cell>
          <cell r="K190">
            <v>481.74</v>
          </cell>
        </row>
        <row r="191">
          <cell r="B191" t="str">
            <v>8.2.1.2.2</v>
          </cell>
          <cell r="C191" t="str">
            <v>SINAPI</v>
          </cell>
          <cell r="D191">
            <v>94575</v>
          </cell>
          <cell r="E191" t="str">
            <v>JANELA DE ALUMÍNIO MAXIM-AR, FIXAÇÃO COM PARAFUSO, VEDAÇÃO COM ESPUMA EXPANSIVA PU, COM VIDROS, PADRONIZADA. AF_07/2016</v>
          </cell>
          <cell r="F191" t="str">
            <v>M2</v>
          </cell>
          <cell r="G191">
            <v>1.2</v>
          </cell>
          <cell r="H191">
            <v>404.78</v>
          </cell>
          <cell r="I191">
            <v>509.94</v>
          </cell>
          <cell r="J191">
            <v>485.74</v>
          </cell>
          <cell r="K191">
            <v>611.93</v>
          </cell>
        </row>
        <row r="192">
          <cell r="B192" t="str">
            <v>8.2.1.2.3</v>
          </cell>
          <cell r="C192" t="str">
            <v>SINAPI</v>
          </cell>
          <cell r="D192">
            <v>94576</v>
          </cell>
          <cell r="E192" t="str">
            <v>JANELA DE ALUMÍNIO DE CORRER, 2 FOLHAS, FIXAÇÃO COM PARAFUSO, VEDAÇÃO COM ESPUMA EXPANSIVA PU, COM VIDROS, PADRONIZADA. AF_07/2016</v>
          </cell>
          <cell r="F192" t="str">
            <v>M2</v>
          </cell>
          <cell r="G192">
            <v>8.1</v>
          </cell>
          <cell r="H192">
            <v>343.07</v>
          </cell>
          <cell r="I192">
            <v>432.2</v>
          </cell>
          <cell r="J192">
            <v>2778.87</v>
          </cell>
          <cell r="K192">
            <v>3500.82</v>
          </cell>
        </row>
        <row r="193">
          <cell r="B193" t="str">
            <v>8.2.2</v>
          </cell>
          <cell r="E193" t="str">
            <v>ESQUADRIAS DE MADEIRA</v>
          </cell>
          <cell r="K193">
            <v>1050.45</v>
          </cell>
        </row>
        <row r="194">
          <cell r="B194" t="str">
            <v>8.2.2.1</v>
          </cell>
          <cell r="E194" t="str">
            <v>PORTA DE MADEIRA</v>
          </cell>
          <cell r="K194">
            <v>1050.45</v>
          </cell>
        </row>
        <row r="195">
          <cell r="B195" t="str">
            <v>8.2.2.1.1</v>
          </cell>
          <cell r="C195" t="str">
            <v>PRÓPRIA</v>
          </cell>
          <cell r="D195" t="str">
            <v>CP-91315.1</v>
          </cell>
          <cell r="E195" t="str">
            <v>KIT DE PORTA DE MADEIRA PARA PINTURA, SEMI-OCA (LEVE OU MÉDIA), PADRÃO POPULAR, 90X210CM, ESPESSURA DE 3,5CM, ITENS INCLUSOS: DOBRADIÇAS, MONTAGEM E INSTALAÇÃO DO BATENTE, FECHADURA COM EXECUÇÃO DO FURO, CHAPA DE ALUMINIO COLADA - FORNECIMENTO E INSTALAÇÃ</v>
          </cell>
          <cell r="F195" t="str">
            <v>UN</v>
          </cell>
          <cell r="G195">
            <v>1</v>
          </cell>
          <cell r="H195">
            <v>833.82</v>
          </cell>
          <cell r="I195">
            <v>1050.45</v>
          </cell>
          <cell r="J195">
            <v>833.82</v>
          </cell>
          <cell r="K195">
            <v>1050.45</v>
          </cell>
        </row>
        <row r="196">
          <cell r="B196">
            <v>9</v>
          </cell>
          <cell r="E196" t="str">
            <v>FORRO</v>
          </cell>
          <cell r="K196">
            <v>88421.62</v>
          </cell>
        </row>
        <row r="197">
          <cell r="B197" t="str">
            <v>9.1</v>
          </cell>
          <cell r="E197" t="str">
            <v>FORRO - FÓRUM </v>
          </cell>
          <cell r="K197">
            <v>87517.92</v>
          </cell>
        </row>
        <row r="198">
          <cell r="B198" t="str">
            <v>9.1.1</v>
          </cell>
          <cell r="E198" t="str">
            <v>FORRO DE PVC</v>
          </cell>
          <cell r="K198">
            <v>87517.92</v>
          </cell>
        </row>
        <row r="199">
          <cell r="B199" t="str">
            <v>9.1.1.1</v>
          </cell>
          <cell r="C199" t="str">
            <v>SEINFRA</v>
          </cell>
          <cell r="D199" t="str">
            <v>C4470</v>
          </cell>
          <cell r="E199" t="str">
            <v>FORRO PVC - MODULADO (618X1250)MM C/ PERFIL "T" EM ALUMÍNIO - FORNECIMENTO E MONTAGEM</v>
          </cell>
          <cell r="F199" t="str">
            <v>M2</v>
          </cell>
          <cell r="G199">
            <v>968.44</v>
          </cell>
          <cell r="H199">
            <v>71.73</v>
          </cell>
          <cell r="I199">
            <v>90.37</v>
          </cell>
          <cell r="J199">
            <v>69466.2</v>
          </cell>
          <cell r="K199">
            <v>87517.92</v>
          </cell>
        </row>
        <row r="200">
          <cell r="B200" t="str">
            <v>9.2</v>
          </cell>
          <cell r="E200" t="str">
            <v>FORRO - GUARITA </v>
          </cell>
          <cell r="K200">
            <v>903.7</v>
          </cell>
        </row>
        <row r="201">
          <cell r="B201" t="str">
            <v>9.2.1</v>
          </cell>
          <cell r="E201" t="str">
            <v>FORRO DE PVC</v>
          </cell>
          <cell r="K201">
            <v>903.7</v>
          </cell>
        </row>
        <row r="202">
          <cell r="B202" t="str">
            <v>9.2.1.1</v>
          </cell>
          <cell r="C202" t="str">
            <v>SEINFRA</v>
          </cell>
          <cell r="D202" t="str">
            <v>C4470</v>
          </cell>
          <cell r="E202" t="str">
            <v>FORRO PVC - MODULADO (618X1250)MM C/ PERFIL "T" EM ALUMÍNIO - FORNECIMENTO E MONTAGEM</v>
          </cell>
          <cell r="F202" t="str">
            <v>M2</v>
          </cell>
          <cell r="G202">
            <v>10</v>
          </cell>
          <cell r="H202">
            <v>71.73</v>
          </cell>
          <cell r="I202">
            <v>90.37</v>
          </cell>
          <cell r="J202">
            <v>717.3</v>
          </cell>
          <cell r="K202">
            <v>903.7</v>
          </cell>
        </row>
        <row r="203">
          <cell r="B203">
            <v>10</v>
          </cell>
          <cell r="E203" t="str">
            <v>COBERTURA</v>
          </cell>
          <cell r="K203">
            <v>213458.01</v>
          </cell>
        </row>
        <row r="204">
          <cell r="B204" t="str">
            <v>10.1</v>
          </cell>
          <cell r="E204" t="str">
            <v>COBERTURA - FÓRUM</v>
          </cell>
          <cell r="K204">
            <v>208247.19</v>
          </cell>
        </row>
        <row r="205">
          <cell r="B205" t="str">
            <v>10.1.1</v>
          </cell>
          <cell r="E205" t="str">
            <v>ESTRUTURA DE MADEIRA</v>
          </cell>
          <cell r="K205">
            <v>18164.16</v>
          </cell>
        </row>
        <row r="206">
          <cell r="B206" t="str">
            <v>10.1.1.1</v>
          </cell>
          <cell r="C206" t="str">
            <v>SINAPI</v>
          </cell>
          <cell r="D206">
            <v>92543</v>
          </cell>
          <cell r="E206" t="str">
            <v>TRAMA DE MADEIRA COMPOSTA POR TERÇAS PARA TELHADOS DE ATÉ 2 ÁGUAS PARA TELHA ONDULADA DE FIBROCIMENTO, METÁLICA, PLÁSTICA OU TERMOACÚSTICA, INCLUSO TRANSPORTE VERTICAL. AF_12/2015</v>
          </cell>
          <cell r="F206" t="str">
            <v>M2</v>
          </cell>
          <cell r="G206">
            <v>1008</v>
          </cell>
          <cell r="H206">
            <v>14.3</v>
          </cell>
          <cell r="I206">
            <v>18.02</v>
          </cell>
          <cell r="J206">
            <v>14414.4</v>
          </cell>
          <cell r="K206">
            <v>18164.16</v>
          </cell>
        </row>
        <row r="207">
          <cell r="B207" t="str">
            <v>10.1.2</v>
          </cell>
          <cell r="E207" t="str">
            <v>TELHAS DE COBERTURA</v>
          </cell>
          <cell r="K207">
            <v>147792.96</v>
          </cell>
        </row>
        <row r="208">
          <cell r="B208" t="str">
            <v>10.1.2.1</v>
          </cell>
          <cell r="C208" t="str">
            <v>SEINFRA</v>
          </cell>
          <cell r="D208" t="str">
            <v>C2450</v>
          </cell>
          <cell r="E208" t="str">
            <v>TELHA TERMOACÚSTICA TRAPEZOIDAL INCLINAÇÃO 17.6%</v>
          </cell>
          <cell r="F208" t="str">
            <v>M2</v>
          </cell>
          <cell r="G208">
            <v>1008</v>
          </cell>
          <cell r="H208">
            <v>116.38</v>
          </cell>
          <cell r="I208">
            <v>146.62</v>
          </cell>
          <cell r="J208">
            <v>117311.04</v>
          </cell>
          <cell r="K208">
            <v>147792.96</v>
          </cell>
        </row>
        <row r="209">
          <cell r="B209" t="str">
            <v>10.1.3</v>
          </cell>
          <cell r="E209" t="str">
            <v>PROTEÇÃO DE MADEIRA CONTRA CUPIM</v>
          </cell>
          <cell r="K209">
            <v>9430</v>
          </cell>
        </row>
        <row r="210">
          <cell r="B210" t="str">
            <v>10.1.3.1</v>
          </cell>
          <cell r="C210" t="str">
            <v>SINAPI</v>
          </cell>
          <cell r="D210">
            <v>84679</v>
          </cell>
          <cell r="E210" t="str">
            <v>PINTURA IMUNIZANTE PARA MADEIRA, DUAS DEMAOS</v>
          </cell>
          <cell r="F210" t="str">
            <v>M2</v>
          </cell>
          <cell r="G210">
            <v>500</v>
          </cell>
          <cell r="H210">
            <v>14.97</v>
          </cell>
          <cell r="I210">
            <v>18.86</v>
          </cell>
          <cell r="J210">
            <v>7485</v>
          </cell>
          <cell r="K210">
            <v>9430</v>
          </cell>
        </row>
        <row r="211">
          <cell r="B211" t="str">
            <v>10.1.4</v>
          </cell>
          <cell r="E211" t="str">
            <v>CALHAS E RUFOS</v>
          </cell>
          <cell r="K211">
            <v>32860.07</v>
          </cell>
        </row>
        <row r="212">
          <cell r="B212" t="str">
            <v>10.1.4.1</v>
          </cell>
          <cell r="C212" t="str">
            <v>SINAPI</v>
          </cell>
          <cell r="D212" t="str">
            <v>73882/005</v>
          </cell>
          <cell r="E212" t="str">
            <v>CALHA EM CONCRETO SIMPLES, EM MEIA CANA DE CONCRETO, DIAMETRO 600 MM</v>
          </cell>
          <cell r="F212" t="str">
            <v>M</v>
          </cell>
          <cell r="G212">
            <v>116.39</v>
          </cell>
          <cell r="H212">
            <v>74.39</v>
          </cell>
          <cell r="I212">
            <v>93.72</v>
          </cell>
          <cell r="J212">
            <v>8658.25</v>
          </cell>
          <cell r="K212">
            <v>10908.07</v>
          </cell>
        </row>
        <row r="213">
          <cell r="B213" t="str">
            <v>10.1.4.2</v>
          </cell>
          <cell r="C213" t="str">
            <v>SINAPI</v>
          </cell>
          <cell r="D213">
            <v>71623</v>
          </cell>
          <cell r="E213" t="str">
            <v>CHAPIM DE CONCRETO APARENTE COM ACABAMENTO DESEMPENADO, FORMA DE COMPENSADO PLASTIFICADO (MADEIRIT) DE 14 X 10 CM, FUNDIDO NO LOCAL.</v>
          </cell>
          <cell r="F213" t="str">
            <v>M</v>
          </cell>
          <cell r="G213">
            <v>350</v>
          </cell>
          <cell r="H213">
            <v>23.02</v>
          </cell>
          <cell r="I213">
            <v>29</v>
          </cell>
          <cell r="J213">
            <v>8057</v>
          </cell>
          <cell r="K213">
            <v>10150</v>
          </cell>
        </row>
        <row r="214">
          <cell r="B214" t="str">
            <v>10.1.4.3</v>
          </cell>
          <cell r="C214" t="str">
            <v>SINAPI</v>
          </cell>
          <cell r="D214">
            <v>94231</v>
          </cell>
          <cell r="E214" t="str">
            <v>RUFO EM CHAPA DE AÇO GALVANIZADO NÚMERO 24, CORTE DE 25 CM, INCLUSO TRANSPORTE VERTICAL. AF_06/2016</v>
          </cell>
          <cell r="F214" t="str">
            <v>M</v>
          </cell>
          <cell r="G214">
            <v>350</v>
          </cell>
          <cell r="H214">
            <v>26.77</v>
          </cell>
          <cell r="I214">
            <v>33.72</v>
          </cell>
          <cell r="J214">
            <v>9369.5</v>
          </cell>
          <cell r="K214">
            <v>11802</v>
          </cell>
        </row>
        <row r="215">
          <cell r="B215" t="str">
            <v>10.2</v>
          </cell>
          <cell r="E215" t="str">
            <v>COBERTURA - GUARITA </v>
          </cell>
          <cell r="K215">
            <v>5210.82</v>
          </cell>
        </row>
        <row r="216">
          <cell r="B216" t="str">
            <v>10.2.1</v>
          </cell>
          <cell r="E216" t="str">
            <v>ESTRUTURA DE MADEIRA</v>
          </cell>
          <cell r="K216">
            <v>396.44</v>
          </cell>
        </row>
        <row r="217">
          <cell r="B217" t="str">
            <v>10.2.1.1</v>
          </cell>
          <cell r="C217" t="str">
            <v>SINAPI</v>
          </cell>
          <cell r="D217">
            <v>92543</v>
          </cell>
          <cell r="E217" t="str">
            <v>TRAMA DE MADEIRA COMPOSTA POR TERÇAS PARA TELHADOS DE ATÉ 2 ÁGUAS PARA TELHA ONDULADA DE FIBROCIMENTO, METÁLICA, PLÁSTICA OU TERMOACÚSTICA, INCLUSO TRANSPORTE VERTICAL. AF_12/2015</v>
          </cell>
          <cell r="F217" t="str">
            <v>M2</v>
          </cell>
          <cell r="G217">
            <v>22</v>
          </cell>
          <cell r="H217">
            <v>14.3</v>
          </cell>
          <cell r="I217">
            <v>18.02</v>
          </cell>
          <cell r="J217">
            <v>314.6</v>
          </cell>
          <cell r="K217">
            <v>396.44</v>
          </cell>
        </row>
        <row r="218">
          <cell r="B218" t="str">
            <v>10.2.2</v>
          </cell>
          <cell r="E218" t="str">
            <v>TELHAS DE COBERTURA</v>
          </cell>
          <cell r="K218">
            <v>3225.64</v>
          </cell>
        </row>
        <row r="219">
          <cell r="B219" t="str">
            <v>10.2.2.1</v>
          </cell>
          <cell r="C219" t="str">
            <v>SEINFRA</v>
          </cell>
          <cell r="D219" t="str">
            <v>C2450</v>
          </cell>
          <cell r="E219" t="str">
            <v>TELHA TERMOACÚSTICA TRAPEZOIDAL INCLINAÇÃO 17.6%</v>
          </cell>
          <cell r="F219" t="str">
            <v>M2</v>
          </cell>
          <cell r="G219">
            <v>22</v>
          </cell>
          <cell r="H219">
            <v>116.38</v>
          </cell>
          <cell r="I219">
            <v>146.62</v>
          </cell>
          <cell r="J219">
            <v>2560.36</v>
          </cell>
          <cell r="K219">
            <v>3225.64</v>
          </cell>
        </row>
        <row r="220">
          <cell r="B220" t="str">
            <v>10.2.3</v>
          </cell>
          <cell r="E220" t="str">
            <v>PROTEÇÃO DE MADEIRA CONTRA CUPIM</v>
          </cell>
          <cell r="K220">
            <v>207.46</v>
          </cell>
        </row>
        <row r="221">
          <cell r="B221" t="str">
            <v>10.2.3.1</v>
          </cell>
          <cell r="C221" t="str">
            <v>SINAPI</v>
          </cell>
          <cell r="D221">
            <v>84679</v>
          </cell>
          <cell r="E221" t="str">
            <v>PINTURA IMUNIZANTE PARA MADEIRA, DUAS DEMAOS</v>
          </cell>
          <cell r="F221" t="str">
            <v>M2</v>
          </cell>
          <cell r="G221">
            <v>11</v>
          </cell>
          <cell r="H221">
            <v>14.97</v>
          </cell>
          <cell r="I221">
            <v>18.86</v>
          </cell>
          <cell r="J221">
            <v>164.67</v>
          </cell>
          <cell r="K221">
            <v>207.46</v>
          </cell>
        </row>
        <row r="222">
          <cell r="B222" t="str">
            <v>10.2.4</v>
          </cell>
          <cell r="E222" t="str">
            <v>CALHAS E RUFOS</v>
          </cell>
          <cell r="K222">
            <v>1381.28</v>
          </cell>
        </row>
        <row r="223">
          <cell r="B223" t="str">
            <v>10.2.4.1</v>
          </cell>
          <cell r="C223" t="str">
            <v>SINAPI</v>
          </cell>
          <cell r="D223" t="str">
            <v>73882/005</v>
          </cell>
          <cell r="E223" t="str">
            <v>CALHA EM CONCRETO SIMPLES, EM MEIA CANA DE CONCRETO, DIAMETRO 600 MM</v>
          </cell>
          <cell r="F223" t="str">
            <v>M</v>
          </cell>
          <cell r="G223">
            <v>4.7</v>
          </cell>
          <cell r="H223">
            <v>74.39</v>
          </cell>
          <cell r="I223">
            <v>93.72</v>
          </cell>
          <cell r="J223">
            <v>349.63</v>
          </cell>
          <cell r="K223">
            <v>440.48</v>
          </cell>
        </row>
        <row r="224">
          <cell r="B224" t="str">
            <v>10.2.4.2</v>
          </cell>
          <cell r="C224" t="str">
            <v>SINAPI</v>
          </cell>
          <cell r="D224">
            <v>71623</v>
          </cell>
          <cell r="E224" t="str">
            <v>CHAPIM DE CONCRETO APARENTE COM ACABAMENTO DESEMPENADO, FORMA DE COMPENSADO PLASTIFICADO (MADEIRIT) DE 14 X 10 CM, FUNDIDO NO LOCAL.</v>
          </cell>
          <cell r="F224" t="str">
            <v>M</v>
          </cell>
          <cell r="G224">
            <v>15</v>
          </cell>
          <cell r="H224">
            <v>23.02</v>
          </cell>
          <cell r="I224">
            <v>29</v>
          </cell>
          <cell r="J224">
            <v>345.3</v>
          </cell>
          <cell r="K224">
            <v>435</v>
          </cell>
        </row>
        <row r="225">
          <cell r="B225" t="str">
            <v>10.2.4.3</v>
          </cell>
          <cell r="C225" t="str">
            <v>SINAPI</v>
          </cell>
          <cell r="D225">
            <v>94231</v>
          </cell>
          <cell r="E225" t="str">
            <v>RUFO EM CHAPA DE AÇO GALVANIZADO NÚMERO 24, CORTE DE 25 CM, INCLUSO TRANSPORTE VERTICAL. AF_06/2016</v>
          </cell>
          <cell r="F225" t="str">
            <v>M</v>
          </cell>
          <cell r="G225">
            <v>15</v>
          </cell>
          <cell r="H225">
            <v>26.77</v>
          </cell>
          <cell r="I225">
            <v>33.72</v>
          </cell>
          <cell r="J225">
            <v>401.55</v>
          </cell>
          <cell r="K225">
            <v>505.8</v>
          </cell>
        </row>
        <row r="226">
          <cell r="B226">
            <v>11</v>
          </cell>
          <cell r="E226" t="str">
            <v>PINTURAS</v>
          </cell>
          <cell r="K226">
            <v>104386.74</v>
          </cell>
        </row>
        <row r="227">
          <cell r="B227" t="str">
            <v>11.1</v>
          </cell>
          <cell r="E227" t="str">
            <v>PINTURAS - FÓRUM </v>
          </cell>
          <cell r="K227">
            <v>102153.52</v>
          </cell>
        </row>
        <row r="228">
          <cell r="B228" t="str">
            <v>11.1.1</v>
          </cell>
          <cell r="E228" t="str">
            <v>PINTURA DE PAREDES INTERNAS</v>
          </cell>
          <cell r="K228">
            <v>59985.95</v>
          </cell>
        </row>
        <row r="229">
          <cell r="B229" t="str">
            <v>11.1.1.1</v>
          </cell>
          <cell r="C229" t="str">
            <v>SINAPI</v>
          </cell>
          <cell r="D229">
            <v>88483</v>
          </cell>
          <cell r="E229" t="str">
            <v>APLICAÇÃO DE FUNDO SELADOR LÁTEX PVA EM PAREDES, UMA DEMÃO. AF_06/2014</v>
          </cell>
          <cell r="F229" t="str">
            <v>M2</v>
          </cell>
          <cell r="G229">
            <v>2274.78</v>
          </cell>
          <cell r="H229">
            <v>2.47</v>
          </cell>
          <cell r="I229">
            <v>3.11</v>
          </cell>
          <cell r="J229">
            <v>5618.71</v>
          </cell>
          <cell r="K229">
            <v>7074.57</v>
          </cell>
        </row>
        <row r="230">
          <cell r="B230" t="str">
            <v>11.1.1.2</v>
          </cell>
          <cell r="C230" t="str">
            <v>SEINFRA</v>
          </cell>
          <cell r="D230" t="str">
            <v>C1208</v>
          </cell>
          <cell r="E230" t="str">
            <v>EMASSAMENTO DE PAREDES INTERNAS 2 DEMÃOS C/MASSA DE PVA</v>
          </cell>
          <cell r="F230" t="str">
            <v>M2</v>
          </cell>
          <cell r="G230">
            <v>2274.78</v>
          </cell>
          <cell r="H230">
            <v>10.88</v>
          </cell>
          <cell r="I230">
            <v>13.71</v>
          </cell>
          <cell r="J230">
            <v>24749.61</v>
          </cell>
          <cell r="K230">
            <v>31187.23</v>
          </cell>
        </row>
        <row r="231">
          <cell r="B231" t="str">
            <v>11.1.1.3</v>
          </cell>
          <cell r="C231" t="str">
            <v>SINAPI</v>
          </cell>
          <cell r="D231">
            <v>88487</v>
          </cell>
          <cell r="E231" t="str">
            <v>APLICAÇÃO MANUAL DE PINTURA COM TINTA LÁTEX PVA EM PAREDES, DUAS DEMÃOS. AF_06/2014</v>
          </cell>
          <cell r="F231" t="str">
            <v>M2</v>
          </cell>
          <cell r="G231">
            <v>2274.78</v>
          </cell>
          <cell r="H231">
            <v>7.58</v>
          </cell>
          <cell r="I231">
            <v>9.55</v>
          </cell>
          <cell r="J231">
            <v>17242.83</v>
          </cell>
          <cell r="K231">
            <v>21724.15</v>
          </cell>
        </row>
        <row r="232">
          <cell r="B232" t="str">
            <v>11.1.2</v>
          </cell>
          <cell r="E232" t="str">
            <v>PINTURA DE PAREDES EXTERNAS</v>
          </cell>
          <cell r="K232">
            <v>35673.65</v>
          </cell>
        </row>
        <row r="233">
          <cell r="B233" t="str">
            <v>11.1.2.1</v>
          </cell>
          <cell r="C233" t="str">
            <v>SINAPI</v>
          </cell>
          <cell r="D233">
            <v>88415</v>
          </cell>
          <cell r="E233" t="str">
            <v>APLICAÇÃO MANUAL DE FUNDO SELADOR ACRÍLICO EM PAREDES EXTERNAS DE CASAS. AF_06/2014</v>
          </cell>
          <cell r="F233" t="str">
            <v>M2</v>
          </cell>
          <cell r="G233">
            <v>1565.32</v>
          </cell>
          <cell r="H233">
            <v>2.05</v>
          </cell>
          <cell r="I233">
            <v>2.58</v>
          </cell>
          <cell r="J233">
            <v>3208.91</v>
          </cell>
          <cell r="K233">
            <v>4038.53</v>
          </cell>
        </row>
        <row r="234">
          <cell r="B234" t="str">
            <v>11.1.2.2</v>
          </cell>
          <cell r="C234" t="str">
            <v>SINAPI</v>
          </cell>
          <cell r="D234">
            <v>88431</v>
          </cell>
          <cell r="E234" t="str">
            <v>APLICAÇÃO MANUAL DE PINTURA COM TINTA TEXTURIZADA ACRÍLICA EM PAREDES EXTERNAS DE CASAS, DUAS CORES. AF_06/2014</v>
          </cell>
          <cell r="F234" t="str">
            <v>M2</v>
          </cell>
          <cell r="G234">
            <v>1565.32</v>
          </cell>
          <cell r="H234">
            <v>16.04</v>
          </cell>
          <cell r="I234">
            <v>20.21</v>
          </cell>
          <cell r="J234">
            <v>25107.73</v>
          </cell>
          <cell r="K234">
            <v>31635.12</v>
          </cell>
        </row>
        <row r="235">
          <cell r="B235" t="str">
            <v>11.1.3</v>
          </cell>
          <cell r="E235" t="str">
            <v>PINTURA DE ESQUADRIAS DE MADEIRA</v>
          </cell>
          <cell r="K235">
            <v>5100.92</v>
          </cell>
        </row>
        <row r="236">
          <cell r="B236" t="str">
            <v>11.1.3.1</v>
          </cell>
          <cell r="C236" t="str">
            <v>SINAPI</v>
          </cell>
          <cell r="D236" t="str">
            <v>74065/002</v>
          </cell>
          <cell r="E236" t="str">
            <v>PINTURA ESMALTE ACETINADO PARA MADEIRA, DUAS DEMAOS, SOBRE FUNDO NIVELADOR BRANCO</v>
          </cell>
          <cell r="F236" t="str">
            <v>M2</v>
          </cell>
          <cell r="G236">
            <v>248.22</v>
          </cell>
          <cell r="H236">
            <v>16.31</v>
          </cell>
          <cell r="I236">
            <v>20.55</v>
          </cell>
          <cell r="J236">
            <v>4048.47</v>
          </cell>
          <cell r="K236">
            <v>5100.92</v>
          </cell>
        </row>
        <row r="237">
          <cell r="B237" t="str">
            <v>11.1.4</v>
          </cell>
          <cell r="E237" t="str">
            <v>PINTURA ESTRUTURA DE MADEIRA ESTACIONAMENTO</v>
          </cell>
          <cell r="K237">
            <v>1393</v>
          </cell>
        </row>
        <row r="238">
          <cell r="B238" t="str">
            <v>11.1.4.1</v>
          </cell>
          <cell r="C238" t="str">
            <v>SEINFRA</v>
          </cell>
          <cell r="D238" t="str">
            <v>C2667</v>
          </cell>
          <cell r="E238" t="str">
            <v>VERNIZ 3 DEMÃOS EM ESQUADRIAS DE MADEIRA</v>
          </cell>
          <cell r="F238" t="str">
            <v>M2</v>
          </cell>
          <cell r="G238">
            <v>70</v>
          </cell>
          <cell r="H238">
            <v>15.8</v>
          </cell>
          <cell r="I238">
            <v>19.9</v>
          </cell>
          <cell r="J238">
            <v>1106</v>
          </cell>
          <cell r="K238">
            <v>1393</v>
          </cell>
        </row>
        <row r="239">
          <cell r="B239" t="str">
            <v>11.2</v>
          </cell>
          <cell r="E239" t="str">
            <v>PINTURAS - GUARITA </v>
          </cell>
          <cell r="K239">
            <v>2233.22</v>
          </cell>
        </row>
        <row r="240">
          <cell r="B240" t="str">
            <v>11.2.1</v>
          </cell>
          <cell r="E240" t="str">
            <v>PINTURA DE PAREDES INTERNAS</v>
          </cell>
          <cell r="K240">
            <v>886.04</v>
          </cell>
        </row>
        <row r="241">
          <cell r="B241" t="str">
            <v>11.2.1.1</v>
          </cell>
          <cell r="C241" t="str">
            <v>SINAPI</v>
          </cell>
          <cell r="D241">
            <v>88483</v>
          </cell>
          <cell r="E241" t="str">
            <v>APLICAÇÃO DE FUNDO SELADOR LÁTEX PVA EM PAREDES, UMA DEMÃO. AF_06/2014</v>
          </cell>
          <cell r="F241" t="str">
            <v>M2</v>
          </cell>
          <cell r="G241">
            <v>33.6</v>
          </cell>
          <cell r="H241">
            <v>2.47</v>
          </cell>
          <cell r="I241">
            <v>3.11</v>
          </cell>
          <cell r="J241">
            <v>82.99</v>
          </cell>
          <cell r="K241">
            <v>104.5</v>
          </cell>
        </row>
        <row r="242">
          <cell r="B242" t="str">
            <v>11.2.1.2</v>
          </cell>
          <cell r="C242" t="str">
            <v>SEINFRA</v>
          </cell>
          <cell r="D242" t="str">
            <v>C1208</v>
          </cell>
          <cell r="E242" t="str">
            <v>EMASSAMENTO DE PAREDES INTERNAS 2 DEMÃOS C/MASSA DE PVA</v>
          </cell>
          <cell r="F242" t="str">
            <v>M2</v>
          </cell>
          <cell r="G242">
            <v>33.6</v>
          </cell>
          <cell r="H242">
            <v>10.88</v>
          </cell>
          <cell r="I242">
            <v>13.71</v>
          </cell>
          <cell r="J242">
            <v>365.57</v>
          </cell>
          <cell r="K242">
            <v>460.66</v>
          </cell>
        </row>
        <row r="243">
          <cell r="B243" t="str">
            <v>11.2.1.3</v>
          </cell>
          <cell r="C243" t="str">
            <v>SINAPI</v>
          </cell>
          <cell r="D243">
            <v>88487</v>
          </cell>
          <cell r="E243" t="str">
            <v>APLICAÇÃO MANUAL DE PINTURA COM TINTA LÁTEX PVA EM PAREDES, DUAS DEMÃOS. AF_06/2014</v>
          </cell>
          <cell r="F243" t="str">
            <v>M2</v>
          </cell>
          <cell r="G243">
            <v>33.6</v>
          </cell>
          <cell r="H243">
            <v>7.58</v>
          </cell>
          <cell r="I243">
            <v>9.55</v>
          </cell>
          <cell r="J243">
            <v>254.69</v>
          </cell>
          <cell r="K243">
            <v>320.88</v>
          </cell>
        </row>
        <row r="244">
          <cell r="B244" t="str">
            <v>11.2.2</v>
          </cell>
          <cell r="E244" t="str">
            <v>PINTURA DE PAREDES EXTERNAS</v>
          </cell>
          <cell r="K244">
            <v>1230.66</v>
          </cell>
        </row>
        <row r="245">
          <cell r="B245" t="str">
            <v>11.2.2.1</v>
          </cell>
          <cell r="C245" t="str">
            <v>SINAPI</v>
          </cell>
          <cell r="D245">
            <v>88415</v>
          </cell>
          <cell r="E245" t="str">
            <v>APLICAÇÃO MANUAL DE FUNDO SELADOR ACRÍLICO EM PAREDES EXTERNAS DE CASAS. AF_06/2014</v>
          </cell>
          <cell r="F245" t="str">
            <v>M2</v>
          </cell>
          <cell r="G245">
            <v>54</v>
          </cell>
          <cell r="H245">
            <v>2.05</v>
          </cell>
          <cell r="I245">
            <v>2.58</v>
          </cell>
          <cell r="J245">
            <v>110.7</v>
          </cell>
          <cell r="K245">
            <v>139.32</v>
          </cell>
        </row>
        <row r="246">
          <cell r="B246" t="str">
            <v>11.2.2.2</v>
          </cell>
          <cell r="C246" t="str">
            <v>SINAPI</v>
          </cell>
          <cell r="D246">
            <v>88431</v>
          </cell>
          <cell r="E246" t="str">
            <v>APLICAÇÃO MANUAL DE PINTURA COM TINTA TEXTURIZADA ACRÍLICA EM PAREDES EXTERNAS DE CASAS, DUAS CORES. AF_06/2014</v>
          </cell>
          <cell r="F246" t="str">
            <v>M2</v>
          </cell>
          <cell r="G246">
            <v>54</v>
          </cell>
          <cell r="H246">
            <v>16.04</v>
          </cell>
          <cell r="I246">
            <v>20.21</v>
          </cell>
          <cell r="J246">
            <v>866.16</v>
          </cell>
          <cell r="K246">
            <v>1091.34</v>
          </cell>
        </row>
        <row r="247">
          <cell r="B247" t="str">
            <v>11.2.3</v>
          </cell>
          <cell r="E247" t="str">
            <v>PINTURA DE ESQUADRIAS DE MADEIRA</v>
          </cell>
          <cell r="K247">
            <v>116.52</v>
          </cell>
        </row>
        <row r="248">
          <cell r="B248" t="str">
            <v>11.2.3.1</v>
          </cell>
          <cell r="C248" t="str">
            <v>SINAPI</v>
          </cell>
          <cell r="D248" t="str">
            <v>74065/002</v>
          </cell>
          <cell r="E248" t="str">
            <v>PINTURA ESMALTE ACETINADO PARA MADEIRA, DUAS DEMAOS, SOBRE FUNDO NIVELADOR BRANCO</v>
          </cell>
          <cell r="F248" t="str">
            <v>M2</v>
          </cell>
          <cell r="G248">
            <v>5.67</v>
          </cell>
          <cell r="H248">
            <v>16.31</v>
          </cell>
          <cell r="I248">
            <v>20.55</v>
          </cell>
          <cell r="J248">
            <v>92.48</v>
          </cell>
          <cell r="K248">
            <v>116.52</v>
          </cell>
        </row>
        <row r="249">
          <cell r="B249">
            <v>12</v>
          </cell>
          <cell r="E249" t="str">
            <v>IMPERMEABILIZAÇÃO</v>
          </cell>
          <cell r="K249">
            <v>10290.97</v>
          </cell>
        </row>
        <row r="250">
          <cell r="B250" t="str">
            <v>12.1</v>
          </cell>
          <cell r="E250" t="str">
            <v>IMPERMEABILIZAÇÃO - FÓRUM</v>
          </cell>
          <cell r="K250">
            <v>9696.38</v>
          </cell>
        </row>
        <row r="251">
          <cell r="B251" t="str">
            <v>12.1.1</v>
          </cell>
          <cell r="E251" t="str">
            <v>IMPERMEABILIZAÇÃO DE FUNDAÇÃO</v>
          </cell>
          <cell r="K251">
            <v>2964</v>
          </cell>
        </row>
        <row r="252">
          <cell r="B252" t="str">
            <v>12.1.1.1</v>
          </cell>
          <cell r="C252" t="str">
            <v>SINAPI</v>
          </cell>
          <cell r="D252" t="str">
            <v>74106/001</v>
          </cell>
          <cell r="E252" t="str">
            <v>IMPERMEABILIZACAO DE ESTRUTURAS ENTERRADAS, COM TINTA ASFALTICA, DUAS DEMAOS.</v>
          </cell>
          <cell r="F252" t="str">
            <v>M2</v>
          </cell>
          <cell r="G252">
            <v>300</v>
          </cell>
          <cell r="H252">
            <v>7.84</v>
          </cell>
          <cell r="I252">
            <v>9.88</v>
          </cell>
          <cell r="J252">
            <v>2352</v>
          </cell>
          <cell r="K252">
            <v>2964</v>
          </cell>
        </row>
        <row r="253">
          <cell r="B253" t="str">
            <v>12.1.2</v>
          </cell>
          <cell r="E253" t="str">
            <v>IMPERMEABILIZAÇÃO DE ESTRUTURA</v>
          </cell>
          <cell r="K253">
            <v>6732.38</v>
          </cell>
        </row>
        <row r="254">
          <cell r="B254" t="str">
            <v>12.1.2.1</v>
          </cell>
          <cell r="C254" t="str">
            <v>SINAPI</v>
          </cell>
          <cell r="D254">
            <v>6225</v>
          </cell>
          <cell r="E254" t="str">
            <v>IMPERMEABILIZACAO DE CALHAS/LAJES DESCOBERTAS, COM EMULSAO ASFALTICA COM ELASTOMEROS, 3 DEMAOS</v>
          </cell>
          <cell r="F254" t="str">
            <v>M2</v>
          </cell>
          <cell r="G254">
            <v>120</v>
          </cell>
          <cell r="H254">
            <v>32.87</v>
          </cell>
          <cell r="I254">
            <v>41.41</v>
          </cell>
          <cell r="J254">
            <v>3944.4</v>
          </cell>
          <cell r="K254">
            <v>4969.2</v>
          </cell>
        </row>
        <row r="255">
          <cell r="B255" t="str">
            <v>12.1.2.2</v>
          </cell>
          <cell r="C255" t="str">
            <v>SEINFRA</v>
          </cell>
          <cell r="D255" t="str">
            <v>C1779</v>
          </cell>
          <cell r="E255" t="str">
            <v>IMPERMEABILIZAÇÃO DE LAJES C/ MANTA ASFÁLTICA PRÉ-FABRICADA, C/ VÉU DE POLIÉSTER</v>
          </cell>
          <cell r="F255" t="str">
            <v>M2</v>
          </cell>
          <cell r="G255">
            <v>51.95</v>
          </cell>
          <cell r="H255">
            <v>26.94</v>
          </cell>
          <cell r="I255">
            <v>33.94</v>
          </cell>
          <cell r="J255">
            <v>1399.53</v>
          </cell>
          <cell r="K255">
            <v>1763.18</v>
          </cell>
        </row>
        <row r="256">
          <cell r="B256" t="str">
            <v>12.2</v>
          </cell>
          <cell r="E256" t="str">
            <v>IMPERMEABILIZAÇÃO - GUARITA </v>
          </cell>
          <cell r="K256">
            <v>594.59</v>
          </cell>
        </row>
        <row r="257">
          <cell r="B257" t="str">
            <v>12.2.1</v>
          </cell>
          <cell r="E257" t="str">
            <v>IMPERMEABILIZAÇÃO DE FUNDAÇÃO</v>
          </cell>
          <cell r="K257">
            <v>79.04</v>
          </cell>
        </row>
        <row r="258">
          <cell r="B258" t="str">
            <v>12.2.1.1</v>
          </cell>
          <cell r="C258" t="str">
            <v>SINAPI</v>
          </cell>
          <cell r="D258" t="str">
            <v>74106/001</v>
          </cell>
          <cell r="E258" t="str">
            <v>IMPERMEABILIZACAO DE ESTRUTURAS ENTERRADAS, COM TINTA ASFALTICA, DUAS DEMAOS.</v>
          </cell>
          <cell r="F258" t="str">
            <v>M2</v>
          </cell>
          <cell r="G258">
            <v>8</v>
          </cell>
          <cell r="H258">
            <v>7.84</v>
          </cell>
          <cell r="I258">
            <v>9.88</v>
          </cell>
          <cell r="J258">
            <v>62.72</v>
          </cell>
          <cell r="K258">
            <v>79.04</v>
          </cell>
        </row>
        <row r="259">
          <cell r="B259" t="str">
            <v>12.2.2</v>
          </cell>
          <cell r="E259" t="str">
            <v>IMPERMEABILIZAÇÃO DE ESTRUTURA</v>
          </cell>
          <cell r="K259">
            <v>515.55</v>
          </cell>
        </row>
        <row r="260">
          <cell r="B260" t="str">
            <v>12.2.2.1</v>
          </cell>
          <cell r="C260" t="str">
            <v>SINAPI</v>
          </cell>
          <cell r="D260">
            <v>6225</v>
          </cell>
          <cell r="E260" t="str">
            <v>IMPERMEABILIZACAO DE CALHAS/LAJES DESCOBERTAS, COM EMULSAO ASFALTICA COM ELASTOMEROS, 3 DEMAOS</v>
          </cell>
          <cell r="F260" t="str">
            <v>M2</v>
          </cell>
          <cell r="G260">
            <v>12.45</v>
          </cell>
          <cell r="H260">
            <v>32.87</v>
          </cell>
          <cell r="I260">
            <v>41.41</v>
          </cell>
          <cell r="J260">
            <v>409.23</v>
          </cell>
          <cell r="K260">
            <v>515.55</v>
          </cell>
        </row>
        <row r="261">
          <cell r="B261">
            <v>13</v>
          </cell>
          <cell r="E261" t="str">
            <v>RESERVATÓRIO ELEVADO, RAMAIS E POÇO PROFUNDO</v>
          </cell>
          <cell r="K261">
            <v>129756.69</v>
          </cell>
        </row>
        <row r="262">
          <cell r="B262" t="str">
            <v>13.1</v>
          </cell>
          <cell r="E262" t="str">
            <v>RESERVATÓRIO ELEVADO</v>
          </cell>
          <cell r="K262">
            <v>53611.01</v>
          </cell>
        </row>
        <row r="263">
          <cell r="B263" t="str">
            <v>13.1.1</v>
          </cell>
          <cell r="C263" t="str">
            <v>PRÓPRIA</v>
          </cell>
          <cell r="D263" t="str">
            <v>CP-I8402</v>
          </cell>
          <cell r="E263" t="str">
            <v>RESERVATÓRIO EM ANÉIS PRÉ-MOLDADOS DE CONCRETO, Ø 3,00m, CAP. 20m³, COM CISTERNA DE 10m³, H=9,37m, ESCADA METÁLICA COM GUARDA CORPO E ABRIGO P/ MOTOBOMBA COM PORTÃO DE FERRO - FUSTE 6,20m</v>
          </cell>
          <cell r="F263" t="str">
            <v>UN</v>
          </cell>
          <cell r="G263">
            <v>1</v>
          </cell>
          <cell r="H263">
            <v>29198.93</v>
          </cell>
          <cell r="I263">
            <v>36784.81</v>
          </cell>
          <cell r="J263">
            <v>29198.93</v>
          </cell>
          <cell r="K263">
            <v>36784.81</v>
          </cell>
        </row>
        <row r="264">
          <cell r="B264" t="str">
            <v>13.1.2</v>
          </cell>
          <cell r="C264" t="str">
            <v>SEINFRA</v>
          </cell>
          <cell r="D264" t="str">
            <v>C2768</v>
          </cell>
          <cell r="E264" t="str">
            <v>ESCADA DE MARINHEIRO EM FERRO CHATO COM PROTEÇÃO</v>
          </cell>
          <cell r="F264" t="str">
            <v>M</v>
          </cell>
          <cell r="G264">
            <v>9</v>
          </cell>
          <cell r="H264">
            <v>496.21</v>
          </cell>
          <cell r="I264">
            <v>625.13</v>
          </cell>
          <cell r="J264">
            <v>4465.89</v>
          </cell>
          <cell r="K264">
            <v>5626.17</v>
          </cell>
        </row>
        <row r="265">
          <cell r="B265" t="str">
            <v>13.1.3</v>
          </cell>
          <cell r="C265" t="str">
            <v>SEINFRA</v>
          </cell>
          <cell r="D265" t="str">
            <v>C2628</v>
          </cell>
          <cell r="E265" t="str">
            <v>TUBO PVC SOLD. MARROM INCL.CONEXÕES D= 50mm (1 1/2")</v>
          </cell>
          <cell r="F265" t="str">
            <v>M</v>
          </cell>
          <cell r="G265">
            <v>36</v>
          </cell>
          <cell r="H265">
            <v>32.14</v>
          </cell>
          <cell r="I265">
            <v>40.49</v>
          </cell>
          <cell r="J265">
            <v>1157.04</v>
          </cell>
          <cell r="K265">
            <v>1457.64</v>
          </cell>
        </row>
        <row r="266">
          <cell r="B266" t="str">
            <v>13.1.4</v>
          </cell>
          <cell r="C266" t="str">
            <v>SEINFRA</v>
          </cell>
          <cell r="D266" t="str">
            <v>C2160</v>
          </cell>
          <cell r="E266" t="str">
            <v>REGISTRO DE GAVETA BRUTO D= 40mm (1 1/2")</v>
          </cell>
          <cell r="F266" t="str">
            <v>UN</v>
          </cell>
          <cell r="G266">
            <v>4</v>
          </cell>
          <cell r="H266">
            <v>88.09</v>
          </cell>
          <cell r="I266">
            <v>110.98</v>
          </cell>
          <cell r="J266">
            <v>352.36</v>
          </cell>
          <cell r="K266">
            <v>443.92</v>
          </cell>
        </row>
        <row r="267">
          <cell r="B267" t="str">
            <v>13.1.5</v>
          </cell>
          <cell r="C267" t="str">
            <v>SEINFRA</v>
          </cell>
          <cell r="D267" t="str">
            <v>C2692</v>
          </cell>
          <cell r="E267" t="str">
            <v>VÁLVULA DE RETENÇÃO DE PÉ C/CRIVO D= 40mm (1 1/2")</v>
          </cell>
          <cell r="F267" t="str">
            <v>UN</v>
          </cell>
          <cell r="G267">
            <v>2</v>
          </cell>
          <cell r="H267">
            <v>95.29</v>
          </cell>
          <cell r="I267">
            <v>120.05</v>
          </cell>
          <cell r="J267">
            <v>190.58</v>
          </cell>
          <cell r="K267">
            <v>240.1</v>
          </cell>
        </row>
        <row r="268">
          <cell r="B268" t="str">
            <v>13.1.6</v>
          </cell>
          <cell r="C268" t="str">
            <v>SEINFRA</v>
          </cell>
          <cell r="D268" t="str">
            <v>C2701</v>
          </cell>
          <cell r="E268" t="str">
            <v>VÁLVULA DE RETENÇÃO HORIZ.OU VERT. D= 40mm (1 1/2")</v>
          </cell>
          <cell r="F268" t="str">
            <v>UN</v>
          </cell>
          <cell r="G268">
            <v>2</v>
          </cell>
          <cell r="H268">
            <v>185.58</v>
          </cell>
          <cell r="I268">
            <v>233.79</v>
          </cell>
          <cell r="J268">
            <v>371.16</v>
          </cell>
          <cell r="K268">
            <v>467.58</v>
          </cell>
        </row>
        <row r="269">
          <cell r="B269" t="str">
            <v>13.1.7</v>
          </cell>
          <cell r="C269" t="str">
            <v>SEINFRA</v>
          </cell>
          <cell r="D269" t="str">
            <v>C0443</v>
          </cell>
          <cell r="E269" t="str">
            <v>BOMBA CENTRÍFUGA DE 1 CV, INCLUSIVE MAT.DE SUCÇÃO</v>
          </cell>
          <cell r="F269" t="str">
            <v>UN</v>
          </cell>
          <cell r="G269">
            <v>2</v>
          </cell>
          <cell r="H269">
            <v>832.86</v>
          </cell>
          <cell r="I269">
            <v>1011.68</v>
          </cell>
          <cell r="J269">
            <v>1665.72</v>
          </cell>
          <cell r="K269">
            <v>2023.36</v>
          </cell>
        </row>
        <row r="270">
          <cell r="B270" t="str">
            <v>13.1.8</v>
          </cell>
          <cell r="C270" t="str">
            <v>SEINFRA</v>
          </cell>
          <cell r="D270" t="str">
            <v>C2065</v>
          </cell>
          <cell r="E270" t="str">
            <v>QUADRO DE COMANDO DE BOMBAS-COMPLETO</v>
          </cell>
          <cell r="F270" t="str">
            <v>UN</v>
          </cell>
          <cell r="G270">
            <v>1</v>
          </cell>
          <cell r="H270">
            <v>290.48</v>
          </cell>
          <cell r="I270">
            <v>365.95</v>
          </cell>
          <cell r="J270">
            <v>290.48</v>
          </cell>
          <cell r="K270">
            <v>365.95</v>
          </cell>
        </row>
        <row r="271">
          <cell r="B271" t="str">
            <v>13.1.9</v>
          </cell>
          <cell r="C271" t="str">
            <v>PRÓPRIA</v>
          </cell>
          <cell r="D271" t="str">
            <v>CP-2916</v>
          </cell>
          <cell r="E271" t="str">
            <v>SISTEMA DE COMANDO DE ACIONAMENTO POR SENSOR DE NIVEL DAS BOMBAS DE RECALQUE - COMPLETO</v>
          </cell>
          <cell r="F271" t="str">
            <v>UN</v>
          </cell>
          <cell r="G271">
            <v>1</v>
          </cell>
          <cell r="H271">
            <v>606.28</v>
          </cell>
          <cell r="I271">
            <v>763.79</v>
          </cell>
          <cell r="J271">
            <v>606.28</v>
          </cell>
          <cell r="K271">
            <v>763.79</v>
          </cell>
        </row>
        <row r="272">
          <cell r="B272" t="str">
            <v>13.1.10</v>
          </cell>
          <cell r="C272" t="str">
            <v>SEINFRA</v>
          </cell>
          <cell r="D272" t="str">
            <v>C4208</v>
          </cell>
          <cell r="E272" t="str">
            <v>PÁRA-RAIO TIPO FRANKLIN C/ SINALIZADOR (FORNECIMENTO E MONTAGEM)</v>
          </cell>
          <cell r="F272" t="str">
            <v>UN</v>
          </cell>
          <cell r="G272">
            <v>1</v>
          </cell>
          <cell r="H272">
            <v>1717.12</v>
          </cell>
          <cell r="I272">
            <v>2163.23</v>
          </cell>
          <cell r="J272">
            <v>1717.12</v>
          </cell>
          <cell r="K272">
            <v>2163.23</v>
          </cell>
        </row>
        <row r="273">
          <cell r="B273" t="str">
            <v>13.1.11</v>
          </cell>
          <cell r="C273" t="str">
            <v>SEINFRA</v>
          </cell>
          <cell r="D273" t="str">
            <v>C1790</v>
          </cell>
          <cell r="E273" t="str">
            <v>MASTRO SIMPLES DE FERRO GALV. P/PÁRA-RAIO H=3M, D=40 OU 50MM</v>
          </cell>
          <cell r="F273" t="str">
            <v>UN</v>
          </cell>
          <cell r="G273">
            <v>1</v>
          </cell>
          <cell r="H273">
            <v>499.32</v>
          </cell>
          <cell r="I273">
            <v>629.04</v>
          </cell>
          <cell r="J273">
            <v>499.32</v>
          </cell>
          <cell r="K273">
            <v>629.04</v>
          </cell>
        </row>
        <row r="274">
          <cell r="B274" t="str">
            <v>13.1.12</v>
          </cell>
          <cell r="C274" t="str">
            <v>SEINFRA</v>
          </cell>
          <cell r="D274" t="str">
            <v>C0869</v>
          </cell>
          <cell r="E274" t="str">
            <v>CORDOALHA COBRE NÚ 35MM2 E ISOLADORES P/PARA-RAIO</v>
          </cell>
          <cell r="F274" t="str">
            <v>M</v>
          </cell>
          <cell r="G274">
            <v>20</v>
          </cell>
          <cell r="H274">
            <v>32.31</v>
          </cell>
          <cell r="I274">
            <v>40.7</v>
          </cell>
          <cell r="J274">
            <v>646.2</v>
          </cell>
          <cell r="K274">
            <v>814</v>
          </cell>
        </row>
        <row r="275">
          <cell r="B275" t="str">
            <v>13.1.13</v>
          </cell>
          <cell r="C275" t="str">
            <v>SEINFRA</v>
          </cell>
          <cell r="D275" t="str">
            <v>C2056</v>
          </cell>
          <cell r="E275" t="str">
            <v>PROTEÇÃO DA CORDOALHA DOS PÁRA-RAIOS C/TUBO PVC RIGIDOS 50MM (2") X3.00M</v>
          </cell>
          <cell r="F275" t="str">
            <v>UN</v>
          </cell>
          <cell r="G275">
            <v>6</v>
          </cell>
          <cell r="H275">
            <v>79.71</v>
          </cell>
          <cell r="I275">
            <v>100.42</v>
          </cell>
          <cell r="J275">
            <v>478.26</v>
          </cell>
          <cell r="K275">
            <v>602.52</v>
          </cell>
        </row>
        <row r="276">
          <cell r="B276" t="str">
            <v>13.1.14</v>
          </cell>
          <cell r="C276" t="str">
            <v>SINAPI</v>
          </cell>
          <cell r="D276">
            <v>68069</v>
          </cell>
          <cell r="E276" t="str">
            <v>HASTE COPPERWELD 5/8 X 3,0M COM CONECTOR</v>
          </cell>
          <cell r="F276" t="str">
            <v>UN</v>
          </cell>
          <cell r="G276">
            <v>4</v>
          </cell>
          <cell r="H276">
            <v>41.23</v>
          </cell>
          <cell r="I276">
            <v>51.94</v>
          </cell>
          <cell r="J276">
            <v>164.92</v>
          </cell>
          <cell r="K276">
            <v>207.76</v>
          </cell>
        </row>
        <row r="277">
          <cell r="B277" t="str">
            <v>13.1.15</v>
          </cell>
          <cell r="C277" t="str">
            <v>SINAPI</v>
          </cell>
          <cell r="D277">
            <v>93358</v>
          </cell>
          <cell r="E277" t="str">
            <v>ESCAVAÇÃO MANUAL DE VALAS. AF_03/2016</v>
          </cell>
          <cell r="F277" t="str">
            <v>M3</v>
          </cell>
          <cell r="G277">
            <v>1</v>
          </cell>
          <cell r="H277">
            <v>49.09</v>
          </cell>
          <cell r="I277">
            <v>61.84</v>
          </cell>
          <cell r="J277">
            <v>49.09</v>
          </cell>
          <cell r="K277">
            <v>61.84</v>
          </cell>
        </row>
        <row r="278">
          <cell r="B278" t="str">
            <v>13.1.16</v>
          </cell>
          <cell r="C278" t="str">
            <v>SINAPI</v>
          </cell>
          <cell r="D278" t="str">
            <v>73964/006</v>
          </cell>
          <cell r="E278" t="str">
            <v>REATERRO DE VALA COM COMPACTAÇÃO MANUAL</v>
          </cell>
          <cell r="F278" t="str">
            <v>M3</v>
          </cell>
          <cell r="G278">
            <v>1</v>
          </cell>
          <cell r="H278">
            <v>37.23</v>
          </cell>
          <cell r="I278">
            <v>46.9</v>
          </cell>
          <cell r="J278">
            <v>37.23</v>
          </cell>
          <cell r="K278">
            <v>46.9</v>
          </cell>
        </row>
        <row r="279">
          <cell r="B279" t="str">
            <v>13.1.17</v>
          </cell>
          <cell r="C279" t="str">
            <v>SINAPI</v>
          </cell>
          <cell r="D279">
            <v>83447</v>
          </cell>
          <cell r="E279" t="str">
            <v>CAIXA DE PASSAGEM 40X40X50 FUNDO BRITA COM TAMPA</v>
          </cell>
          <cell r="F279" t="str">
            <v>UN</v>
          </cell>
          <cell r="G279">
            <v>2</v>
          </cell>
          <cell r="H279">
            <v>130.3</v>
          </cell>
          <cell r="I279">
            <v>164.15</v>
          </cell>
          <cell r="J279">
            <v>260.6</v>
          </cell>
          <cell r="K279">
            <v>328.3</v>
          </cell>
        </row>
        <row r="280">
          <cell r="B280" t="str">
            <v>13.1.18</v>
          </cell>
          <cell r="C280" t="str">
            <v>SEINFRA</v>
          </cell>
          <cell r="D280" t="str">
            <v>C0520</v>
          </cell>
          <cell r="E280" t="str">
            <v>CABO COBRE NU 35MM2</v>
          </cell>
          <cell r="F280" t="str">
            <v>M</v>
          </cell>
          <cell r="G280">
            <v>12</v>
          </cell>
          <cell r="H280">
            <v>20.32</v>
          </cell>
          <cell r="I280">
            <v>25.6</v>
          </cell>
          <cell r="J280">
            <v>243.84</v>
          </cell>
          <cell r="K280">
            <v>307.2</v>
          </cell>
        </row>
        <row r="281">
          <cell r="B281" t="str">
            <v>13.1.19</v>
          </cell>
          <cell r="C281" t="str">
            <v>SEINFRA</v>
          </cell>
          <cell r="D281" t="str">
            <v>C3909</v>
          </cell>
          <cell r="E281" t="str">
            <v>SOLDA EXOTÉRMICA</v>
          </cell>
          <cell r="F281" t="str">
            <v>UN</v>
          </cell>
          <cell r="G281">
            <v>6</v>
          </cell>
          <cell r="H281">
            <v>36.63</v>
          </cell>
          <cell r="I281">
            <v>46.15</v>
          </cell>
          <cell r="J281">
            <v>219.78</v>
          </cell>
          <cell r="K281">
            <v>276.9</v>
          </cell>
        </row>
        <row r="282">
          <cell r="B282" t="str">
            <v>13.2</v>
          </cell>
          <cell r="E282" t="str">
            <v>POÇO PROFUNDO</v>
          </cell>
          <cell r="K282">
            <v>44835.67</v>
          </cell>
        </row>
        <row r="283">
          <cell r="B283" t="str">
            <v>13.2.1</v>
          </cell>
          <cell r="C283" t="str">
            <v>SEINFRA</v>
          </cell>
          <cell r="D283" t="str">
            <v>C4764</v>
          </cell>
          <cell r="E283" t="str">
            <v>POÇO TUBULAR COM TUBO GEOMECÂNICO DE 6", PROFUNDIDADE 100m, COMPLETAMENTE EXECUTADO, INCLUSIVE MARCAÇÃO (FORNECIMENTO E EXECUÇÃO</v>
          </cell>
          <cell r="F283" t="str">
            <v>UN</v>
          </cell>
          <cell r="G283">
            <v>1</v>
          </cell>
          <cell r="H283">
            <v>26500</v>
          </cell>
          <cell r="I283">
            <v>33384.7</v>
          </cell>
          <cell r="J283">
            <v>26500</v>
          </cell>
          <cell r="K283">
            <v>33384.7</v>
          </cell>
        </row>
        <row r="284">
          <cell r="B284" t="str">
            <v>13.2.2</v>
          </cell>
          <cell r="C284" t="str">
            <v>ORSE</v>
          </cell>
          <cell r="D284" t="str">
            <v>S10307</v>
          </cell>
          <cell r="E284" t="str">
            <v>CONJUNTO MOTO-BOMBA SCHNEIDER BCS-C5 MOTOR 1/2 CV, TRIFÁSICO, BOMBA CENTRIFUGA SUBMERSA, (OU SIMILAR)</v>
          </cell>
          <cell r="F284" t="str">
            <v>UN</v>
          </cell>
          <cell r="G284">
            <v>1</v>
          </cell>
          <cell r="H284">
            <v>2197.1</v>
          </cell>
          <cell r="I284">
            <v>2668.82</v>
          </cell>
          <cell r="J284">
            <v>2197.1</v>
          </cell>
          <cell r="K284">
            <v>2668.82</v>
          </cell>
        </row>
        <row r="285">
          <cell r="B285" t="str">
            <v>13.2.3</v>
          </cell>
          <cell r="C285" t="str">
            <v>ORSE</v>
          </cell>
          <cell r="D285" t="str">
            <v>S09979</v>
          </cell>
          <cell r="E285" t="str">
            <v>CABO DE AÇO GALVANIZADO 8MM TENSOR</v>
          </cell>
          <cell r="F285" t="str">
            <v>M</v>
          </cell>
          <cell r="G285">
            <v>100</v>
          </cell>
          <cell r="H285">
            <v>12.37</v>
          </cell>
          <cell r="I285">
            <v>15.58</v>
          </cell>
          <cell r="J285">
            <v>1237</v>
          </cell>
          <cell r="K285">
            <v>1558</v>
          </cell>
        </row>
        <row r="286">
          <cell r="B286" t="str">
            <v>13.2.4</v>
          </cell>
          <cell r="C286" t="str">
            <v>SEINFRA</v>
          </cell>
          <cell r="D286" t="str">
            <v>C2065</v>
          </cell>
          <cell r="E286" t="str">
            <v>QUADRO DE COMANDO DE BOMBAS-COMPLETO</v>
          </cell>
          <cell r="F286" t="str">
            <v>UN</v>
          </cell>
          <cell r="G286">
            <v>1</v>
          </cell>
          <cell r="H286">
            <v>290.48</v>
          </cell>
          <cell r="I286">
            <v>365.95</v>
          </cell>
          <cell r="J286">
            <v>290.48</v>
          </cell>
          <cell r="K286">
            <v>365.95</v>
          </cell>
        </row>
        <row r="287">
          <cell r="B287" t="str">
            <v>13.2.5</v>
          </cell>
          <cell r="C287" t="str">
            <v>SEINFRA</v>
          </cell>
          <cell r="D287" t="str">
            <v>C2604</v>
          </cell>
          <cell r="E287" t="str">
            <v>TUBO PVC ROSC. BRANCO D= 1 1/2" (50mm)</v>
          </cell>
          <cell r="F287" t="str">
            <v>M</v>
          </cell>
          <cell r="G287">
            <v>120</v>
          </cell>
          <cell r="H287">
            <v>31.54</v>
          </cell>
          <cell r="I287">
            <v>39.73</v>
          </cell>
          <cell r="J287">
            <v>3784.8</v>
          </cell>
          <cell r="K287">
            <v>4767.6</v>
          </cell>
        </row>
        <row r="288">
          <cell r="B288" t="str">
            <v>13.2.6</v>
          </cell>
          <cell r="C288" t="str">
            <v>SEINFRA</v>
          </cell>
          <cell r="D288" t="str">
            <v>C2160</v>
          </cell>
          <cell r="E288" t="str">
            <v>REGISTRO DE GAVETA BRUTO D= 40mm (1 1/2")</v>
          </cell>
          <cell r="F288" t="str">
            <v>UN</v>
          </cell>
          <cell r="G288">
            <v>1</v>
          </cell>
          <cell r="H288">
            <v>88.09</v>
          </cell>
          <cell r="I288">
            <v>110.98</v>
          </cell>
          <cell r="J288">
            <v>88.09</v>
          </cell>
          <cell r="K288">
            <v>110.98</v>
          </cell>
        </row>
        <row r="289">
          <cell r="B289" t="str">
            <v>13.2.7</v>
          </cell>
          <cell r="C289" t="str">
            <v>SEINFRA</v>
          </cell>
          <cell r="D289" t="str">
            <v>C2701</v>
          </cell>
          <cell r="E289" t="str">
            <v>VÁLVULA DE RETENÇÃO HORIZ.OU VERT. D= 40mm (1 1/2")</v>
          </cell>
          <cell r="F289" t="str">
            <v>UN</v>
          </cell>
          <cell r="G289">
            <v>1</v>
          </cell>
          <cell r="H289">
            <v>185.58</v>
          </cell>
          <cell r="I289">
            <v>233.79</v>
          </cell>
          <cell r="J289">
            <v>185.58</v>
          </cell>
          <cell r="K289">
            <v>233.79</v>
          </cell>
        </row>
        <row r="290">
          <cell r="B290" t="str">
            <v>13.2.8</v>
          </cell>
          <cell r="C290" t="str">
            <v>PRÓPRIA</v>
          </cell>
          <cell r="D290" t="str">
            <v>CP-0885</v>
          </cell>
          <cell r="E290" t="str">
            <v>SISTEMA DE COMANDO DE ACIONAMENTO POR SENSOR DE NIVEL DA BOMBA SUBMERSA- COMPLETO</v>
          </cell>
          <cell r="F290" t="str">
            <v>UN</v>
          </cell>
          <cell r="G290">
            <v>1</v>
          </cell>
          <cell r="H290">
            <v>1385.8</v>
          </cell>
          <cell r="I290">
            <v>1745.83</v>
          </cell>
          <cell r="J290">
            <v>1385.8</v>
          </cell>
          <cell r="K290">
            <v>1745.83</v>
          </cell>
        </row>
        <row r="291">
          <cell r="B291" t="str">
            <v>13.3</v>
          </cell>
          <cell r="E291" t="str">
            <v>RESERVATÓRIO EM CONCRETO ARMADO</v>
          </cell>
          <cell r="K291">
            <v>31310.01</v>
          </cell>
        </row>
        <row r="292">
          <cell r="B292" t="str">
            <v>13.3.1</v>
          </cell>
          <cell r="C292" t="str">
            <v>SINAPI</v>
          </cell>
          <cell r="D292">
            <v>5970</v>
          </cell>
          <cell r="E292" t="str">
            <v>FORMA TABUA PARA CONCRETO EM FUNDACAO, C/ REAPROVEITAMENTO 2X.</v>
          </cell>
          <cell r="F292" t="str">
            <v>M2</v>
          </cell>
          <cell r="G292">
            <v>70</v>
          </cell>
          <cell r="H292">
            <v>44.92</v>
          </cell>
          <cell r="I292">
            <v>56.59</v>
          </cell>
          <cell r="J292">
            <v>3144.4</v>
          </cell>
          <cell r="K292">
            <v>3961.3</v>
          </cell>
        </row>
        <row r="293">
          <cell r="B293" t="str">
            <v>13.3.2</v>
          </cell>
          <cell r="C293" t="str">
            <v>ORSE</v>
          </cell>
          <cell r="D293" t="str">
            <v>S11482</v>
          </cell>
          <cell r="E293" t="str">
            <v>CONCRETO SIMPLES USINADO FCK=25MPA, BOMBEADO, LANÇADO E ADENSADO NA INFRAESTRUTURA</v>
          </cell>
          <cell r="F293" t="str">
            <v>M3</v>
          </cell>
          <cell r="G293">
            <v>9</v>
          </cell>
          <cell r="H293">
            <v>306.47</v>
          </cell>
          <cell r="I293">
            <v>386.09</v>
          </cell>
          <cell r="J293">
            <v>2758.23</v>
          </cell>
          <cell r="K293">
            <v>3474.81</v>
          </cell>
        </row>
        <row r="294">
          <cell r="B294" t="str">
            <v>13.3.3</v>
          </cell>
          <cell r="C294" t="str">
            <v>SEINFRA</v>
          </cell>
          <cell r="D294" t="str">
            <v>C4151</v>
          </cell>
          <cell r="E294" t="str">
            <v>ARMADURA DE AÇO CA 50/60</v>
          </cell>
          <cell r="F294" t="str">
            <v>KG</v>
          </cell>
          <cell r="G294">
            <v>920</v>
          </cell>
          <cell r="H294">
            <v>7.6</v>
          </cell>
          <cell r="I294">
            <v>9.57</v>
          </cell>
          <cell r="J294">
            <v>6992</v>
          </cell>
          <cell r="K294">
            <v>8804.4</v>
          </cell>
        </row>
        <row r="295">
          <cell r="B295" t="str">
            <v>13.3.4</v>
          </cell>
          <cell r="C295" t="str">
            <v>SINAPI</v>
          </cell>
          <cell r="D295">
            <v>83534</v>
          </cell>
          <cell r="E295" t="str">
            <v>LASTRO DE CONCRETO, PREPARO MECÂNICO, INCLUSOS ADITIVO IMPERMEABILIZANTE, LANÇAMENTO E ADENSAMENTO</v>
          </cell>
          <cell r="F295" t="str">
            <v>M3</v>
          </cell>
          <cell r="G295">
            <v>1</v>
          </cell>
          <cell r="H295">
            <v>419.04</v>
          </cell>
          <cell r="I295">
            <v>527.91</v>
          </cell>
          <cell r="J295">
            <v>419.04</v>
          </cell>
          <cell r="K295">
            <v>527.91</v>
          </cell>
        </row>
        <row r="296">
          <cell r="B296" t="str">
            <v>13.3.5</v>
          </cell>
          <cell r="C296" t="str">
            <v>SEINFRA</v>
          </cell>
          <cell r="D296" t="str">
            <v>C1267</v>
          </cell>
          <cell r="E296" t="str">
            <v>ESCAVAÇÃO MECAN. CAMPO ABERTO EM TERRA EXCETO ROCHA ATÉ 2M</v>
          </cell>
          <cell r="F296" t="str">
            <v>M3</v>
          </cell>
          <cell r="G296">
            <v>24</v>
          </cell>
          <cell r="H296">
            <v>2.21</v>
          </cell>
          <cell r="I296">
            <v>2.78</v>
          </cell>
          <cell r="J296">
            <v>53.04</v>
          </cell>
          <cell r="K296">
            <v>66.72</v>
          </cell>
        </row>
        <row r="297">
          <cell r="B297" t="str">
            <v>13.3.6</v>
          </cell>
          <cell r="C297" t="str">
            <v>SINAPI</v>
          </cell>
          <cell r="D297">
            <v>55835</v>
          </cell>
          <cell r="E297" t="str">
            <v>REATERRO INTERNO (EDIFICACOES) COMPACTADO MANUALMENTE</v>
          </cell>
          <cell r="F297" t="str">
            <v>M3</v>
          </cell>
          <cell r="G297">
            <v>4</v>
          </cell>
          <cell r="H297">
            <v>43.44</v>
          </cell>
          <cell r="I297">
            <v>54.73</v>
          </cell>
          <cell r="J297">
            <v>173.76</v>
          </cell>
          <cell r="K297">
            <v>218.92</v>
          </cell>
        </row>
        <row r="298">
          <cell r="B298" t="str">
            <v>13.3.7</v>
          </cell>
          <cell r="C298" t="str">
            <v>SEINFRA</v>
          </cell>
          <cell r="D298" t="str">
            <v>C0702</v>
          </cell>
          <cell r="E298" t="str">
            <v>CARGA MANUAL DE ENTULHO EM CAMINHÃO BASCULANTE</v>
          </cell>
          <cell r="F298" t="str">
            <v>M3</v>
          </cell>
          <cell r="G298">
            <v>20</v>
          </cell>
          <cell r="H298">
            <v>14.99</v>
          </cell>
          <cell r="I298">
            <v>18.88</v>
          </cell>
          <cell r="J298">
            <v>299.8</v>
          </cell>
          <cell r="K298">
            <v>377.6</v>
          </cell>
        </row>
        <row r="299">
          <cell r="B299" t="str">
            <v>13.3.8</v>
          </cell>
          <cell r="C299" t="str">
            <v>SEINFRA</v>
          </cell>
          <cell r="D299" t="str">
            <v>C0443</v>
          </cell>
          <cell r="E299" t="str">
            <v>BOMBA CENTRÍFUGA DE 1 CV, INCLUSIVE MAT.DE SUCÇÃO</v>
          </cell>
          <cell r="F299" t="str">
            <v>UN</v>
          </cell>
          <cell r="G299">
            <v>2</v>
          </cell>
          <cell r="H299">
            <v>832.86</v>
          </cell>
          <cell r="I299">
            <v>1011.68</v>
          </cell>
          <cell r="J299">
            <v>1665.72</v>
          </cell>
          <cell r="K299">
            <v>2023.36</v>
          </cell>
        </row>
        <row r="300">
          <cell r="B300" t="str">
            <v>13.3.9</v>
          </cell>
          <cell r="C300" t="str">
            <v>SEINFRA</v>
          </cell>
          <cell r="D300" t="str">
            <v>C2065</v>
          </cell>
          <cell r="E300" t="str">
            <v>QUADRO DE COMANDO DE BOMBAS - COMPLETO</v>
          </cell>
          <cell r="F300" t="str">
            <v>UN</v>
          </cell>
          <cell r="G300">
            <v>1</v>
          </cell>
          <cell r="H300">
            <v>290.48</v>
          </cell>
          <cell r="I300">
            <v>365.95</v>
          </cell>
          <cell r="J300">
            <v>290.48</v>
          </cell>
          <cell r="K300">
            <v>365.95</v>
          </cell>
        </row>
        <row r="301">
          <cell r="B301" t="str">
            <v>13.3.10</v>
          </cell>
          <cell r="C301" t="str">
            <v>PRÓPRIA</v>
          </cell>
          <cell r="D301" t="str">
            <v>CP-0885</v>
          </cell>
          <cell r="E301" t="str">
            <v>SISTEMA DE COMANDO DE ACIONAMENTO POR SENSOR DE NIVEL DA BOMBA SUBMERSA- COMPLETO</v>
          </cell>
          <cell r="F301" t="str">
            <v>UN</v>
          </cell>
          <cell r="G301">
            <v>1</v>
          </cell>
          <cell r="H301">
            <v>1385.8</v>
          </cell>
          <cell r="I301">
            <v>1745.83</v>
          </cell>
          <cell r="J301">
            <v>1385.8</v>
          </cell>
          <cell r="K301">
            <v>1745.83</v>
          </cell>
        </row>
        <row r="302">
          <cell r="B302" t="str">
            <v>13.3.11</v>
          </cell>
          <cell r="C302" t="str">
            <v>SEINFRA</v>
          </cell>
          <cell r="D302" t="str">
            <v>C0451</v>
          </cell>
          <cell r="E302" t="str">
            <v>BOMBA CENTRÍFUGA P/ PRESSURUZAÇÃO/HIDRANTE 20 CV</v>
          </cell>
          <cell r="F302" t="str">
            <v>UN</v>
          </cell>
          <cell r="G302">
            <v>1</v>
          </cell>
          <cell r="H302">
            <v>4244.84</v>
          </cell>
          <cell r="I302">
            <v>5156.21</v>
          </cell>
          <cell r="J302">
            <v>4244.84</v>
          </cell>
          <cell r="K302">
            <v>5156.21</v>
          </cell>
        </row>
        <row r="303">
          <cell r="B303" t="str">
            <v>13.3.12</v>
          </cell>
          <cell r="C303" t="str">
            <v>SEINFRA</v>
          </cell>
          <cell r="D303" t="str">
            <v>C2687</v>
          </cell>
          <cell r="E303" t="str">
            <v>VÁLVULA DE FLUXO EM AÇO GALVANIZADO DE  (2 1/2") </v>
          </cell>
          <cell r="F303" t="str">
            <v>UN</v>
          </cell>
          <cell r="G303">
            <v>1</v>
          </cell>
          <cell r="H303">
            <v>592.52</v>
          </cell>
          <cell r="I303">
            <v>746.46</v>
          </cell>
          <cell r="J303">
            <v>592.52</v>
          </cell>
          <cell r="K303">
            <v>746.46</v>
          </cell>
        </row>
        <row r="304">
          <cell r="B304" t="str">
            <v>13.3.13</v>
          </cell>
          <cell r="C304" t="str">
            <v>SEINFRA</v>
          </cell>
          <cell r="D304" t="str">
            <v>C2713</v>
          </cell>
          <cell r="E304" t="str">
            <v> VÁLVULA DE RETENÇÃO HORIZONTAL D= 65mm (2 1/2")</v>
          </cell>
          <cell r="F304" t="str">
            <v>UN</v>
          </cell>
          <cell r="G304">
            <v>2</v>
          </cell>
          <cell r="H304">
            <v>355.1</v>
          </cell>
          <cell r="I304">
            <v>447.35</v>
          </cell>
          <cell r="J304">
            <v>710.2</v>
          </cell>
          <cell r="K304">
            <v>894.7</v>
          </cell>
        </row>
        <row r="305">
          <cell r="B305" t="str">
            <v>13.3.14</v>
          </cell>
          <cell r="C305" t="str">
            <v>SEINFRA</v>
          </cell>
          <cell r="D305" t="str">
            <v>C2694</v>
          </cell>
          <cell r="E305" t="str">
            <v>VÁLVULA DE RETENÇÃO DE PÉ C/CRIVO D= 65mm (2 1/2")</v>
          </cell>
          <cell r="F305" t="str">
            <v>UN</v>
          </cell>
          <cell r="G305">
            <v>1</v>
          </cell>
          <cell r="H305">
            <v>256.15</v>
          </cell>
          <cell r="I305">
            <v>322.7</v>
          </cell>
          <cell r="J305">
            <v>256.15</v>
          </cell>
          <cell r="K305">
            <v>322.7</v>
          </cell>
        </row>
        <row r="306">
          <cell r="B306" t="str">
            <v>13.3.15</v>
          </cell>
          <cell r="C306" t="str">
            <v>SEINFRA</v>
          </cell>
          <cell r="D306" t="str">
            <v>C2162</v>
          </cell>
          <cell r="E306" t="str">
            <v>REGISTRO DE GAVETA BRUTO D= 65mm (2 1/2")</v>
          </cell>
          <cell r="F306" t="str">
            <v>UN</v>
          </cell>
          <cell r="G306">
            <v>2</v>
          </cell>
          <cell r="H306">
            <v>247.04</v>
          </cell>
          <cell r="I306">
            <v>311.22</v>
          </cell>
          <cell r="J306">
            <v>494.08</v>
          </cell>
          <cell r="K306">
            <v>622.44</v>
          </cell>
        </row>
        <row r="307">
          <cell r="B307" t="str">
            <v>13.3.16</v>
          </cell>
          <cell r="C307" t="str">
            <v>SINAPI</v>
          </cell>
          <cell r="D307">
            <v>92336</v>
          </cell>
          <cell r="E307" t="str">
            <v>TUBO DE AÇO GALVANIZADO COM COSTURA, CLASSE MÉDIA, CONEXÃO RANHURADA, DN 65 (2 1/2"), INSTALADO EM PRUMADAS - FORNECIMENTO E INSTALAÇÃO. AF_12/2015</v>
          </cell>
          <cell r="F307" t="str">
            <v>M</v>
          </cell>
          <cell r="G307">
            <v>30</v>
          </cell>
          <cell r="H307">
            <v>52.94</v>
          </cell>
          <cell r="I307">
            <v>66.69</v>
          </cell>
          <cell r="J307">
            <v>1588.2</v>
          </cell>
          <cell r="K307">
            <v>2000.7</v>
          </cell>
        </row>
        <row r="308">
          <cell r="B308">
            <v>14</v>
          </cell>
          <cell r="E308" t="str">
            <v>INSTALAÇÕES HIDRÁULICAS</v>
          </cell>
          <cell r="K308">
            <v>258153.62</v>
          </cell>
        </row>
        <row r="309">
          <cell r="B309" t="str">
            <v>14.1</v>
          </cell>
          <cell r="E309" t="str">
            <v>INSTALAÇÕES HIDRÁULICAS - FÓRUM &amp; GUARITA </v>
          </cell>
          <cell r="K309">
            <v>258153.62</v>
          </cell>
        </row>
        <row r="310">
          <cell r="B310" t="str">
            <v>14.1.1</v>
          </cell>
          <cell r="E310" t="str">
            <v>ÁGUA FRIA</v>
          </cell>
          <cell r="K310">
            <v>22979.76</v>
          </cell>
        </row>
        <row r="311">
          <cell r="B311" t="str">
            <v>14.1.1.1</v>
          </cell>
          <cell r="C311" t="str">
            <v>SINAPI</v>
          </cell>
          <cell r="D311">
            <v>89366</v>
          </cell>
          <cell r="E311" t="str">
            <v>JOELHO 90 GRAUS COM BUCHA DE LATÃO, PVC, SOLDÁVEL, DN 25MM, X 3/4 INSTALADO EM RAMAL OU SUB-RAMAL DE ÁGUA - FORNECIMENTO E INSTALAÇÃO. AF_12/2014</v>
          </cell>
          <cell r="F311" t="str">
            <v>UN</v>
          </cell>
          <cell r="G311">
            <v>47</v>
          </cell>
          <cell r="H311">
            <v>10.82</v>
          </cell>
          <cell r="I311">
            <v>13.63</v>
          </cell>
          <cell r="J311">
            <v>508.54</v>
          </cell>
          <cell r="K311">
            <v>640.61</v>
          </cell>
        </row>
        <row r="312">
          <cell r="B312" t="str">
            <v>14.1.1.2</v>
          </cell>
          <cell r="C312" t="str">
            <v>SINAPI</v>
          </cell>
          <cell r="D312">
            <v>89395</v>
          </cell>
          <cell r="E312" t="str">
            <v>TE, PVC, SOLDÁVEL, DN 25MM, INSTALADO EM RAMAL OU SUB-RAMAL DE ÁGUA - FORNECIMENTO E INSTALAÇÃO. AF_12/2014</v>
          </cell>
          <cell r="F312" t="str">
            <v>UN</v>
          </cell>
          <cell r="G312">
            <v>6</v>
          </cell>
          <cell r="H312">
            <v>7.79</v>
          </cell>
          <cell r="I312">
            <v>9.81</v>
          </cell>
          <cell r="J312">
            <v>46.74</v>
          </cell>
          <cell r="K312">
            <v>58.86</v>
          </cell>
        </row>
        <row r="313">
          <cell r="B313" t="str">
            <v>14.1.1.3</v>
          </cell>
          <cell r="C313" t="str">
            <v>SINAPI</v>
          </cell>
          <cell r="D313">
            <v>89362</v>
          </cell>
          <cell r="E313" t="str">
            <v>JOELHO 90 GRAUS, PVC, SOLDÁVEL, DN 25MM, INSTALADO EM RAMAL OU SUB-RAMAL DE ÁGUA - FORNECIMENTO E INSTALAÇÃO. AF_12/2014</v>
          </cell>
          <cell r="F313" t="str">
            <v>UN</v>
          </cell>
          <cell r="G313">
            <v>75</v>
          </cell>
          <cell r="H313">
            <v>5.63</v>
          </cell>
          <cell r="I313">
            <v>7.09</v>
          </cell>
          <cell r="J313">
            <v>422.25</v>
          </cell>
          <cell r="K313">
            <v>531.75</v>
          </cell>
        </row>
        <row r="314">
          <cell r="B314" t="str">
            <v>14.1.1.4</v>
          </cell>
          <cell r="C314" t="str">
            <v>SINAPI</v>
          </cell>
          <cell r="D314">
            <v>89397</v>
          </cell>
          <cell r="E314" t="str">
            <v>TÊ DE REDUÇÃO, PVC, SOLDÁVEL, DN 25MM X 20MM, INSTALADO EM RAMAL OU SUB-RAMAL DE ÁGUA - FORNECIMENTO E INSTALAÇÃO. AF_12/2014</v>
          </cell>
          <cell r="F314" t="str">
            <v>UN</v>
          </cell>
          <cell r="G314">
            <v>14</v>
          </cell>
          <cell r="H314">
            <v>9.26</v>
          </cell>
          <cell r="I314">
            <v>11.67</v>
          </cell>
          <cell r="J314">
            <v>129.64</v>
          </cell>
          <cell r="K314">
            <v>163.38</v>
          </cell>
        </row>
        <row r="315">
          <cell r="B315" t="str">
            <v>14.1.1.5</v>
          </cell>
          <cell r="C315" t="str">
            <v>SINAPI</v>
          </cell>
          <cell r="D315">
            <v>94792</v>
          </cell>
          <cell r="E315" t="str">
            <v>REGISTRO DE GAVETA BRUTO, LATÃO, ROSCÁVEL, 1, COM ACABAMENTO E CANOPLA CROMADOS, INSTALADO EM RESERVAÇÃO DE ÁGUA DE EDIFICAÇÃO QUE POSSUA RESERVATÓRIO DE FIBRA/FIBROCIMENTO  FORNECIMENTO E INSTALAÇÃO. AF_06/2016</v>
          </cell>
          <cell r="F315" t="str">
            <v>UN</v>
          </cell>
          <cell r="G315">
            <v>43</v>
          </cell>
          <cell r="H315">
            <v>106.12</v>
          </cell>
          <cell r="I315">
            <v>133.69</v>
          </cell>
          <cell r="J315">
            <v>4563.16</v>
          </cell>
          <cell r="K315">
            <v>5748.67</v>
          </cell>
        </row>
        <row r="316">
          <cell r="B316" t="str">
            <v>14.1.1.6</v>
          </cell>
          <cell r="C316" t="str">
            <v>SEINFRA</v>
          </cell>
          <cell r="D316" t="str">
            <v>C0493</v>
          </cell>
          <cell r="E316" t="str">
            <v>BUCHA REDUÇÃO PVC ROSC. D=1 1/4"X1" (40X32MM)</v>
          </cell>
          <cell r="F316" t="str">
            <v>UN</v>
          </cell>
          <cell r="G316">
            <v>43</v>
          </cell>
          <cell r="H316">
            <v>8.8</v>
          </cell>
          <cell r="I316">
            <v>11.09</v>
          </cell>
          <cell r="J316">
            <v>378.4</v>
          </cell>
          <cell r="K316">
            <v>476.87</v>
          </cell>
        </row>
        <row r="317">
          <cell r="B317" t="str">
            <v>14.1.1.7</v>
          </cell>
          <cell r="C317" t="str">
            <v>SEINFRA</v>
          </cell>
          <cell r="D317" t="str">
            <v>C0497</v>
          </cell>
          <cell r="E317" t="str">
            <v>BUCHA REDUÇÃO PVC ROSC. D=1"X3/4" (32X25MM)</v>
          </cell>
          <cell r="F317" t="str">
            <v>UN</v>
          </cell>
          <cell r="G317">
            <v>43</v>
          </cell>
          <cell r="H317">
            <v>4.51</v>
          </cell>
          <cell r="I317">
            <v>5.68</v>
          </cell>
          <cell r="J317">
            <v>193.93</v>
          </cell>
          <cell r="K317">
            <v>244.24</v>
          </cell>
        </row>
        <row r="318">
          <cell r="B318" t="str">
            <v>14.1.1.8</v>
          </cell>
          <cell r="C318" t="str">
            <v>SINAPI</v>
          </cell>
          <cell r="D318">
            <v>89497</v>
          </cell>
          <cell r="E318" t="str">
            <v>JOELHO 90 GRAUS, PVC, SOLDÁVEL, DN 40MM, INSTALADO EM PRUMADA DE ÁGUA - FORNECIMENTO E INSTALAÇÃO. AF_12/2014</v>
          </cell>
          <cell r="F318" t="str">
            <v>UN</v>
          </cell>
          <cell r="G318">
            <v>80</v>
          </cell>
          <cell r="H318">
            <v>7.51</v>
          </cell>
          <cell r="I318">
            <v>9.46</v>
          </cell>
          <cell r="J318">
            <v>600.8</v>
          </cell>
          <cell r="K318">
            <v>756.8</v>
          </cell>
        </row>
        <row r="319">
          <cell r="B319" t="str">
            <v>14.1.1.9</v>
          </cell>
          <cell r="C319" t="str">
            <v>SINAPI</v>
          </cell>
          <cell r="D319">
            <v>89383</v>
          </cell>
          <cell r="E319" t="str">
            <v>ADAPTADOR CURTO COM BOLSA E ROSCA PARA REGISTRO, PVC, SOLDÁVEL, DN 25MM X 3/4, INSTALADO EM RAMAL OU SUB-RAMAL DE ÁGUA - FORNECIMENTO E INSTALAÇÃO. AF_12/2014</v>
          </cell>
          <cell r="F319" t="str">
            <v>UN</v>
          </cell>
          <cell r="G319">
            <v>55</v>
          </cell>
          <cell r="H319">
            <v>4.23</v>
          </cell>
          <cell r="I319">
            <v>5.33</v>
          </cell>
          <cell r="J319">
            <v>232.65</v>
          </cell>
          <cell r="K319">
            <v>293.15</v>
          </cell>
        </row>
        <row r="320">
          <cell r="B320" t="str">
            <v>14.1.1.10</v>
          </cell>
          <cell r="C320" t="str">
            <v>SINAPI</v>
          </cell>
          <cell r="D320">
            <v>89623</v>
          </cell>
          <cell r="E320" t="str">
            <v>TE, PVC, SOLDÁVEL, DN 40MM, INSTALADO EM PRUMADA DE ÁGUA - FORNECIMENTO E INSTALAÇÃO. AF_12/2014</v>
          </cell>
          <cell r="F320" t="str">
            <v>UN</v>
          </cell>
          <cell r="G320">
            <v>23</v>
          </cell>
          <cell r="H320">
            <v>11.65</v>
          </cell>
          <cell r="I320">
            <v>14.68</v>
          </cell>
          <cell r="J320">
            <v>267.95</v>
          </cell>
          <cell r="K320">
            <v>337.64</v>
          </cell>
        </row>
        <row r="321">
          <cell r="B321" t="str">
            <v>14.1.1.11</v>
          </cell>
          <cell r="C321" t="str">
            <v>SINAPI</v>
          </cell>
          <cell r="D321">
            <v>89501</v>
          </cell>
          <cell r="E321" t="str">
            <v>JOELHO 90 GRAUS, PVC, SOLDÁVEL, DN 50MM, INSTALADO EM PRUMADA DE ÁGUA - FORNECIMENTO E INSTALAÇÃO. AF_12/2014</v>
          </cell>
          <cell r="F321" t="str">
            <v>UN</v>
          </cell>
          <cell r="G321">
            <v>20</v>
          </cell>
          <cell r="H321">
            <v>8.98</v>
          </cell>
          <cell r="I321">
            <v>11.31</v>
          </cell>
          <cell r="J321">
            <v>179.6</v>
          </cell>
          <cell r="K321">
            <v>226.2</v>
          </cell>
        </row>
        <row r="322">
          <cell r="B322" t="str">
            <v>14.1.1.12</v>
          </cell>
          <cell r="C322" t="str">
            <v>SINAPI</v>
          </cell>
          <cell r="D322">
            <v>89625</v>
          </cell>
          <cell r="E322" t="str">
            <v>TE, PVC, SOLDÁVEL, DN 50MM, INSTALADO EM PRUMADA DE ÁGUA - FORNECIMENTO E INSTALAÇÃO. AF_12/2014</v>
          </cell>
          <cell r="F322" t="str">
            <v>UN</v>
          </cell>
          <cell r="G322">
            <v>7</v>
          </cell>
          <cell r="H322">
            <v>13.93</v>
          </cell>
          <cell r="I322">
            <v>17.55</v>
          </cell>
          <cell r="J322">
            <v>97.51</v>
          </cell>
          <cell r="K322">
            <v>122.85</v>
          </cell>
        </row>
        <row r="323">
          <cell r="B323" t="str">
            <v>14.1.1.13</v>
          </cell>
          <cell r="C323" t="str">
            <v>SEINFRA</v>
          </cell>
          <cell r="D323" t="str">
            <v>C0489</v>
          </cell>
          <cell r="E323" t="str">
            <v>BUCHA REDUÇÃO PVC ROSC. D=1 1/2"X1 1/4" (50X40MM)</v>
          </cell>
          <cell r="F323" t="str">
            <v>UN</v>
          </cell>
          <cell r="G323">
            <v>4</v>
          </cell>
          <cell r="H323">
            <v>8.19</v>
          </cell>
          <cell r="I323">
            <v>10.32</v>
          </cell>
          <cell r="J323">
            <v>32.76</v>
          </cell>
          <cell r="K323">
            <v>41.28</v>
          </cell>
        </row>
        <row r="324">
          <cell r="B324" t="str">
            <v>14.1.1.14</v>
          </cell>
          <cell r="C324" t="str">
            <v>SEINFRA</v>
          </cell>
          <cell r="D324" t="str">
            <v>C0492</v>
          </cell>
          <cell r="E324" t="str">
            <v>BUCHA REDUÇÃO PVC ROSC. D=1 1/2"X3/4" (50X25MM)</v>
          </cell>
          <cell r="F324" t="str">
            <v>UN</v>
          </cell>
          <cell r="G324">
            <v>5</v>
          </cell>
          <cell r="H324">
            <v>8.33</v>
          </cell>
          <cell r="I324">
            <v>10.49</v>
          </cell>
          <cell r="J324">
            <v>41.65</v>
          </cell>
          <cell r="K324">
            <v>52.45</v>
          </cell>
        </row>
        <row r="325">
          <cell r="B325" t="str">
            <v>14.1.1.15</v>
          </cell>
          <cell r="C325" t="str">
            <v>SINAPI</v>
          </cell>
          <cell r="D325" t="str">
            <v>73795/012</v>
          </cell>
          <cell r="E325" t="str">
            <v>VÁLVULA DE RETENÇÃO HORIZONTAL Ø 50MM (2") - FORNECIMENTO E INSTALAÇÃO</v>
          </cell>
          <cell r="F325" t="str">
            <v>UN</v>
          </cell>
          <cell r="G325">
            <v>4</v>
          </cell>
          <cell r="H325">
            <v>164.81</v>
          </cell>
          <cell r="I325">
            <v>207.63</v>
          </cell>
          <cell r="J325">
            <v>659.24</v>
          </cell>
          <cell r="K325">
            <v>830.52</v>
          </cell>
        </row>
        <row r="326">
          <cell r="B326" t="str">
            <v>14.1.1.16</v>
          </cell>
          <cell r="C326" t="str">
            <v>SINAPI</v>
          </cell>
          <cell r="D326">
            <v>94796</v>
          </cell>
          <cell r="E326" t="str">
            <v>TORNEIRA DE BÓIA REAL, ROSCÁVEL, 3/4", FORNECIDA E INSTALADA EM RESERVAÇÃO DE ÁGUA. AF_06/2016</v>
          </cell>
          <cell r="F326" t="str">
            <v>UN</v>
          </cell>
          <cell r="G326">
            <v>2</v>
          </cell>
          <cell r="H326">
            <v>60.6</v>
          </cell>
          <cell r="I326">
            <v>76.34</v>
          </cell>
          <cell r="J326">
            <v>121.2</v>
          </cell>
          <cell r="K326">
            <v>152.68</v>
          </cell>
        </row>
        <row r="327">
          <cell r="B327" t="str">
            <v>14.1.1.17</v>
          </cell>
          <cell r="C327" t="str">
            <v>SINAPI</v>
          </cell>
          <cell r="D327">
            <v>94708</v>
          </cell>
          <cell r="E327" t="str">
            <v>ADAPTADOR COM FLANGES LIVRES, PVC, SOLDÁVEL, DN  25 MM X 3/4 , INSTALADO EM RESERVAÇÃO DE ÁGUA DE EDIFICAÇÃO QUE POSSUA RESERVATÓRIO DE FIBRA/FIBROCIMENTO   FORNECIMENTO E INSTALAÇÃO. AF_06/2016</v>
          </cell>
          <cell r="F327" t="str">
            <v>UN</v>
          </cell>
          <cell r="G327">
            <v>2</v>
          </cell>
          <cell r="H327">
            <v>17.49</v>
          </cell>
          <cell r="I327">
            <v>22.03</v>
          </cell>
          <cell r="J327">
            <v>34.98</v>
          </cell>
          <cell r="K327">
            <v>44.06</v>
          </cell>
        </row>
        <row r="328">
          <cell r="B328" t="str">
            <v>14.1.1.18</v>
          </cell>
          <cell r="C328" t="str">
            <v>SINAPI</v>
          </cell>
          <cell r="D328">
            <v>94709</v>
          </cell>
          <cell r="E328" t="str">
            <v>ADAPTADOR COM FLANGES LIVRES, PVC, SOLDÁVEL, DN 32 MM X 1 , INSTALADO EM RESERVAÇÃO DE ÁGUA DE EDIFICAÇÃO QUE POSSUA RESERVATÓRIO DE FIBRA/FIBROCIMENTO   FORNECIMENTO E INSTALAÇÃO. AF_06/2016</v>
          </cell>
          <cell r="F328" t="str">
            <v>UN</v>
          </cell>
          <cell r="G328">
            <v>2</v>
          </cell>
          <cell r="H328">
            <v>20.83</v>
          </cell>
          <cell r="I328">
            <v>26.24</v>
          </cell>
          <cell r="J328">
            <v>41.66</v>
          </cell>
          <cell r="K328">
            <v>52.48</v>
          </cell>
        </row>
        <row r="329">
          <cell r="B329" t="str">
            <v>14.1.1.19</v>
          </cell>
          <cell r="C329" t="str">
            <v>SINAPI</v>
          </cell>
          <cell r="D329">
            <v>94711</v>
          </cell>
          <cell r="E329" t="str">
            <v>ADAPTADOR COM FLANGES LIVRES, PVC, SOLDÁVEL, DN 50 MM X 1 1/2 , INSTALADO EM RESERVAÇÃO DE ÁGUA DE EDIFICAÇÃO QUE POSSUA RESERVATÓRIO DE FIBRA/FIBROCIMENTO   FORNECIMENTO E INSTALAÇÃO. AF_06/2016</v>
          </cell>
          <cell r="F329" t="str">
            <v>UN</v>
          </cell>
          <cell r="G329">
            <v>2</v>
          </cell>
          <cell r="H329">
            <v>35.13</v>
          </cell>
          <cell r="I329">
            <v>44.26</v>
          </cell>
          <cell r="J329">
            <v>70.26</v>
          </cell>
          <cell r="K329">
            <v>88.52</v>
          </cell>
        </row>
        <row r="330">
          <cell r="B330" t="str">
            <v>14.1.1.20</v>
          </cell>
          <cell r="C330" t="str">
            <v>SINAPI</v>
          </cell>
          <cell r="D330">
            <v>94498</v>
          </cell>
          <cell r="E330" t="str">
            <v>REGISTRO DE GAVETA BRUTO, LATÃO, ROSCÁVEL, 2, INSTALADO EM RESERVAÇÃO DE ÁGUA DE EDIFICAÇÃO QUE POSSUA RESERVATÓRIO DE FIBRA/FIBROCIMENTO  FORNECIMENTO E INSTALAÇÃO. AF_06/2016</v>
          </cell>
          <cell r="F330" t="str">
            <v>UN</v>
          </cell>
          <cell r="G330">
            <v>6</v>
          </cell>
          <cell r="H330">
            <v>129.84</v>
          </cell>
          <cell r="I330">
            <v>163.57</v>
          </cell>
          <cell r="J330">
            <v>779.04</v>
          </cell>
          <cell r="K330">
            <v>981.42</v>
          </cell>
        </row>
        <row r="331">
          <cell r="B331" t="str">
            <v>14.1.1.21</v>
          </cell>
          <cell r="C331" t="str">
            <v>SINAPI</v>
          </cell>
          <cell r="D331">
            <v>89446</v>
          </cell>
          <cell r="E331" t="str">
            <v>TUBO, PVC, SOLDÁVEL, DN 25MM, INSTALADO EM PRUMADA DE ÁGUA - FORNECIMENTO E INSTALAÇÃO. AF_12/2014</v>
          </cell>
          <cell r="F331" t="str">
            <v>M</v>
          </cell>
          <cell r="G331">
            <v>118</v>
          </cell>
          <cell r="H331">
            <v>3.46</v>
          </cell>
          <cell r="I331">
            <v>4.36</v>
          </cell>
          <cell r="J331">
            <v>408.28</v>
          </cell>
          <cell r="K331">
            <v>514.48</v>
          </cell>
        </row>
        <row r="332">
          <cell r="B332" t="str">
            <v>14.1.1.22</v>
          </cell>
          <cell r="C332" t="str">
            <v>SINAPI</v>
          </cell>
          <cell r="D332">
            <v>89447</v>
          </cell>
          <cell r="E332" t="str">
            <v>TUBO, PVC, SOLDÁVEL, DN 32MM, INSTALADO EM PRUMADA DE ÁGUA - FORNECIMENTO E INSTALAÇÃO. AF_12/2014</v>
          </cell>
          <cell r="F332" t="str">
            <v>M</v>
          </cell>
          <cell r="G332">
            <v>93</v>
          </cell>
          <cell r="H332">
            <v>7.01</v>
          </cell>
          <cell r="I332">
            <v>8.83</v>
          </cell>
          <cell r="J332">
            <v>651.93</v>
          </cell>
          <cell r="K332">
            <v>821.19</v>
          </cell>
        </row>
        <row r="333">
          <cell r="B333" t="str">
            <v>14.1.1.23</v>
          </cell>
          <cell r="C333" t="str">
            <v>SINAPI</v>
          </cell>
          <cell r="D333">
            <v>89448</v>
          </cell>
          <cell r="E333" t="str">
            <v>TUBO, PVC, SOLDÁVEL, DN 40MM, INSTALADO EM PRUMADA DE ÁGUA - FORNECIMENTO E INSTALAÇÃO. AF_12/2014</v>
          </cell>
          <cell r="F333" t="str">
            <v>M</v>
          </cell>
          <cell r="G333">
            <v>352</v>
          </cell>
          <cell r="H333">
            <v>10.07</v>
          </cell>
          <cell r="I333">
            <v>12.69</v>
          </cell>
          <cell r="J333">
            <v>3544.64</v>
          </cell>
          <cell r="K333">
            <v>4466.88</v>
          </cell>
        </row>
        <row r="334">
          <cell r="B334" t="str">
            <v>14.1.1.24</v>
          </cell>
          <cell r="C334" t="str">
            <v>SINAPI</v>
          </cell>
          <cell r="D334">
            <v>89449</v>
          </cell>
          <cell r="E334" t="str">
            <v>TUBO, PVC, SOLDÁVEL, DN 50MM, INSTALADO EM PRUMADA DE ÁGUA - FORNECIMENTO E INSTALAÇÃO. AF_12/2014</v>
          </cell>
          <cell r="F334" t="str">
            <v>M</v>
          </cell>
          <cell r="G334">
            <v>260</v>
          </cell>
          <cell r="H334">
            <v>12.46</v>
          </cell>
          <cell r="I334">
            <v>15.7</v>
          </cell>
          <cell r="J334">
            <v>3239.6</v>
          </cell>
          <cell r="K334">
            <v>4082</v>
          </cell>
        </row>
        <row r="335">
          <cell r="B335" t="str">
            <v>14.1.1.25</v>
          </cell>
          <cell r="C335" t="str">
            <v>SEINFRA</v>
          </cell>
          <cell r="D335" t="str">
            <v>C0941</v>
          </cell>
          <cell r="E335" t="str">
            <v>COTOVELO AÇO GALV. D= 20mm (3/4")</v>
          </cell>
          <cell r="F335" t="str">
            <v>UN</v>
          </cell>
          <cell r="G335">
            <v>4</v>
          </cell>
          <cell r="H335">
            <v>16.72</v>
          </cell>
          <cell r="I335">
            <v>21.06</v>
          </cell>
          <cell r="J335">
            <v>66.88</v>
          </cell>
          <cell r="K335">
            <v>84.24</v>
          </cell>
        </row>
        <row r="336">
          <cell r="B336" t="str">
            <v>14.1.1.26</v>
          </cell>
          <cell r="C336" t="str">
            <v>SEINFRA</v>
          </cell>
          <cell r="D336" t="str">
            <v>C1817</v>
          </cell>
          <cell r="E336" t="str">
            <v>NIPLE DUPLO AÇO GALV. D=15mm (1/2")  À 25mm (1")</v>
          </cell>
          <cell r="F336" t="str">
            <v>UN</v>
          </cell>
          <cell r="G336">
            <v>1</v>
          </cell>
          <cell r="H336">
            <v>8.42</v>
          </cell>
          <cell r="I336">
            <v>10.61</v>
          </cell>
          <cell r="J336">
            <v>8.42</v>
          </cell>
          <cell r="K336">
            <v>10.61</v>
          </cell>
        </row>
        <row r="337">
          <cell r="B337" t="str">
            <v>14.1.1.27</v>
          </cell>
          <cell r="C337" t="str">
            <v>SINAPI</v>
          </cell>
          <cell r="D337" t="str">
            <v>73976/004</v>
          </cell>
          <cell r="E337" t="str">
            <v>TUBO DE AÇO GALVANIZADO COM COSTURA 1" (25MM), INCLUSIVE CONEXOES - FORNECIMENTO E INSTALACAO</v>
          </cell>
          <cell r="F337" t="str">
            <v>M</v>
          </cell>
          <cell r="G337">
            <v>1.5</v>
          </cell>
          <cell r="H337">
            <v>58.38</v>
          </cell>
          <cell r="I337">
            <v>73.55</v>
          </cell>
          <cell r="J337">
            <v>87.57</v>
          </cell>
          <cell r="K337">
            <v>110.33</v>
          </cell>
        </row>
        <row r="338">
          <cell r="B338" t="str">
            <v>14.1.1.28</v>
          </cell>
          <cell r="C338" t="str">
            <v>SINAPI</v>
          </cell>
          <cell r="D338">
            <v>95676</v>
          </cell>
          <cell r="E338" t="str">
            <v>CAIXA EM CONCRETO PRÉ-MOLDADO PARA ABRIGO DE HIDRÔMETRO COM DN 20 (½)  FORNECIMENTO E INSTALAÇÃO. AF_11/2016</v>
          </cell>
          <cell r="F338" t="str">
            <v>UN</v>
          </cell>
          <cell r="G338">
            <v>1</v>
          </cell>
          <cell r="H338">
            <v>76.15</v>
          </cell>
          <cell r="I338">
            <v>95.93</v>
          </cell>
          <cell r="J338">
            <v>76.15</v>
          </cell>
          <cell r="K338">
            <v>95.93</v>
          </cell>
        </row>
        <row r="339">
          <cell r="B339" t="str">
            <v>14.1.1.29</v>
          </cell>
          <cell r="C339" t="str">
            <v>SINAPI</v>
          </cell>
          <cell r="D339">
            <v>95675</v>
          </cell>
          <cell r="E339" t="str">
            <v>HIDRÔMETRO DN 25 (¾ ), 5,0 M³/H FORNECIMENTO E INSTALAÇÃO. AF_11/2016</v>
          </cell>
          <cell r="F339" t="str">
            <v>UN</v>
          </cell>
          <cell r="G339">
            <v>1</v>
          </cell>
          <cell r="H339">
            <v>104.69</v>
          </cell>
          <cell r="I339">
            <v>131.89</v>
          </cell>
          <cell r="J339">
            <v>104.69</v>
          </cell>
          <cell r="K339">
            <v>131.89</v>
          </cell>
        </row>
        <row r="340">
          <cell r="B340" t="str">
            <v>14.1.1.30</v>
          </cell>
          <cell r="C340" t="str">
            <v>SINAPI</v>
          </cell>
          <cell r="D340">
            <v>89353</v>
          </cell>
          <cell r="E340" t="str">
            <v>REGISTRO DE GAVETA BRUTO, LATÃO, ROSCÁVEL, 3/4", FORNECIDO E INSTALADO EM RAMAL DE ÁGUA. AF_12/2014</v>
          </cell>
          <cell r="F340" t="str">
            <v>UN</v>
          </cell>
          <cell r="G340">
            <v>13</v>
          </cell>
          <cell r="H340">
            <v>33.86</v>
          </cell>
          <cell r="I340">
            <v>42.66</v>
          </cell>
          <cell r="J340">
            <v>440.18</v>
          </cell>
          <cell r="K340">
            <v>554.58</v>
          </cell>
        </row>
        <row r="341">
          <cell r="B341" t="str">
            <v>14.1.1.31</v>
          </cell>
          <cell r="C341" t="str">
            <v>SINAPI</v>
          </cell>
          <cell r="D341">
            <v>89400</v>
          </cell>
          <cell r="E341" t="str">
            <v>TÊ DE REDUÇÃO, PVC, SOLDÁVEL, DN 32MM X 25MM, INSTALADO EM RAMAL OU SUB-RAMAL DE ÁGUA - FORNECIMENTO E INSTALAÇÃO. AF_12/2014</v>
          </cell>
          <cell r="F341" t="str">
            <v>UN</v>
          </cell>
          <cell r="G341">
            <v>16</v>
          </cell>
          <cell r="H341">
            <v>13.06</v>
          </cell>
          <cell r="I341">
            <v>16.45</v>
          </cell>
          <cell r="J341">
            <v>208.96</v>
          </cell>
          <cell r="K341">
            <v>263.2</v>
          </cell>
        </row>
        <row r="342">
          <cell r="B342" t="str">
            <v>14.1.2</v>
          </cell>
          <cell r="E342" t="str">
            <v>ESGOTO SANITÁRIO</v>
          </cell>
          <cell r="K342">
            <v>54074.58</v>
          </cell>
        </row>
        <row r="343">
          <cell r="B343" t="str">
            <v>14.1.2.1</v>
          </cell>
          <cell r="C343" t="str">
            <v>SINAPI</v>
          </cell>
          <cell r="D343" t="str">
            <v>74166/001</v>
          </cell>
          <cell r="E343" t="str">
            <v>CAIXA DE INSPEÇÃO EM CONCRETO PRÉ-MOLDADO DN 60CM COM TAMPA H= 60CM - FORNECIMENTO E INSTALACAO</v>
          </cell>
          <cell r="F343" t="str">
            <v>UN</v>
          </cell>
          <cell r="G343">
            <v>16</v>
          </cell>
          <cell r="H343">
            <v>188.71</v>
          </cell>
          <cell r="I343">
            <v>237.74</v>
          </cell>
          <cell r="J343">
            <v>3019.36</v>
          </cell>
          <cell r="K343">
            <v>3803.84</v>
          </cell>
        </row>
        <row r="344">
          <cell r="B344" t="str">
            <v>14.1.2.2</v>
          </cell>
          <cell r="C344" t="str">
            <v>SEINFRA</v>
          </cell>
          <cell r="D344" t="str">
            <v>C0601</v>
          </cell>
          <cell r="E344" t="str">
            <v>CAIXA DE GORDURA/SABÃO EM ALVENARIA</v>
          </cell>
          <cell r="F344" t="str">
            <v>UN</v>
          </cell>
          <cell r="G344">
            <v>9</v>
          </cell>
          <cell r="H344">
            <v>211.39</v>
          </cell>
          <cell r="I344">
            <v>266.31</v>
          </cell>
          <cell r="J344">
            <v>1902.51</v>
          </cell>
          <cell r="K344">
            <v>2396.79</v>
          </cell>
        </row>
        <row r="345">
          <cell r="B345" t="str">
            <v>14.1.2.3</v>
          </cell>
          <cell r="C345" t="str">
            <v>SINAPI</v>
          </cell>
          <cell r="D345">
            <v>89750</v>
          </cell>
          <cell r="E345" t="str">
            <v>CURVA LONGA 90 GRAUS, PVC, SERIE NORMAL, ESGOTO PREDIAL, DN 100 MM, JUNTA ELÁSTICA, FORNECIDO E INSTALADO EM RAMAL DE DESCARGA OU RAMAL DE ESGOTO SANITÁRIO. AF_12/2014</v>
          </cell>
          <cell r="F345" t="str">
            <v>UN</v>
          </cell>
          <cell r="G345">
            <v>17</v>
          </cell>
          <cell r="H345">
            <v>39.89</v>
          </cell>
          <cell r="I345">
            <v>50.25</v>
          </cell>
          <cell r="J345">
            <v>678.13</v>
          </cell>
          <cell r="K345">
            <v>854.25</v>
          </cell>
        </row>
        <row r="346">
          <cell r="B346" t="str">
            <v>14.1.2.4</v>
          </cell>
          <cell r="C346" t="str">
            <v>SINAPI</v>
          </cell>
          <cell r="D346">
            <v>89778</v>
          </cell>
          <cell r="E346" t="str">
            <v>LUVA SIMPLES, PVC, SERIE NORMAL, ESGOTO PREDIAL, DN 100 MM, JUNTA ELÁSTICA, FORNECIDO E INSTALADO EM RAMAL DE DESCARGA OU RAMAL DE ESGOTO SANITÁRIO. AF_12/2014</v>
          </cell>
          <cell r="F346" t="str">
            <v>UN</v>
          </cell>
          <cell r="G346">
            <v>70</v>
          </cell>
          <cell r="H346">
            <v>11.68</v>
          </cell>
          <cell r="I346">
            <v>14.71</v>
          </cell>
          <cell r="J346">
            <v>817.6</v>
          </cell>
          <cell r="K346">
            <v>1029.7</v>
          </cell>
        </row>
        <row r="347">
          <cell r="B347" t="str">
            <v>14.1.2.5</v>
          </cell>
          <cell r="C347" t="str">
            <v>SINAPI</v>
          </cell>
          <cell r="D347">
            <v>89518</v>
          </cell>
          <cell r="E347" t="str">
            <v>JOELHO 90 GRAUS, PVC, SERIE R, ÁGUA PLUVIAL, DN 50 MM, JUNTA ELÁSTICA, FORNECIDO E INSTALADO EM RAMAL DE ENCAMINHAMENTO. AF_12/2014</v>
          </cell>
          <cell r="F347" t="str">
            <v>UN</v>
          </cell>
          <cell r="G347">
            <v>14</v>
          </cell>
          <cell r="H347">
            <v>8.15</v>
          </cell>
          <cell r="I347">
            <v>10.27</v>
          </cell>
          <cell r="J347">
            <v>114.1</v>
          </cell>
          <cell r="K347">
            <v>143.78</v>
          </cell>
        </row>
        <row r="348">
          <cell r="B348" t="str">
            <v>14.1.2.6</v>
          </cell>
          <cell r="C348" t="str">
            <v>SINAPI</v>
          </cell>
          <cell r="D348">
            <v>89545</v>
          </cell>
          <cell r="E348" t="str">
            <v>LUVA SIMPLES, PVC, SERIE R, ÁGUA PLUVIAL, DN 50 MM, JUNTA ELÁSTICA, FORNECIDO E INSTALADO EM RAMAL DE ENCAMINHAMENTO. AF_12/2014</v>
          </cell>
          <cell r="F348" t="str">
            <v>UN</v>
          </cell>
          <cell r="G348">
            <v>9</v>
          </cell>
          <cell r="H348">
            <v>7.58</v>
          </cell>
          <cell r="I348">
            <v>9.55</v>
          </cell>
          <cell r="J348">
            <v>68.22</v>
          </cell>
          <cell r="K348">
            <v>85.95</v>
          </cell>
        </row>
        <row r="349">
          <cell r="B349" t="str">
            <v>14.1.2.7</v>
          </cell>
          <cell r="C349" t="str">
            <v>SINAPI</v>
          </cell>
          <cell r="D349">
            <v>89520</v>
          </cell>
          <cell r="E349" t="str">
            <v>JOELHO 45 GRAUS, PVC, SERIE R, ÁGUA PLUVIAL, DN 50 MM, JUNTA ELÁSTICA, FORNECIDO E INSTALADO EM RAMAL DE ENCAMINHAMENTO. AF_12/2014</v>
          </cell>
          <cell r="F349" t="str">
            <v>UN</v>
          </cell>
          <cell r="G349">
            <v>2</v>
          </cell>
          <cell r="H349">
            <v>7.52</v>
          </cell>
          <cell r="I349">
            <v>9.47</v>
          </cell>
          <cell r="J349">
            <v>15.04</v>
          </cell>
          <cell r="K349">
            <v>18.94</v>
          </cell>
        </row>
        <row r="350">
          <cell r="B350" t="str">
            <v>14.1.2.8</v>
          </cell>
          <cell r="C350" t="str">
            <v>SINAPI</v>
          </cell>
          <cell r="D350">
            <v>89774</v>
          </cell>
          <cell r="E350" t="str">
            <v>LUVA SIMPLES, PVC, SERIE NORMAL, ESGOTO PREDIAL, DN 75 MM, JUNTA ELÁSTICA, FORNECIDO E INSTALADO EM RAMAL DE DESCARGA OU RAMAL DE ESGOTO SANITÁRIO. AF_12/2014</v>
          </cell>
          <cell r="F350" t="str">
            <v>UN</v>
          </cell>
          <cell r="G350">
            <v>55</v>
          </cell>
          <cell r="H350">
            <v>9.31</v>
          </cell>
          <cell r="I350">
            <v>11.73</v>
          </cell>
          <cell r="J350">
            <v>512.05</v>
          </cell>
          <cell r="K350">
            <v>645.15</v>
          </cell>
        </row>
        <row r="351">
          <cell r="B351" t="str">
            <v>14.1.2.9</v>
          </cell>
          <cell r="C351" t="str">
            <v>SINAPI</v>
          </cell>
          <cell r="D351">
            <v>89708</v>
          </cell>
          <cell r="E351" t="str">
            <v>CAIXA SIFONADA, PVC, DN 150 X 185 X 75 MM, JUNTA ELÁSTICA, FORNECIDA E INSTALADA EM RAMAL DE DESCARGA OU EM RAMAL DE ESGOTO SANITÁRIO. AF_12/2014</v>
          </cell>
          <cell r="F351" t="str">
            <v>UN</v>
          </cell>
          <cell r="G351">
            <v>23</v>
          </cell>
          <cell r="H351">
            <v>39.05</v>
          </cell>
          <cell r="I351">
            <v>49.2</v>
          </cell>
          <cell r="J351">
            <v>898.15</v>
          </cell>
          <cell r="K351">
            <v>1131.6</v>
          </cell>
        </row>
        <row r="352">
          <cell r="B352" t="str">
            <v>14.1.2.10</v>
          </cell>
          <cell r="C352" t="str">
            <v>SINAPI</v>
          </cell>
          <cell r="D352">
            <v>89724</v>
          </cell>
          <cell r="E352" t="str">
            <v>JOELHO 90 GRAUS, PVC, SERIE NORMAL, ESGOTO PREDIAL, DN 40 MM, JUNTA SOLDÁVEL, FORNECIDO E INSTALADO EM RAMAL DE DESCARGA OU RAMAL DE ESGOTO SANITÁRIO. AF_12/2014</v>
          </cell>
          <cell r="F352" t="str">
            <v>UN</v>
          </cell>
          <cell r="G352">
            <v>44</v>
          </cell>
          <cell r="H352">
            <v>5.04</v>
          </cell>
          <cell r="I352">
            <v>6.35</v>
          </cell>
          <cell r="J352">
            <v>221.76</v>
          </cell>
          <cell r="K352">
            <v>279.4</v>
          </cell>
        </row>
        <row r="353">
          <cell r="B353" t="str">
            <v>14.1.2.11</v>
          </cell>
          <cell r="C353" t="str">
            <v>SINAPI</v>
          </cell>
          <cell r="D353">
            <v>89731</v>
          </cell>
          <cell r="E353" t="str">
            <v>JOELHO 90 GRAUS, PVC, SERIE NORMAL, ESGOTO PREDIAL, DN 50 MM, JUNTA ELÁSTICA, FORNECIDO E INSTALADO EM RAMAL DE DESCARGA OU RAMAL DE ESGOTO SANITÁRIO. AF_12/2014</v>
          </cell>
          <cell r="F353" t="str">
            <v>UN</v>
          </cell>
          <cell r="G353">
            <v>8</v>
          </cell>
          <cell r="H353">
            <v>7.25</v>
          </cell>
          <cell r="I353">
            <v>9.13</v>
          </cell>
          <cell r="J353">
            <v>58</v>
          </cell>
          <cell r="K353">
            <v>73.04</v>
          </cell>
        </row>
        <row r="354">
          <cell r="B354" t="str">
            <v>14.1.2.12</v>
          </cell>
          <cell r="C354" t="str">
            <v>SINAPI</v>
          </cell>
          <cell r="D354">
            <v>89784</v>
          </cell>
          <cell r="E354" t="str">
            <v>TE, PVC, SERIE NORMAL, ESGOTO PREDIAL, DN 50 X 50 MM, JUNTA ELÁSTICA, FORNECIDO E INSTALADO EM RAMAL DE DESCARGA OU RAMAL DE ESGOTO SANITÁRIO. AF_12/2014</v>
          </cell>
          <cell r="F354" t="str">
            <v>UN</v>
          </cell>
          <cell r="G354">
            <v>3</v>
          </cell>
          <cell r="H354">
            <v>13.44</v>
          </cell>
          <cell r="I354">
            <v>16.93</v>
          </cell>
          <cell r="J354">
            <v>40.32</v>
          </cell>
          <cell r="K354">
            <v>50.79</v>
          </cell>
        </row>
        <row r="355">
          <cell r="B355" t="str">
            <v>14.1.2.13</v>
          </cell>
          <cell r="C355" t="str">
            <v>SINAPI</v>
          </cell>
          <cell r="D355">
            <v>89753</v>
          </cell>
          <cell r="E355" t="str">
            <v>LUVA SIMPLES, PVC, SERIE NORMAL, ESGOTO PREDIAL, DN 50 MM, JUNTA ELÁSTICA, FORNECIDO E INSTALADO EM RAMAL DE DESCARGA OU RAMAL DE ESGOTO SANITÁRIO. AF_12/2014</v>
          </cell>
          <cell r="F355" t="str">
            <v>UN</v>
          </cell>
          <cell r="G355">
            <v>12</v>
          </cell>
          <cell r="H355">
            <v>5.64</v>
          </cell>
          <cell r="I355">
            <v>7.11</v>
          </cell>
          <cell r="J355">
            <v>67.68</v>
          </cell>
          <cell r="K355">
            <v>85.32</v>
          </cell>
        </row>
        <row r="356">
          <cell r="B356" t="str">
            <v>14.1.2.14</v>
          </cell>
          <cell r="C356" t="str">
            <v>SEINFRA</v>
          </cell>
          <cell r="D356" t="str">
            <v>C1576</v>
          </cell>
          <cell r="E356" t="str">
            <v>JUNÇÃO SIMPLES DE REDUÇÃO PVC P/ESGOTO 100X50MM (4"X2")-C/ANÉIS</v>
          </cell>
          <cell r="F356" t="str">
            <v>UN</v>
          </cell>
          <cell r="G356">
            <v>5</v>
          </cell>
          <cell r="H356">
            <v>27.37</v>
          </cell>
          <cell r="I356">
            <v>34.48</v>
          </cell>
          <cell r="J356">
            <v>136.85</v>
          </cell>
          <cell r="K356">
            <v>172.4</v>
          </cell>
        </row>
        <row r="357">
          <cell r="B357" t="str">
            <v>14.1.2.15</v>
          </cell>
          <cell r="C357" t="str">
            <v>SINAPI</v>
          </cell>
          <cell r="D357">
            <v>89796</v>
          </cell>
          <cell r="E357" t="str">
            <v>TE, PVC, SERIE NORMAL, ESGOTO PREDIAL, DN 100 X 100 MM, JUNTA ELÁSTICA, FORNECIDO E INSTALADO EM RAMAL DE DESCARGA OU RAMAL DE ESGOTO SANITÁRIO. AF_12/2014</v>
          </cell>
          <cell r="F357" t="str">
            <v>UN</v>
          </cell>
          <cell r="G357">
            <v>4</v>
          </cell>
          <cell r="H357">
            <v>27.61</v>
          </cell>
          <cell r="I357">
            <v>34.78</v>
          </cell>
          <cell r="J357">
            <v>110.44</v>
          </cell>
          <cell r="K357">
            <v>139.12</v>
          </cell>
        </row>
        <row r="358">
          <cell r="B358" t="str">
            <v>14.1.2.16</v>
          </cell>
          <cell r="C358" t="str">
            <v>SINAPI</v>
          </cell>
          <cell r="D358">
            <v>89732</v>
          </cell>
          <cell r="E358" t="str">
            <v>JOELHO 45 GRAUS, PVC, SERIE NORMAL, ESGOTO PREDIAL, DN 50 MM, JUNTA ELÁSTICA, FORNECIDO E INSTALADO EM RAMAL DE DESCARGA OU RAMAL DE ESGOTO SANITÁRIO. AF_12/2014</v>
          </cell>
          <cell r="F358" t="str">
            <v>UN</v>
          </cell>
          <cell r="G358">
            <v>5</v>
          </cell>
          <cell r="H358">
            <v>7.84</v>
          </cell>
          <cell r="I358">
            <v>9.88</v>
          </cell>
          <cell r="J358">
            <v>39.2</v>
          </cell>
          <cell r="K358">
            <v>49.4</v>
          </cell>
        </row>
        <row r="359">
          <cell r="B359" t="str">
            <v>14.1.2.17</v>
          </cell>
          <cell r="C359" t="str">
            <v>SINAPI</v>
          </cell>
          <cell r="D359">
            <v>89785</v>
          </cell>
          <cell r="E359" t="str">
            <v>JUNÇÃO SIMPLES, PVC, SERIE NORMAL, ESGOTO PREDIAL, DN 50 X 50 MM, JUNTA ELÁSTICA, FORNECIDO E INSTALADO EM RAMAL DE DESCARGA OU RAMAL DE ESGOTO SANITÁRIO. AF_12/2014</v>
          </cell>
          <cell r="F359" t="str">
            <v>UN</v>
          </cell>
          <cell r="G359">
            <v>2</v>
          </cell>
          <cell r="H359">
            <v>14.36</v>
          </cell>
          <cell r="I359">
            <v>18.09</v>
          </cell>
          <cell r="J359">
            <v>28.72</v>
          </cell>
          <cell r="K359">
            <v>36.18</v>
          </cell>
        </row>
        <row r="360">
          <cell r="B360" t="str">
            <v>14.1.2.18</v>
          </cell>
          <cell r="C360" t="str">
            <v>SINAPI</v>
          </cell>
          <cell r="D360">
            <v>89739</v>
          </cell>
          <cell r="E360" t="str">
            <v>JOELHO 45 GRAUS, PVC, SERIE NORMAL, ESGOTO PREDIAL, DN 75 MM, JUNTA ELÁSTICA, FORNECIDO E INSTALADO EM RAMAL DE DESCARGA OU RAMAL DE ESGOTO SANITÁRIO. AF_12/2014</v>
          </cell>
          <cell r="F360" t="str">
            <v>UN</v>
          </cell>
          <cell r="G360">
            <v>12</v>
          </cell>
          <cell r="H360">
            <v>13.55</v>
          </cell>
          <cell r="I360">
            <v>17.07</v>
          </cell>
          <cell r="J360">
            <v>162.6</v>
          </cell>
          <cell r="K360">
            <v>204.84</v>
          </cell>
        </row>
        <row r="361">
          <cell r="B361" t="str">
            <v>14.1.2.19</v>
          </cell>
          <cell r="C361" t="str">
            <v>SINAPI</v>
          </cell>
          <cell r="D361">
            <v>89726</v>
          </cell>
          <cell r="E361" t="str">
            <v>JOELHO 45 GRAUS, PVC, SERIE NORMAL, ESGOTO PREDIAL, DN 40 MM, JUNTA SOLDÁVEL, FORNECIDO E INSTALADO EM RAMAL DE DESCARGA OU RAMAL DE ESGOTO SANITÁRIO. AF_12/2014</v>
          </cell>
          <cell r="F361" t="str">
            <v>UN</v>
          </cell>
          <cell r="G361">
            <v>23</v>
          </cell>
          <cell r="H361">
            <v>5.87</v>
          </cell>
          <cell r="I361">
            <v>7.4</v>
          </cell>
          <cell r="J361">
            <v>135.01</v>
          </cell>
          <cell r="K361">
            <v>170.2</v>
          </cell>
        </row>
        <row r="362">
          <cell r="B362" t="str">
            <v>14.1.2.20</v>
          </cell>
          <cell r="C362" t="str">
            <v>SINAPI</v>
          </cell>
          <cell r="D362">
            <v>89746</v>
          </cell>
          <cell r="E362" t="str">
            <v>JOELHO 45 GRAUS, PVC, SERIE NORMAL, ESGOTO PREDIAL, DN 100 MM, JUNTA ELÁSTICA, FORNECIDO E INSTALADO EM RAMAL DE DESCARGA OU RAMAL DE ESGOTO SANITÁRIO. AF_12/2014</v>
          </cell>
          <cell r="F362" t="str">
            <v>UN</v>
          </cell>
          <cell r="G362">
            <v>12</v>
          </cell>
          <cell r="H362">
            <v>16.74</v>
          </cell>
          <cell r="I362">
            <v>21.09</v>
          </cell>
          <cell r="J362">
            <v>200.88</v>
          </cell>
          <cell r="K362">
            <v>253.08</v>
          </cell>
        </row>
        <row r="363">
          <cell r="B363" t="str">
            <v>14.1.2.21</v>
          </cell>
          <cell r="C363" t="str">
            <v>SINAPI</v>
          </cell>
          <cell r="D363">
            <v>89834</v>
          </cell>
          <cell r="E363" t="str">
            <v>JUNÇÃO SIMPLES, PVC, SERIE NORMAL, ESGOTO PREDIAL, DN 100 X 100 MM, JUNTA ELÁSTICA, FORNECIDO E INSTALADO EM PRUMADA DE ESGOTO SANITÁRIO OU VENTILAÇÃO. AF_12/2014</v>
          </cell>
          <cell r="F363" t="str">
            <v>UN</v>
          </cell>
          <cell r="G363">
            <v>8</v>
          </cell>
          <cell r="H363">
            <v>27.4</v>
          </cell>
          <cell r="I363">
            <v>34.52</v>
          </cell>
          <cell r="J363">
            <v>219.2</v>
          </cell>
          <cell r="K363">
            <v>276.16</v>
          </cell>
        </row>
        <row r="364">
          <cell r="B364" t="str">
            <v>14.1.2.22</v>
          </cell>
          <cell r="C364" t="str">
            <v>SINAPI</v>
          </cell>
          <cell r="D364">
            <v>89786</v>
          </cell>
          <cell r="E364" t="str">
            <v>TE, PVC, SERIE NORMAL, ESGOTO PREDIAL, DN 75 X 75 MM, JUNTA ELÁSTICA, FORNECIDO E INSTALADO EM RAMAL DE DESCARGA OU RAMAL DE ESGOTO SANITÁRIO. AF_12/2014</v>
          </cell>
          <cell r="F364" t="str">
            <v>UN</v>
          </cell>
          <cell r="G364">
            <v>29</v>
          </cell>
          <cell r="H364">
            <v>22.46</v>
          </cell>
          <cell r="I364">
            <v>28.3</v>
          </cell>
          <cell r="J364">
            <v>651.34</v>
          </cell>
          <cell r="K364">
            <v>820.7</v>
          </cell>
        </row>
        <row r="365">
          <cell r="B365" t="str">
            <v>14.1.2.23</v>
          </cell>
          <cell r="C365" t="str">
            <v>SINAPI</v>
          </cell>
          <cell r="D365">
            <v>89737</v>
          </cell>
          <cell r="E365" t="str">
            <v>JOELHO 90 GRAUS, PVC, SERIE NORMAL, ESGOTO PREDIAL, DN 75 MM, JUNTA ELÁSTICA, FORNECIDO E INSTALADO EM RAMAL DE DESCARGA OU RAMAL DE ESGOTO SANITÁRIO. AF_12/2014</v>
          </cell>
          <cell r="F365" t="str">
            <v>UN</v>
          </cell>
          <cell r="G365">
            <v>23</v>
          </cell>
          <cell r="H365">
            <v>12.68</v>
          </cell>
          <cell r="I365">
            <v>15.97</v>
          </cell>
          <cell r="J365">
            <v>291.64</v>
          </cell>
          <cell r="K365">
            <v>367.31</v>
          </cell>
        </row>
        <row r="366">
          <cell r="B366" t="str">
            <v>14.1.2.24</v>
          </cell>
          <cell r="C366" t="str">
            <v>SINAPI</v>
          </cell>
          <cell r="D366">
            <v>89830</v>
          </cell>
          <cell r="E366" t="str">
            <v>JUNÇÃO SIMPLES, PVC, SERIE NORMAL, ESGOTO PREDIAL, DN 75 X 75 MM, JUNTA ELÁSTICA, FORNECIDO E INSTALADO EM PRUMADA DE ESGOTO SANITÁRIO OU VENTILAÇÃO. AF_12/2014</v>
          </cell>
          <cell r="F366" t="str">
            <v>UN</v>
          </cell>
          <cell r="G366">
            <v>15</v>
          </cell>
          <cell r="H366">
            <v>19.59</v>
          </cell>
          <cell r="I366">
            <v>24.68</v>
          </cell>
          <cell r="J366">
            <v>293.85</v>
          </cell>
          <cell r="K366">
            <v>370.2</v>
          </cell>
        </row>
        <row r="367">
          <cell r="B367" t="str">
            <v>14.1.2.25</v>
          </cell>
          <cell r="C367" t="str">
            <v>ORSE</v>
          </cell>
          <cell r="D367" t="str">
            <v>S09390</v>
          </cell>
          <cell r="E367" t="str">
            <v>TUBO PVC RÍGIDO SOLDÁVEL, SERIE REFORÇADA, P/ESGOTO E ÁGUAS PLUVIAIS, D = 50MM</v>
          </cell>
          <cell r="F367" t="str">
            <v>M</v>
          </cell>
          <cell r="G367">
            <v>30</v>
          </cell>
          <cell r="H367">
            <v>16.46</v>
          </cell>
          <cell r="I367">
            <v>20.74</v>
          </cell>
          <cell r="J367">
            <v>493.8</v>
          </cell>
          <cell r="K367">
            <v>622.2</v>
          </cell>
        </row>
        <row r="368">
          <cell r="B368" t="str">
            <v>14.1.2.26</v>
          </cell>
          <cell r="C368" t="str">
            <v>SINAPI</v>
          </cell>
          <cell r="D368">
            <v>89711</v>
          </cell>
          <cell r="E368" t="str">
            <v>TUBO PVC, SERIE NORMAL, ESGOTO PREDIAL, DN 40 MM, FORNECIDO E INSTALADO EM RAMAL DE DESCARGA OU RAMAL DE ESGOTO SANITÁRIO. AF_12/2014</v>
          </cell>
          <cell r="F368" t="str">
            <v>M</v>
          </cell>
          <cell r="G368">
            <v>30</v>
          </cell>
          <cell r="H368">
            <v>12.05</v>
          </cell>
          <cell r="I368">
            <v>15.18</v>
          </cell>
          <cell r="J368">
            <v>361.5</v>
          </cell>
          <cell r="K368">
            <v>455.4</v>
          </cell>
        </row>
        <row r="369">
          <cell r="B369" t="str">
            <v>14.1.2.27</v>
          </cell>
          <cell r="C369" t="str">
            <v>SINAPI</v>
          </cell>
          <cell r="D369">
            <v>89712</v>
          </cell>
          <cell r="E369" t="str">
            <v>TUBO PVC, SERIE NORMAL, ESGOTO PREDIAL, DN 50 MM, FORNECIDO E INSTALADO EM RAMAL DE DESCARGA OU RAMAL DE ESGOTO SANITÁRIO. AF_12/2014</v>
          </cell>
          <cell r="F369" t="str">
            <v>M</v>
          </cell>
          <cell r="G369">
            <v>20</v>
          </cell>
          <cell r="H369">
            <v>17.48</v>
          </cell>
          <cell r="I369">
            <v>22.02</v>
          </cell>
          <cell r="J369">
            <v>349.6</v>
          </cell>
          <cell r="K369">
            <v>440.4</v>
          </cell>
        </row>
        <row r="370">
          <cell r="B370" t="str">
            <v>14.1.2.28</v>
          </cell>
          <cell r="C370" t="str">
            <v>SINAPI</v>
          </cell>
          <cell r="D370">
            <v>89713</v>
          </cell>
          <cell r="E370" t="str">
            <v>TUBO PVC, SERIE NORMAL, ESGOTO PREDIAL, DN 75 MM, FORNECIDO E INSTALADO EM RAMAL DE DESCARGA OU RAMAL DE ESGOTO SANITÁRIO. AF_12/2014</v>
          </cell>
          <cell r="F370" t="str">
            <v>M</v>
          </cell>
          <cell r="G370">
            <v>154</v>
          </cell>
          <cell r="H370">
            <v>25.85</v>
          </cell>
          <cell r="I370">
            <v>32.57</v>
          </cell>
          <cell r="J370">
            <v>3980.9</v>
          </cell>
          <cell r="K370">
            <v>5015.78</v>
          </cell>
        </row>
        <row r="371">
          <cell r="B371" t="str">
            <v>14.1.2.29</v>
          </cell>
          <cell r="C371" t="str">
            <v>SINAPI</v>
          </cell>
          <cell r="D371">
            <v>89714</v>
          </cell>
          <cell r="E371" t="str">
            <v>TUBO PVC, SERIE NORMAL, ESGOTO PREDIAL, DN 100 MM, FORNECIDO E INSTALADO EM RAMAL DE DESCARGA OU RAMAL DE ESGOTO SANITÁRIO. AF_12/2014</v>
          </cell>
          <cell r="F371" t="str">
            <v>M</v>
          </cell>
          <cell r="G371">
            <v>120</v>
          </cell>
          <cell r="H371">
            <v>33.2</v>
          </cell>
          <cell r="I371">
            <v>41.83</v>
          </cell>
          <cell r="J371">
            <v>3984</v>
          </cell>
          <cell r="K371">
            <v>5019.6</v>
          </cell>
        </row>
        <row r="372">
          <cell r="B372" t="str">
            <v>14.1.2.30</v>
          </cell>
          <cell r="C372" t="str">
            <v>SINAPI</v>
          </cell>
          <cell r="D372">
            <v>89849</v>
          </cell>
          <cell r="E372" t="str">
            <v>TUBO PVC, SERIE NORMAL, ESGOTO PREDIAL, DN 150 MM, FORNECIDO E INSTALADO EM SUBCOLETOR AÉREO DE ESGOTO SANITÁRIO. AF_12/2014</v>
          </cell>
          <cell r="F372" t="str">
            <v>M</v>
          </cell>
          <cell r="G372">
            <v>115</v>
          </cell>
          <cell r="H372">
            <v>31.56</v>
          </cell>
          <cell r="I372">
            <v>39.76</v>
          </cell>
          <cell r="J372">
            <v>3629.4</v>
          </cell>
          <cell r="K372">
            <v>4572.4</v>
          </cell>
        </row>
        <row r="373">
          <cell r="B373" t="str">
            <v>14.1.2.31</v>
          </cell>
          <cell r="C373" t="str">
            <v>PRÓPRIA</v>
          </cell>
          <cell r="D373" t="str">
            <v>CP-73963/004</v>
          </cell>
          <cell r="E373" t="str">
            <v>FOSSA SÉPTICA, EM ANEIS DE CONCRETO, DIÂMETRO = 250CM, PROF = 200CM, INCLUINDO TAMPAO FERRO FUNDIDO.</v>
          </cell>
          <cell r="F373" t="str">
            <v>UN</v>
          </cell>
          <cell r="G373">
            <v>1</v>
          </cell>
          <cell r="H373">
            <v>3782.3</v>
          </cell>
          <cell r="I373">
            <v>4764.94</v>
          </cell>
          <cell r="J373">
            <v>3782.3</v>
          </cell>
          <cell r="K373">
            <v>4764.94</v>
          </cell>
        </row>
        <row r="374">
          <cell r="B374" t="str">
            <v>14.1.2.32</v>
          </cell>
          <cell r="C374" t="str">
            <v>PRÓPRIA</v>
          </cell>
          <cell r="D374" t="str">
            <v>CP-1.73963/004</v>
          </cell>
          <cell r="E374" t="str">
            <v>FILTRO ANAERÓBICO, EM ANEIS DE CONCRETO, DIÂMETRO = 250CM, PROF = 200CM, INCLUINDO TAMPAO FERRO FUNDIDO.</v>
          </cell>
          <cell r="F374" t="str">
            <v>UN</v>
          </cell>
          <cell r="G374">
            <v>1</v>
          </cell>
          <cell r="H374">
            <v>3741.56</v>
          </cell>
          <cell r="I374">
            <v>4713.62</v>
          </cell>
          <cell r="J374">
            <v>3741.56</v>
          </cell>
          <cell r="K374">
            <v>4713.62</v>
          </cell>
        </row>
        <row r="375">
          <cell r="B375" t="str">
            <v>14.1.2.33</v>
          </cell>
          <cell r="C375" t="str">
            <v>PRÓPRIA</v>
          </cell>
          <cell r="D375" t="str">
            <v>CP-73963/005</v>
          </cell>
          <cell r="E375" t="str">
            <v>SISTEMA DE VALAS DE INFILTRAÇÃO </v>
          </cell>
          <cell r="F375" t="str">
            <v>UN</v>
          </cell>
          <cell r="G375">
            <v>1</v>
          </cell>
          <cell r="H375">
            <v>9473.08</v>
          </cell>
          <cell r="I375">
            <v>11934.19</v>
          </cell>
          <cell r="J375">
            <v>9473.08</v>
          </cell>
          <cell r="K375">
            <v>11934.19</v>
          </cell>
        </row>
        <row r="376">
          <cell r="B376" t="str">
            <v>14.1.2.34</v>
          </cell>
          <cell r="C376" t="str">
            <v>PRÓPRIA</v>
          </cell>
          <cell r="D376" t="str">
            <v>CP-7396</v>
          </cell>
          <cell r="E376" t="str">
            <v>FOSSA SÉPTICA, EM ANEIS DE CONCRETO, DIÂMETRO = 120 CM, PROF = 200CM, INCLUINDO TAMPAO FERRO FUNDIDO.</v>
          </cell>
          <cell r="F376" t="str">
            <v>UN</v>
          </cell>
          <cell r="G376">
            <v>1</v>
          </cell>
          <cell r="H376">
            <v>1308.42</v>
          </cell>
          <cell r="I376">
            <v>1648.35</v>
          </cell>
          <cell r="J376">
            <v>1308.42</v>
          </cell>
          <cell r="K376">
            <v>1648.35</v>
          </cell>
        </row>
        <row r="377">
          <cell r="B377" t="str">
            <v>14.1.2.35</v>
          </cell>
          <cell r="C377" t="str">
            <v>PRÓPRIA</v>
          </cell>
          <cell r="D377" t="str">
            <v>CP-7396</v>
          </cell>
          <cell r="E377" t="str">
            <v>SUMIDOURO, EM ANEIS DE CONCRETO, DIÂMETRO = 120 CM, PROF = 200CM, INCLUINDO TAMPAO FERRO FUNDIDO.</v>
          </cell>
          <cell r="F377" t="str">
            <v>UN</v>
          </cell>
          <cell r="G377">
            <v>1</v>
          </cell>
          <cell r="H377">
            <v>1134.75</v>
          </cell>
          <cell r="I377">
            <v>1429.56</v>
          </cell>
          <cell r="J377">
            <v>1134.75</v>
          </cell>
          <cell r="K377">
            <v>1429.56</v>
          </cell>
        </row>
        <row r="378">
          <cell r="B378" t="str">
            <v>14.1.3</v>
          </cell>
          <cell r="E378" t="str">
            <v>ÁGUA PLUVIAL</v>
          </cell>
          <cell r="K378">
            <v>21905.19</v>
          </cell>
        </row>
        <row r="379">
          <cell r="B379" t="str">
            <v>14.1.3.1</v>
          </cell>
          <cell r="C379" t="str">
            <v>SINAPI</v>
          </cell>
          <cell r="D379">
            <v>89529</v>
          </cell>
          <cell r="E379" t="str">
            <v>JOELHO 90 GRAUS, PVC, SERIE R, ÁGUA PLUVIAL, DN 100 MM, JUNTA ELÁSTICA, FORNECIDO E INSTALADO EM RAMAL DE ENCAMINHAMENTO. AF_12/2014</v>
          </cell>
          <cell r="F379" t="str">
            <v>UN</v>
          </cell>
          <cell r="G379">
            <v>49</v>
          </cell>
          <cell r="H379">
            <v>26.07</v>
          </cell>
          <cell r="I379">
            <v>32.84</v>
          </cell>
          <cell r="J379">
            <v>1277.43</v>
          </cell>
          <cell r="K379">
            <v>1609.16</v>
          </cell>
        </row>
        <row r="380">
          <cell r="B380" t="str">
            <v>14.1.3.2</v>
          </cell>
          <cell r="C380" t="str">
            <v>SINAPI</v>
          </cell>
          <cell r="D380" t="str">
            <v>74166/001</v>
          </cell>
          <cell r="E380" t="str">
            <v>CAIXA DE INSPEÇÃO EM CONCRETO PRÉ-MOLDADO DN 60CM COM TAMPA H= 60CM - FORNECIMENTO E INSTALACAO</v>
          </cell>
          <cell r="F380" t="str">
            <v>UN</v>
          </cell>
          <cell r="G380">
            <v>17</v>
          </cell>
          <cell r="H380">
            <v>188.71</v>
          </cell>
          <cell r="I380">
            <v>237.74</v>
          </cell>
          <cell r="J380">
            <v>3208.07</v>
          </cell>
          <cell r="K380">
            <v>4041.58</v>
          </cell>
        </row>
        <row r="381">
          <cell r="B381" t="str">
            <v>14.1.3.3</v>
          </cell>
          <cell r="C381" t="str">
            <v>SINAPI</v>
          </cell>
          <cell r="D381">
            <v>89578</v>
          </cell>
          <cell r="E381" t="str">
            <v>TUBO PVC, SÉRIE R, ÁGUA PLUVIAL, DN 100 MM, FORNECIDO E INSTALADO EM CONDUTORES VERTICAIS DE ÁGUAS PLUVIAIS. AF_12/2014</v>
          </cell>
          <cell r="F381" t="str">
            <v>M</v>
          </cell>
          <cell r="G381">
            <v>41</v>
          </cell>
          <cell r="H381">
            <v>19.61</v>
          </cell>
          <cell r="I381">
            <v>24.7</v>
          </cell>
          <cell r="J381">
            <v>804.01</v>
          </cell>
          <cell r="K381">
            <v>1012.7</v>
          </cell>
        </row>
        <row r="382">
          <cell r="B382" t="str">
            <v>14.1.3.4</v>
          </cell>
          <cell r="C382" t="str">
            <v>SINAPI</v>
          </cell>
          <cell r="D382">
            <v>89512</v>
          </cell>
          <cell r="E382" t="str">
            <v>TUBO PVC, SÉRIE R, ÁGUA PLUVIAL, DN 100 MM, FORNECIDO E INSTALADO EM RAMAL DE ENCAMINHAMENTO. AF_12/2014</v>
          </cell>
          <cell r="F382" t="str">
            <v>M</v>
          </cell>
          <cell r="G382">
            <v>25</v>
          </cell>
          <cell r="H382">
            <v>32.76</v>
          </cell>
          <cell r="I382">
            <v>41.27</v>
          </cell>
          <cell r="J382">
            <v>819</v>
          </cell>
          <cell r="K382">
            <v>1031.75</v>
          </cell>
        </row>
        <row r="383">
          <cell r="B383" t="str">
            <v>14.1.3.5</v>
          </cell>
          <cell r="C383" t="str">
            <v>SINAPI</v>
          </cell>
          <cell r="D383">
            <v>90696</v>
          </cell>
          <cell r="E383" t="str">
            <v>TUBO DE PVC PARA REDE COLETORA DE ESGOTO DE PAREDE MACIÇA, DN 200 MM, JUNTA ELÁSTICA, INSTALADO EM LOCAL COM NÍVEL BAIXO DE INTERFERÊNCIAS - FORNECIMENTO E ASSENTAMENTO. AF_06/2015</v>
          </cell>
          <cell r="F383" t="str">
            <v>M</v>
          </cell>
          <cell r="G383">
            <v>200</v>
          </cell>
          <cell r="H383">
            <v>56.4</v>
          </cell>
          <cell r="I383">
            <v>71.05</v>
          </cell>
          <cell r="J383">
            <v>11280</v>
          </cell>
          <cell r="K383">
            <v>14210</v>
          </cell>
        </row>
        <row r="384">
          <cell r="B384" t="str">
            <v>14.1.4</v>
          </cell>
          <cell r="E384" t="str">
            <v>DRENOS DE AR CONDICIONADO</v>
          </cell>
          <cell r="K384">
            <v>3006.84</v>
          </cell>
        </row>
        <row r="385">
          <cell r="B385" t="str">
            <v>14.1.4.1</v>
          </cell>
          <cell r="C385" t="str">
            <v>SINAPI</v>
          </cell>
          <cell r="D385">
            <v>89711</v>
          </cell>
          <cell r="E385" t="str">
            <v>TUBO PVC, SERIE NORMAL, ESGOTO PREDIAL, DN 40 MM, FORNECIDO E INSTALADO EM RAMAL DE DESCARGA OU RAMAL DE ESGOTO SANITÁRIO. AF_12/2014</v>
          </cell>
          <cell r="F385" t="str">
            <v>M</v>
          </cell>
          <cell r="G385">
            <v>180</v>
          </cell>
          <cell r="H385">
            <v>12.05</v>
          </cell>
          <cell r="I385">
            <v>15.18</v>
          </cell>
          <cell r="J385">
            <v>2169</v>
          </cell>
          <cell r="K385">
            <v>2732.4</v>
          </cell>
        </row>
        <row r="386">
          <cell r="B386" t="str">
            <v>14.1.4.2</v>
          </cell>
          <cell r="C386" t="str">
            <v>SINAPI</v>
          </cell>
          <cell r="D386">
            <v>89783</v>
          </cell>
          <cell r="E386" t="str">
            <v>JUNÇÃO SIMPLES, PVC, SERIE NORMAL, ESGOTO PREDIAL, DN 40 MM, JUNTA SOLDÁVEL, FORNECIDO E INSTALADO EM RAMAL DE DESCARGA OU RAMAL DE ESGOTO SANITÁRIO. AF_12/2014</v>
          </cell>
          <cell r="F386" t="str">
            <v>UN</v>
          </cell>
          <cell r="G386">
            <v>12</v>
          </cell>
          <cell r="H386">
            <v>7.85</v>
          </cell>
          <cell r="I386">
            <v>9.89</v>
          </cell>
          <cell r="J386">
            <v>94.2</v>
          </cell>
          <cell r="K386">
            <v>118.68</v>
          </cell>
        </row>
        <row r="387">
          <cell r="B387" t="str">
            <v>14.1.4.3</v>
          </cell>
          <cell r="C387" t="str">
            <v>SINAPI</v>
          </cell>
          <cell r="D387">
            <v>89516</v>
          </cell>
          <cell r="E387" t="str">
            <v>JOELHO 45 GRAUS, PVC, SERIE R, ÁGUA PLUVIAL, DN 40 MM, JUNTA SOLDÁVEL, FORNECIDO E INSTALADO EM RAMAL DE ENCAMINHAMENTO. AF_12/2014</v>
          </cell>
          <cell r="F387" t="str">
            <v>UN</v>
          </cell>
          <cell r="G387">
            <v>24</v>
          </cell>
          <cell r="H387">
            <v>5.15</v>
          </cell>
          <cell r="I387">
            <v>6.49</v>
          </cell>
          <cell r="J387">
            <v>123.6</v>
          </cell>
          <cell r="K387">
            <v>155.76</v>
          </cell>
        </row>
        <row r="388">
          <cell r="B388" t="str">
            <v>14.1.5</v>
          </cell>
          <cell r="E388" t="str">
            <v>PREVENÇÃO DE COMBATE A INCÊNDIO</v>
          </cell>
          <cell r="K388">
            <v>48514</v>
          </cell>
        </row>
        <row r="389">
          <cell r="B389" t="str">
            <v>14.1.5.1</v>
          </cell>
          <cell r="C389" t="str">
            <v>SINAPI</v>
          </cell>
          <cell r="D389">
            <v>72554</v>
          </cell>
          <cell r="E389" t="str">
            <v>EXTINTOR DE CO2 6KG - FORNECIMENTO E INSTALACAO</v>
          </cell>
          <cell r="F389" t="str">
            <v>UN</v>
          </cell>
          <cell r="G389">
            <v>10</v>
          </cell>
          <cell r="H389">
            <v>608.97</v>
          </cell>
          <cell r="I389">
            <v>767.18</v>
          </cell>
          <cell r="J389">
            <v>6089.7</v>
          </cell>
          <cell r="K389">
            <v>7671.8</v>
          </cell>
        </row>
        <row r="390">
          <cell r="B390" t="str">
            <v>14.1.5.2</v>
          </cell>
          <cell r="C390" t="str">
            <v>SINAPI</v>
          </cell>
          <cell r="D390">
            <v>72553</v>
          </cell>
          <cell r="E390" t="str">
            <v>EXTINTOR DE PQS 4KG - FORNECIMENTO E INSTALACAO</v>
          </cell>
          <cell r="F390" t="str">
            <v>UN</v>
          </cell>
          <cell r="G390">
            <v>4</v>
          </cell>
          <cell r="H390">
            <v>178.2</v>
          </cell>
          <cell r="I390">
            <v>224.5</v>
          </cell>
          <cell r="J390">
            <v>712.8</v>
          </cell>
          <cell r="K390">
            <v>898</v>
          </cell>
        </row>
        <row r="391">
          <cell r="B391" t="str">
            <v>14.1.5.3</v>
          </cell>
          <cell r="C391" t="str">
            <v>SINAPI</v>
          </cell>
          <cell r="D391" t="str">
            <v>73775/002</v>
          </cell>
          <cell r="E391" t="str">
            <v>EXTINTOR INCENDIO AGUA-PRESSURIZADA 10L INCL SUPORTE PAREDE CARGA     COMPLETA FORNECIMENTO E COLOCACAO</v>
          </cell>
          <cell r="F391" t="str">
            <v>UN</v>
          </cell>
          <cell r="G391">
            <v>7</v>
          </cell>
          <cell r="H391">
            <v>189.39</v>
          </cell>
          <cell r="I391">
            <v>238.59</v>
          </cell>
          <cell r="J391">
            <v>1325.73</v>
          </cell>
          <cell r="K391">
            <v>1670.13</v>
          </cell>
        </row>
        <row r="392">
          <cell r="B392" t="str">
            <v>14.1.5.4</v>
          </cell>
          <cell r="C392" t="str">
            <v>SEINFRA</v>
          </cell>
          <cell r="D392" t="str">
            <v>C4628</v>
          </cell>
          <cell r="E392" t="str">
            <v>PLACA EM ALUMÍNIO 20X25CM C/ VINIL APLICADO EM 1 FACE E FIXAÇÃO COM FITA DUPLA FACE (FORNECIMENTO E MONTAGEM)</v>
          </cell>
          <cell r="F392" t="str">
            <v>UN</v>
          </cell>
          <cell r="G392">
            <v>65</v>
          </cell>
          <cell r="H392">
            <v>16.27</v>
          </cell>
          <cell r="I392">
            <v>20.5</v>
          </cell>
          <cell r="J392">
            <v>1057.55</v>
          </cell>
          <cell r="K392">
            <v>1332.5</v>
          </cell>
        </row>
        <row r="393">
          <cell r="B393" t="str">
            <v>14.1.5.5</v>
          </cell>
          <cell r="C393" t="str">
            <v>SEINFRA</v>
          </cell>
          <cell r="D393" t="str">
            <v>C2275</v>
          </cell>
          <cell r="E393" t="str">
            <v>SINALIZADOR AUDIO-VISUAL, SIRENE BITONAL E STROBO/SIMILAR</v>
          </cell>
          <cell r="F393" t="str">
            <v>UN</v>
          </cell>
          <cell r="G393">
            <v>5</v>
          </cell>
          <cell r="H393">
            <v>212.61</v>
          </cell>
          <cell r="I393">
            <v>267.85</v>
          </cell>
          <cell r="J393">
            <v>1063.05</v>
          </cell>
          <cell r="K393">
            <v>1339.25</v>
          </cell>
        </row>
        <row r="394">
          <cell r="B394" t="str">
            <v>14.1.5.6</v>
          </cell>
          <cell r="C394" t="str">
            <v>SEINFRA</v>
          </cell>
          <cell r="D394" t="str">
            <v>C0010</v>
          </cell>
          <cell r="E394" t="str">
            <v>ACIONADOR MANUAL, TIPO "QUEBRA VIDRO", MOD.EUROTRON/SIMILAR</v>
          </cell>
          <cell r="F394" t="str">
            <v>UN</v>
          </cell>
          <cell r="G394">
            <v>4</v>
          </cell>
          <cell r="H394">
            <v>60.19</v>
          </cell>
          <cell r="I394">
            <v>75.83</v>
          </cell>
          <cell r="J394">
            <v>240.76</v>
          </cell>
          <cell r="K394">
            <v>303.32</v>
          </cell>
        </row>
        <row r="395">
          <cell r="B395" t="str">
            <v>14.1.5.7</v>
          </cell>
          <cell r="C395" t="str">
            <v>SEINFRA</v>
          </cell>
          <cell r="D395" t="str">
            <v>C0732</v>
          </cell>
          <cell r="E395" t="str">
            <v>CENTRAL ALARME P/6 LAÇOS SUPERV., MOD. FIRE-LITE/SIMILAR</v>
          </cell>
          <cell r="F395" t="str">
            <v>UN</v>
          </cell>
          <cell r="G395">
            <v>1</v>
          </cell>
          <cell r="H395">
            <v>7682.11</v>
          </cell>
          <cell r="I395">
            <v>9677.92</v>
          </cell>
          <cell r="J395">
            <v>7682.11</v>
          </cell>
          <cell r="K395">
            <v>9677.92</v>
          </cell>
        </row>
        <row r="396">
          <cell r="B396" t="str">
            <v>14.1.5.8</v>
          </cell>
          <cell r="C396" t="str">
            <v>SINAPI</v>
          </cell>
          <cell r="D396">
            <v>72284</v>
          </cell>
          <cell r="E396" t="str">
            <v>ABRIGO PARA HIDRANTE, 90X60X17CM, COM REGISTRO GLOBO ANGULAR 45º 2.1/2", ADAPTADOR STORZ 2.1/2", MANGUEIRA DE INCÊNDIO 20M, REDUÇÃO 2.1/2X1.1/2" E ESGUICHO EM LATÃO 1.1/2" - FORNECIMENTO E INSTALAÇÃO</v>
          </cell>
          <cell r="F396" t="str">
            <v>UN</v>
          </cell>
          <cell r="G396">
            <v>4</v>
          </cell>
          <cell r="H396">
            <v>1187.02</v>
          </cell>
          <cell r="I396">
            <v>1495.41</v>
          </cell>
          <cell r="J396">
            <v>4748.08</v>
          </cell>
          <cell r="K396">
            <v>5981.64</v>
          </cell>
        </row>
        <row r="397">
          <cell r="B397" t="str">
            <v>14.1.5.9</v>
          </cell>
          <cell r="C397" t="str">
            <v>SEINFRA</v>
          </cell>
          <cell r="D397" t="str">
            <v>C1017</v>
          </cell>
          <cell r="E397" t="str">
            <v>CURVA EM AÇO GALV. D= 65 A 80mm  (2 1/2")  A  (3")</v>
          </cell>
          <cell r="F397" t="str">
            <v>UN</v>
          </cell>
          <cell r="G397">
            <v>12</v>
          </cell>
          <cell r="H397">
            <v>104.81</v>
          </cell>
          <cell r="I397">
            <v>132.04</v>
          </cell>
          <cell r="J397">
            <v>1257.72</v>
          </cell>
          <cell r="K397">
            <v>1584.48</v>
          </cell>
        </row>
        <row r="398">
          <cell r="B398" t="str">
            <v>14.1.5.10</v>
          </cell>
          <cell r="C398" t="str">
            <v>SEINFRA</v>
          </cell>
          <cell r="D398" t="str">
            <v>C2328</v>
          </cell>
          <cell r="E398" t="str">
            <v>TÊ AÇO GALV. D= 80mm (3")</v>
          </cell>
          <cell r="F398" t="str">
            <v>UN</v>
          </cell>
          <cell r="G398">
            <v>1</v>
          </cell>
          <cell r="H398">
            <v>93.91</v>
          </cell>
          <cell r="I398">
            <v>118.31</v>
          </cell>
          <cell r="J398">
            <v>93.91</v>
          </cell>
          <cell r="K398">
            <v>118.31</v>
          </cell>
        </row>
        <row r="399">
          <cell r="B399" t="str">
            <v>14.1.5.11</v>
          </cell>
          <cell r="C399" t="str">
            <v>SEINFRA</v>
          </cell>
          <cell r="D399" t="str">
            <v>C2327</v>
          </cell>
          <cell r="E399" t="str">
            <v>TÊ AÇO GALV. D= 65mm (2 1/2")</v>
          </cell>
          <cell r="F399" t="str">
            <v>UN</v>
          </cell>
          <cell r="G399">
            <v>4</v>
          </cell>
          <cell r="H399">
            <v>93.91</v>
          </cell>
          <cell r="I399">
            <v>118.31</v>
          </cell>
          <cell r="J399">
            <v>375.64</v>
          </cell>
          <cell r="K399">
            <v>473.24</v>
          </cell>
        </row>
        <row r="400">
          <cell r="B400" t="str">
            <v>14.1.5.12</v>
          </cell>
          <cell r="C400" t="str">
            <v>SINAPI</v>
          </cell>
          <cell r="D400">
            <v>94500</v>
          </cell>
          <cell r="E400" t="str">
            <v>REGISTRO DE GAVETA BRUTO, LATÃO, ROSCÁVEL, 3, INSTALADO EM RESERVAÇÃO DE ÁGUA DE EDIFICAÇÃO QUE POSSUA RESERVATÓRIO DE FIBRA/FIBROCIMENTO  FORNECIMENTO E INSTALAÇÃO. AF_06/2016</v>
          </cell>
          <cell r="F400" t="str">
            <v>UN</v>
          </cell>
          <cell r="G400">
            <v>1</v>
          </cell>
          <cell r="H400">
            <v>429.2</v>
          </cell>
          <cell r="I400">
            <v>540.71</v>
          </cell>
          <cell r="J400">
            <v>429.2</v>
          </cell>
          <cell r="K400">
            <v>540.71</v>
          </cell>
        </row>
        <row r="401">
          <cell r="B401" t="str">
            <v>14.1.5.13</v>
          </cell>
          <cell r="C401" t="str">
            <v>SINAPI</v>
          </cell>
          <cell r="D401" t="str">
            <v>73795/014</v>
          </cell>
          <cell r="E401" t="str">
            <v>VÁLVULA DE RETENÇÃO HORIZONTAL Ø 80MM (3") - FORNECIMENTO E INSTALAÇÃO</v>
          </cell>
          <cell r="F401" t="str">
            <v>UN</v>
          </cell>
          <cell r="G401">
            <v>1</v>
          </cell>
          <cell r="H401">
            <v>308.57</v>
          </cell>
          <cell r="I401">
            <v>388.74</v>
          </cell>
          <cell r="J401">
            <v>308.57</v>
          </cell>
          <cell r="K401">
            <v>388.74</v>
          </cell>
        </row>
        <row r="402">
          <cell r="B402" t="str">
            <v>14.1.5.14</v>
          </cell>
          <cell r="C402" t="str">
            <v>SEINFRA</v>
          </cell>
          <cell r="D402" t="str">
            <v>C4649</v>
          </cell>
          <cell r="E402" t="str">
            <v>SINALIZAÇÃO PARA EXTINTOR</v>
          </cell>
          <cell r="F402" t="str">
            <v>UN</v>
          </cell>
          <cell r="G402">
            <v>21</v>
          </cell>
          <cell r="H402">
            <v>35.22</v>
          </cell>
          <cell r="I402">
            <v>44.37</v>
          </cell>
          <cell r="J402">
            <v>739.62</v>
          </cell>
          <cell r="K402">
            <v>931.77</v>
          </cell>
        </row>
        <row r="403">
          <cell r="B403" t="str">
            <v>14.1.5.15</v>
          </cell>
          <cell r="C403" t="str">
            <v>SINAPI</v>
          </cell>
          <cell r="D403">
            <v>92336</v>
          </cell>
          <cell r="E403" t="str">
            <v>TUBO DE AÇO GALVANIZADO COM COSTURA, CLASSE MÉDIA, CONEXÃO RANHURADA, DN 65 (2 1/2"), INSTALADO EM PRUMADAS - FORNECIMENTO E INSTALAÇÃO. AF_12/2015</v>
          </cell>
          <cell r="F403" t="str">
            <v>M</v>
          </cell>
          <cell r="G403">
            <v>100</v>
          </cell>
          <cell r="H403">
            <v>52.94</v>
          </cell>
          <cell r="I403">
            <v>66.69</v>
          </cell>
          <cell r="J403">
            <v>5294</v>
          </cell>
          <cell r="K403">
            <v>6669</v>
          </cell>
        </row>
        <row r="404">
          <cell r="B404" t="str">
            <v>14.1.5.16</v>
          </cell>
          <cell r="C404" t="str">
            <v>SINAPI</v>
          </cell>
          <cell r="D404">
            <v>92337</v>
          </cell>
          <cell r="E404" t="str">
            <v>TUBO DE AÇO GALVANIZADO COM COSTURA, CLASSE MÉDIA, CONEXÃO RANHURADA, DN 80 (3"), INSTALADO EM PRUMADAS - FORNECIMENTO E INSTALAÇÃO. AF_12/2015</v>
          </cell>
          <cell r="F404" t="str">
            <v>M</v>
          </cell>
          <cell r="G404">
            <v>6</v>
          </cell>
          <cell r="H404">
            <v>69.31</v>
          </cell>
          <cell r="I404">
            <v>87.32</v>
          </cell>
          <cell r="J404">
            <v>415.86</v>
          </cell>
          <cell r="K404">
            <v>523.92</v>
          </cell>
        </row>
        <row r="405">
          <cell r="B405" t="str">
            <v>14.1.5.17</v>
          </cell>
          <cell r="C405" t="str">
            <v>SEINFRA</v>
          </cell>
          <cell r="D405" t="str">
            <v>C3424</v>
          </cell>
          <cell r="E405" t="str">
            <v>ABRAÇADEIRA EM FERRO 1 1/4 X 1/2" C/ PINTURA EPOXI D = 150MM</v>
          </cell>
          <cell r="F405" t="str">
            <v>UN</v>
          </cell>
          <cell r="G405">
            <v>30</v>
          </cell>
          <cell r="H405">
            <v>23.91</v>
          </cell>
          <cell r="I405">
            <v>30.12</v>
          </cell>
          <cell r="J405">
            <v>717.3</v>
          </cell>
          <cell r="K405">
            <v>903.6</v>
          </cell>
        </row>
        <row r="406">
          <cell r="B406" t="str">
            <v>14.1.5.18</v>
          </cell>
          <cell r="C406" t="str">
            <v>SEINFRA</v>
          </cell>
          <cell r="D406" t="str">
            <v>C4304</v>
          </cell>
          <cell r="E406" t="str">
            <v>HIDRANTE DE PISO</v>
          </cell>
          <cell r="F406" t="str">
            <v>UN</v>
          </cell>
          <cell r="G406">
            <v>1</v>
          </cell>
          <cell r="H406">
            <v>858.67</v>
          </cell>
          <cell r="I406">
            <v>1081.75</v>
          </cell>
          <cell r="J406">
            <v>858.67</v>
          </cell>
          <cell r="K406">
            <v>1081.75</v>
          </cell>
        </row>
        <row r="407">
          <cell r="B407" t="str">
            <v>14.1.5.19</v>
          </cell>
          <cell r="C407" t="str">
            <v>ORSE</v>
          </cell>
          <cell r="D407" t="str">
            <v>S00693</v>
          </cell>
          <cell r="E407" t="str">
            <v>PONTO SECO DE TOMADA P/ LÓGICA, COM ELETRODUTO PVC RÍGIDO EMBUTIDO, Ø 3/4"</v>
          </cell>
          <cell r="F407" t="str">
            <v>UN</v>
          </cell>
          <cell r="G407">
            <v>10</v>
          </cell>
          <cell r="H407">
            <v>121.89</v>
          </cell>
          <cell r="I407">
            <v>153.56</v>
          </cell>
          <cell r="J407">
            <v>1218.9</v>
          </cell>
          <cell r="K407">
            <v>1535.6</v>
          </cell>
        </row>
        <row r="408">
          <cell r="B408" t="str">
            <v>14.1.5.20</v>
          </cell>
          <cell r="C408" t="str">
            <v>ORSE</v>
          </cell>
          <cell r="D408" t="str">
            <v>S08750</v>
          </cell>
          <cell r="E408" t="str">
            <v>CABO DE COBRE FLEXÍVEL, BLINDADO COM FITA DE COBRE, 3 X 1,5 MM2, TENSÃO 1KV</v>
          </cell>
          <cell r="F408" t="str">
            <v>UN</v>
          </cell>
          <cell r="G408">
            <v>400</v>
          </cell>
          <cell r="H408">
            <v>8.75</v>
          </cell>
          <cell r="I408">
            <v>11.02</v>
          </cell>
          <cell r="J408">
            <v>3500</v>
          </cell>
          <cell r="K408">
            <v>4408</v>
          </cell>
        </row>
        <row r="409">
          <cell r="B409" t="str">
            <v>14.1.5.21</v>
          </cell>
          <cell r="C409" t="str">
            <v>ORSE</v>
          </cell>
          <cell r="D409" t="str">
            <v>S07825</v>
          </cell>
          <cell r="E409" t="str">
            <v>CENTRAL DE LUZ DE EMERGENCIA 300W/12V, CAIXA PLASTICA, MODELO ILU 300PC, REF.GEVI GAMMA OU SIMILAR</v>
          </cell>
          <cell r="F409" t="str">
            <v>UN</v>
          </cell>
          <cell r="G409">
            <v>1</v>
          </cell>
          <cell r="H409">
            <v>381.27</v>
          </cell>
          <cell r="I409">
            <v>480.32</v>
          </cell>
          <cell r="J409">
            <v>381.27</v>
          </cell>
          <cell r="K409">
            <v>480.32</v>
          </cell>
        </row>
        <row r="410">
          <cell r="B410" t="str">
            <v>14.1.6</v>
          </cell>
          <cell r="E410" t="str">
            <v>APARELHOS, LOUÇAS, METAIS E ACESSÓRIOS</v>
          </cell>
          <cell r="K410">
            <v>47673.16</v>
          </cell>
        </row>
        <row r="411">
          <cell r="B411" t="str">
            <v>14.1.6.1</v>
          </cell>
          <cell r="C411" t="str">
            <v>SINAPI</v>
          </cell>
          <cell r="D411" t="str">
            <v>74125/002</v>
          </cell>
          <cell r="E411" t="str">
            <v>ESPELHO CRISTAL ESPESSURA 4MM, COM MOLDURA EM ALUMINIO E COMPENSADO 6MM PLASTIFICADO COLADO</v>
          </cell>
          <cell r="F411" t="str">
            <v>M2</v>
          </cell>
          <cell r="G411">
            <v>15</v>
          </cell>
          <cell r="H411">
            <v>496.84</v>
          </cell>
          <cell r="I411">
            <v>625.92</v>
          </cell>
          <cell r="J411">
            <v>7452.6</v>
          </cell>
          <cell r="K411">
            <v>9388.8</v>
          </cell>
        </row>
        <row r="412">
          <cell r="B412" t="str">
            <v>14.1.6.2</v>
          </cell>
          <cell r="C412" t="str">
            <v>SINAPI</v>
          </cell>
          <cell r="D412" t="str">
            <v>74234/001</v>
          </cell>
          <cell r="E412" t="str">
            <v>MICTORIO SIFONADO DE LOUCA BRANCA COM PERTENCES, COM REGISTRO DE PRESSAO 1/2" COM CANOPLA CROMADA ACABAMENTO SIMPLES E CONJUNTO PARA FIXACAO  - FORNECIMENTO E INSTALACAO</v>
          </cell>
          <cell r="F412" t="str">
            <v>UN</v>
          </cell>
          <cell r="G412">
            <v>4</v>
          </cell>
          <cell r="H412">
            <v>440.45</v>
          </cell>
          <cell r="I412">
            <v>554.88</v>
          </cell>
          <cell r="J412">
            <v>1761.8</v>
          </cell>
          <cell r="K412">
            <v>2219.52</v>
          </cell>
        </row>
        <row r="413">
          <cell r="B413" t="str">
            <v>14.1.6.3</v>
          </cell>
          <cell r="C413" t="str">
            <v>SINAPI</v>
          </cell>
          <cell r="D413">
            <v>86901</v>
          </cell>
          <cell r="E413" t="str">
            <v>CUBA DE EMBUTIR OVAL EM LOUÇA BRANCA, 35 X 50CM OU EQUIVALENTE - FORNECIMENTO E INSTALAÇÃO. AF_12/2013</v>
          </cell>
          <cell r="F413" t="str">
            <v>UN</v>
          </cell>
          <cell r="G413">
            <v>16</v>
          </cell>
          <cell r="H413">
            <v>103.27</v>
          </cell>
          <cell r="I413">
            <v>130.1</v>
          </cell>
          <cell r="J413">
            <v>1652.32</v>
          </cell>
          <cell r="K413">
            <v>2081.6</v>
          </cell>
        </row>
        <row r="414">
          <cell r="B414" t="str">
            <v>14.1.6.4</v>
          </cell>
          <cell r="C414" t="str">
            <v>SINAPI</v>
          </cell>
          <cell r="D414">
            <v>86912</v>
          </cell>
          <cell r="E414" t="str">
            <v>TORNEIRA CROMADA LONGA, DE PAREDE, 1/2" OU 3/4", PARA PIA DE COZINHA, PADRÃO MÉDIO - FORNECIMENTO E INSTALAÇÃO. AF_12/2013</v>
          </cell>
          <cell r="F414" t="str">
            <v>UN</v>
          </cell>
          <cell r="G414">
            <v>7</v>
          </cell>
          <cell r="H414">
            <v>29.81</v>
          </cell>
          <cell r="I414">
            <v>37.55</v>
          </cell>
          <cell r="J414">
            <v>208.67</v>
          </cell>
          <cell r="K414">
            <v>262.85</v>
          </cell>
        </row>
        <row r="415">
          <cell r="B415" t="str">
            <v>14.1.6.5</v>
          </cell>
          <cell r="C415" t="str">
            <v>SINAPI</v>
          </cell>
          <cell r="D415">
            <v>86931</v>
          </cell>
          <cell r="E415" t="str">
            <v>VASO SANITÁRIO SIFONADO COM CAIXA ACOPLADA LOUÇA BRANCA, INCLUSO ENGATE FLEXÍVEL EM PLÁSTICO BRANCO, 1/2  X 40CM - FORNECIMENTO E INSTALAÇÃO. AF_12/2013</v>
          </cell>
          <cell r="F415" t="str">
            <v>UN</v>
          </cell>
          <cell r="G415">
            <v>15</v>
          </cell>
          <cell r="H415">
            <v>348.55</v>
          </cell>
          <cell r="I415">
            <v>439.1</v>
          </cell>
          <cell r="J415">
            <v>5228.25</v>
          </cell>
          <cell r="K415">
            <v>6586.5</v>
          </cell>
        </row>
        <row r="416">
          <cell r="B416" t="str">
            <v>14.1.6.6</v>
          </cell>
          <cell r="C416" t="str">
            <v>SINAPI</v>
          </cell>
          <cell r="D416">
            <v>86936</v>
          </cell>
          <cell r="E416" t="str">
            <v>CUBA DE EMBUTIR DE AÇO INOXIDÁVEL MÉDIA, INCLUSO VÁLVULA TIPO AMERICANA E SIFÃO TIPO GARRAFA EM METAL CROMADO - FORNECIMENTO E INSTALAÇÃO. AF_12/2013</v>
          </cell>
          <cell r="F416" t="str">
            <v>UN</v>
          </cell>
          <cell r="G416">
            <v>7</v>
          </cell>
          <cell r="H416">
            <v>229.56</v>
          </cell>
          <cell r="I416">
            <v>289.2</v>
          </cell>
          <cell r="J416">
            <v>1606.92</v>
          </cell>
          <cell r="K416">
            <v>2024.4</v>
          </cell>
        </row>
        <row r="417">
          <cell r="B417" t="str">
            <v>14.1.6.7</v>
          </cell>
          <cell r="C417" t="str">
            <v>SEINFRA</v>
          </cell>
          <cell r="D417" t="str">
            <v>C0797</v>
          </cell>
          <cell r="E417" t="str">
            <v>CHUVEIRO PLÁSTICO (INSTALADO)</v>
          </cell>
          <cell r="F417" t="str">
            <v>UN</v>
          </cell>
          <cell r="G417">
            <v>3</v>
          </cell>
          <cell r="H417">
            <v>10.71</v>
          </cell>
          <cell r="I417">
            <v>13.49</v>
          </cell>
          <cell r="J417">
            <v>32.13</v>
          </cell>
          <cell r="K417">
            <v>40.47</v>
          </cell>
        </row>
        <row r="418">
          <cell r="B418" t="str">
            <v>14.1.6.8</v>
          </cell>
          <cell r="C418" t="str">
            <v>SEINFRA</v>
          </cell>
          <cell r="D418" t="str">
            <v>C1990</v>
          </cell>
          <cell r="E418" t="str">
            <v>PORTA SABÃO LÍQUIDO DE VIDRO (INSTALAD0)</v>
          </cell>
          <cell r="F418" t="str">
            <v>UN</v>
          </cell>
          <cell r="G418">
            <v>15</v>
          </cell>
          <cell r="H418">
            <v>37.08</v>
          </cell>
          <cell r="I418">
            <v>46.71</v>
          </cell>
          <cell r="J418">
            <v>556.2</v>
          </cell>
          <cell r="K418">
            <v>700.65</v>
          </cell>
        </row>
        <row r="419">
          <cell r="B419" t="str">
            <v>14.1.6.9</v>
          </cell>
          <cell r="C419" t="str">
            <v>SEINFRA</v>
          </cell>
          <cell r="D419" t="str">
            <v>C1997</v>
          </cell>
          <cell r="E419" t="str">
            <v>PORTA-PAPEL DE LOUCA BRANCA (15X15)CM</v>
          </cell>
          <cell r="F419" t="str">
            <v>UN</v>
          </cell>
          <cell r="G419">
            <v>16</v>
          </cell>
          <cell r="H419">
            <v>52.47</v>
          </cell>
          <cell r="I419">
            <v>66.1</v>
          </cell>
          <cell r="J419">
            <v>839.52</v>
          </cell>
          <cell r="K419">
            <v>1057.6</v>
          </cell>
        </row>
        <row r="420">
          <cell r="B420" t="str">
            <v>14.1.6.10</v>
          </cell>
          <cell r="C420" t="str">
            <v>SEINFRA</v>
          </cell>
          <cell r="D420" t="str">
            <v>C2502</v>
          </cell>
          <cell r="E420" t="str">
            <v>TORNEIRA DE FECHAMENTO AUTOMÁTICO</v>
          </cell>
          <cell r="F420" t="str">
            <v>UN</v>
          </cell>
          <cell r="G420">
            <v>20</v>
          </cell>
          <cell r="H420">
            <v>473.26</v>
          </cell>
          <cell r="I420">
            <v>596.21</v>
          </cell>
          <cell r="J420">
            <v>9465.2</v>
          </cell>
          <cell r="K420">
            <v>11924.2</v>
          </cell>
        </row>
        <row r="421">
          <cell r="B421" t="str">
            <v>14.1.6.11</v>
          </cell>
          <cell r="C421" t="str">
            <v>ORSE</v>
          </cell>
          <cell r="D421" t="str">
            <v>S09704</v>
          </cell>
          <cell r="E421" t="str">
            <v>BARRA DE APOIO EM AÇO INOX PARA LAVATÓRIO DECA REF. L510 OU SIMILAR</v>
          </cell>
          <cell r="F421" t="str">
            <v>UN</v>
          </cell>
          <cell r="G421">
            <v>5</v>
          </cell>
          <cell r="H421">
            <v>332.91</v>
          </cell>
          <cell r="I421">
            <v>419.4</v>
          </cell>
          <cell r="J421">
            <v>1664.55</v>
          </cell>
          <cell r="K421">
            <v>2097</v>
          </cell>
        </row>
        <row r="422">
          <cell r="B422" t="str">
            <v>14.1.6.12</v>
          </cell>
          <cell r="C422" t="str">
            <v>SINAPI</v>
          </cell>
          <cell r="D422">
            <v>86904</v>
          </cell>
          <cell r="E422" t="str">
            <v>LAVATÓRIO LOUÇA BRANCA SUSPENSO, 29,5 X 39CM OU EQUIVALENTE, PADRÃO POPULAR - FORNECIMENTO E INSTALAÇÃO. AF_12/2013</v>
          </cell>
          <cell r="F422" t="str">
            <v>UN</v>
          </cell>
          <cell r="G422">
            <v>5</v>
          </cell>
          <cell r="H422">
            <v>100.74</v>
          </cell>
          <cell r="I422">
            <v>126.91</v>
          </cell>
          <cell r="J422">
            <v>503.7</v>
          </cell>
          <cell r="K422">
            <v>634.55</v>
          </cell>
        </row>
        <row r="423">
          <cell r="B423" t="str">
            <v>14.1.6.13</v>
          </cell>
          <cell r="C423" t="str">
            <v>ORSE</v>
          </cell>
          <cell r="D423" t="str">
            <v>S08492</v>
          </cell>
          <cell r="E423" t="str">
            <v>BARRA DE APOIO PARA DEFICIENTES EM AÇO INOX L=80CM, Ø=1 1/2"</v>
          </cell>
          <cell r="F423" t="str">
            <v>UN</v>
          </cell>
          <cell r="G423">
            <v>12</v>
          </cell>
          <cell r="H423">
            <v>91.81</v>
          </cell>
          <cell r="I423">
            <v>115.66</v>
          </cell>
          <cell r="J423">
            <v>1101.72</v>
          </cell>
          <cell r="K423">
            <v>1387.92</v>
          </cell>
        </row>
        <row r="424">
          <cell r="B424" t="str">
            <v>14.1.6.14</v>
          </cell>
          <cell r="C424" t="str">
            <v>ORSE</v>
          </cell>
          <cell r="D424" t="str">
            <v>S07789</v>
          </cell>
          <cell r="E424" t="str">
            <v>VASO SANITARIO C/CAIXA DE DESCARGA ACOPLADA, HANDICAPPED (P/DEFICIENTE), LINHA STYLUS EXCELLENCE, 54359/54510, CELITE OU SIMILAR, INCL. ASSENTO CELITE STYLUS EXCELLENCE 54981 OU SIMILAR, CONJ. FIX. DECA SP13, ANEL DE VED. E ENG. PLÁSTICO OU SIMILAR</v>
          </cell>
          <cell r="F424" t="str">
            <v>UN</v>
          </cell>
          <cell r="G424">
            <v>5</v>
          </cell>
          <cell r="H424">
            <v>909.18</v>
          </cell>
          <cell r="I424">
            <v>1145.38</v>
          </cell>
          <cell r="J424">
            <v>4545.9</v>
          </cell>
          <cell r="K424">
            <v>5726.9</v>
          </cell>
        </row>
        <row r="425">
          <cell r="B425" t="str">
            <v>14.1.6.15</v>
          </cell>
          <cell r="C425" t="str">
            <v>SEINFRA</v>
          </cell>
          <cell r="D425" t="str">
            <v>C1151</v>
          </cell>
          <cell r="E425" t="str">
            <v>DUCHA P/ WC CROMADO (INSTALADO) </v>
          </cell>
          <cell r="F425" t="str">
            <v>UN</v>
          </cell>
          <cell r="G425">
            <v>20</v>
          </cell>
          <cell r="H425">
            <v>61.13</v>
          </cell>
          <cell r="I425">
            <v>77.01</v>
          </cell>
          <cell r="J425">
            <v>1222.6</v>
          </cell>
          <cell r="K425">
            <v>1540.2</v>
          </cell>
        </row>
        <row r="426">
          <cell r="B426" t="str">
            <v>14.1.7</v>
          </cell>
          <cell r="E426" t="str">
            <v>BANCADA, SOLEIRA, PEITORIL E DIVISÓRIA</v>
          </cell>
          <cell r="K426">
            <v>39615.59</v>
          </cell>
        </row>
        <row r="427">
          <cell r="B427" t="str">
            <v>14.1.7.1</v>
          </cell>
          <cell r="E427" t="str">
            <v>BANCADA, SOLEIRA, PEITORIL E DIVISÓRIA - FÓRUM</v>
          </cell>
          <cell r="K427">
            <v>34589.43</v>
          </cell>
        </row>
        <row r="428">
          <cell r="B428" t="str">
            <v>14.1.7.1.1</v>
          </cell>
          <cell r="C428" t="str">
            <v>SEINFRA</v>
          </cell>
          <cell r="D428" t="str">
            <v>C4096</v>
          </cell>
          <cell r="E428" t="str">
            <v>DIVISÓRIA DE GRANITO CINZA E=3cm</v>
          </cell>
          <cell r="F428" t="str">
            <v>M2</v>
          </cell>
          <cell r="G428">
            <v>43.32</v>
          </cell>
          <cell r="H428">
            <v>419.82</v>
          </cell>
          <cell r="I428">
            <v>528.89</v>
          </cell>
          <cell r="J428">
            <v>18186.6</v>
          </cell>
          <cell r="K428">
            <v>22911.51</v>
          </cell>
        </row>
        <row r="429">
          <cell r="B429" t="str">
            <v>14.1.7.1.2</v>
          </cell>
          <cell r="C429" t="str">
            <v>ORSE</v>
          </cell>
          <cell r="D429" t="str">
            <v>S09753</v>
          </cell>
          <cell r="E429" t="str">
            <v>CHAPIM DE GRANITO CINZA ANDORINHA, C/ LARGURA = 22 CM, ESP = 2 CM</v>
          </cell>
          <cell r="F429" t="str">
            <v>M</v>
          </cell>
          <cell r="G429">
            <v>70.29</v>
          </cell>
          <cell r="H429">
            <v>54.4</v>
          </cell>
          <cell r="I429">
            <v>68.53</v>
          </cell>
          <cell r="J429">
            <v>3823.78</v>
          </cell>
          <cell r="K429">
            <v>4816.97</v>
          </cell>
        </row>
        <row r="430">
          <cell r="B430" t="str">
            <v>14.1.7.1.3</v>
          </cell>
          <cell r="C430" t="str">
            <v>SEINFRA</v>
          </cell>
          <cell r="D430" t="str">
            <v>C2285</v>
          </cell>
          <cell r="E430" t="str">
            <v>SOLEIRA DE GRANITO L= 25cm</v>
          </cell>
          <cell r="F430" t="str">
            <v>M</v>
          </cell>
          <cell r="G430">
            <v>24.3</v>
          </cell>
          <cell r="H430">
            <v>112.66</v>
          </cell>
          <cell r="I430">
            <v>141.93</v>
          </cell>
          <cell r="J430">
            <v>2737.64</v>
          </cell>
          <cell r="K430">
            <v>3448.9</v>
          </cell>
        </row>
        <row r="431">
          <cell r="B431" t="str">
            <v>14.1.7.1.4</v>
          </cell>
          <cell r="C431" t="str">
            <v>ORSE</v>
          </cell>
          <cell r="D431" t="str">
            <v>S09955</v>
          </cell>
          <cell r="E431" t="str">
            <v>BANCADA EM GRANITO CINZA ANDORINHA, E = 2CM, LARG=0,50 PARA PIA OU LAVATÓRIO, INCLUSIVE TESTEIRA</v>
          </cell>
          <cell r="F431" t="str">
            <v>M</v>
          </cell>
          <cell r="G431">
            <v>22.75</v>
          </cell>
          <cell r="H431">
            <v>119.05</v>
          </cell>
          <cell r="I431">
            <v>149.98</v>
          </cell>
          <cell r="J431">
            <v>2708.39</v>
          </cell>
          <cell r="K431">
            <v>3412.05</v>
          </cell>
        </row>
        <row r="432">
          <cell r="B432" t="str">
            <v>14.1.7.2</v>
          </cell>
          <cell r="E432" t="str">
            <v>BANCADA, SOLEIRA, PEITORIL E DIVISÓRIA - GUARITA</v>
          </cell>
          <cell r="H432">
            <v>0</v>
          </cell>
          <cell r="K432">
            <v>5026.16</v>
          </cell>
        </row>
        <row r="433">
          <cell r="B433" t="str">
            <v>14.1.7.2.1</v>
          </cell>
          <cell r="C433" t="str">
            <v>ORSE</v>
          </cell>
          <cell r="D433" t="str">
            <v>S09753</v>
          </cell>
          <cell r="E433" t="str">
            <v>CHAPIM DE GRANITO CINZA ANDORINHA, C/ LARGURA = 22 CM, ESP = 2 CM</v>
          </cell>
          <cell r="F433" t="str">
            <v>M</v>
          </cell>
          <cell r="G433">
            <v>5.3</v>
          </cell>
          <cell r="H433">
            <v>54.4</v>
          </cell>
          <cell r="I433">
            <v>68.53</v>
          </cell>
          <cell r="J433">
            <v>288.32</v>
          </cell>
          <cell r="K433">
            <v>363.21</v>
          </cell>
        </row>
        <row r="434">
          <cell r="B434" t="str">
            <v>14.1.7.2.2</v>
          </cell>
          <cell r="C434" t="str">
            <v>SEINFRA</v>
          </cell>
          <cell r="D434" t="str">
            <v>C2284</v>
          </cell>
          <cell r="E434" t="str">
            <v>SOLEIRA DE GRANITO L= 15cm</v>
          </cell>
          <cell r="F434" t="str">
            <v>M</v>
          </cell>
          <cell r="G434">
            <v>1.8</v>
          </cell>
          <cell r="H434">
            <v>72.12</v>
          </cell>
          <cell r="I434">
            <v>90.86</v>
          </cell>
          <cell r="J434">
            <v>129.82</v>
          </cell>
          <cell r="K434">
            <v>163.55</v>
          </cell>
        </row>
        <row r="435">
          <cell r="B435" t="str">
            <v>14.1.7.2.3</v>
          </cell>
          <cell r="C435" t="str">
            <v>ORSE</v>
          </cell>
          <cell r="D435" t="str">
            <v>S09955</v>
          </cell>
          <cell r="E435" t="str">
            <v>BANCADA EM GRANITO CINZA ANDORINHA, E = 2CM, LARG=0,50 PARA PIA OU LAVATÓRIO, INCLUSIVE TESTEIRA</v>
          </cell>
          <cell r="F435" t="str">
            <v>M</v>
          </cell>
          <cell r="G435">
            <v>30</v>
          </cell>
          <cell r="H435">
            <v>119.05</v>
          </cell>
          <cell r="I435">
            <v>149.98</v>
          </cell>
          <cell r="J435">
            <v>3571.5</v>
          </cell>
          <cell r="K435">
            <v>4499.4</v>
          </cell>
        </row>
        <row r="436">
          <cell r="B436" t="str">
            <v>14.1.8</v>
          </cell>
          <cell r="E436" t="str">
            <v>SERVIÇOS GERAIS DE INSTALAÇÕES (ESCAVAÇÕES-RASGOS)</v>
          </cell>
          <cell r="K436">
            <v>20384.5</v>
          </cell>
        </row>
        <row r="437">
          <cell r="B437" t="str">
            <v>14.1.8.1</v>
          </cell>
          <cell r="C437" t="str">
            <v>SEINFRA</v>
          </cell>
          <cell r="D437" t="str">
            <v>C0702</v>
          </cell>
          <cell r="E437" t="str">
            <v>CARGA MANUAL DE ENTULHO EM CAMINHÃO BASCULANTE</v>
          </cell>
          <cell r="F437" t="str">
            <v>M3</v>
          </cell>
          <cell r="G437">
            <v>90</v>
          </cell>
          <cell r="H437">
            <v>14.99</v>
          </cell>
          <cell r="I437">
            <v>18.88</v>
          </cell>
          <cell r="J437">
            <v>1349.1</v>
          </cell>
          <cell r="K437">
            <v>1699.2</v>
          </cell>
        </row>
        <row r="438">
          <cell r="B438" t="str">
            <v>14.1.8.2</v>
          </cell>
          <cell r="C438" t="str">
            <v>SINAPI</v>
          </cell>
          <cell r="D438">
            <v>93358</v>
          </cell>
          <cell r="E438" t="str">
            <v>ESCAVAÇÃO MANUAL DE VALAS. AF_03/2016</v>
          </cell>
          <cell r="F438" t="str">
            <v>M3</v>
          </cell>
          <cell r="G438">
            <v>110</v>
          </cell>
          <cell r="H438">
            <v>49.09</v>
          </cell>
          <cell r="I438">
            <v>61.84</v>
          </cell>
          <cell r="J438">
            <v>5399.9</v>
          </cell>
          <cell r="K438">
            <v>6802.4</v>
          </cell>
        </row>
        <row r="439">
          <cell r="B439" t="str">
            <v>14.1.8.3</v>
          </cell>
          <cell r="C439" t="str">
            <v>SINAPI</v>
          </cell>
          <cell r="D439">
            <v>55835</v>
          </cell>
          <cell r="E439" t="str">
            <v>REATERRO INTERNO (EDIFICACOES) COMPACTADO MANUALMENTE</v>
          </cell>
          <cell r="F439" t="str">
            <v>M3</v>
          </cell>
          <cell r="G439">
            <v>200</v>
          </cell>
          <cell r="H439">
            <v>43.44</v>
          </cell>
          <cell r="I439">
            <v>54.73</v>
          </cell>
          <cell r="J439">
            <v>8688</v>
          </cell>
          <cell r="K439">
            <v>10946</v>
          </cell>
        </row>
        <row r="440">
          <cell r="B440" t="str">
            <v>14.1.8.4</v>
          </cell>
          <cell r="C440" t="str">
            <v>SINAPI</v>
          </cell>
          <cell r="D440">
            <v>90443</v>
          </cell>
          <cell r="E440" t="str">
            <v>RASGO EM ALVENARIA PARA RAMAIS/ DISTRIBUIÇÃO COM DIAMETROS MENORES OU IGUAIS A 40 MM. AF_05/2015</v>
          </cell>
          <cell r="F440" t="str">
            <v>M</v>
          </cell>
          <cell r="G440">
            <v>90</v>
          </cell>
          <cell r="H440">
            <v>8.26</v>
          </cell>
          <cell r="I440">
            <v>10.41</v>
          </cell>
          <cell r="J440">
            <v>743.4</v>
          </cell>
          <cell r="K440">
            <v>936.9</v>
          </cell>
        </row>
        <row r="441">
          <cell r="B441">
            <v>15</v>
          </cell>
          <cell r="E441" t="str">
            <v>INSTALAÇÕES ELÉTRICAS, LÓGICA,CFTV e SONORIZAÇÃO</v>
          </cell>
          <cell r="K441">
            <v>474967.64</v>
          </cell>
        </row>
        <row r="442">
          <cell r="B442" t="str">
            <v>15.1</v>
          </cell>
          <cell r="E442" t="str">
            <v>INSTALAÇÕES ELÉTRICAS, LÓGICA, CFTV e SONORIZAÇÃO</v>
          </cell>
          <cell r="K442">
            <v>474967.64</v>
          </cell>
        </row>
        <row r="443">
          <cell r="B443" t="str">
            <v>15.1.1</v>
          </cell>
          <cell r="E443" t="str">
            <v>SUBESTAÇÃO  </v>
          </cell>
          <cell r="K443">
            <v>24936.21</v>
          </cell>
        </row>
        <row r="444">
          <cell r="B444" t="str">
            <v>15.1.1.1</v>
          </cell>
          <cell r="C444" t="str">
            <v>SEINFRA</v>
          </cell>
          <cell r="D444" t="str">
            <v>C4245</v>
          </cell>
          <cell r="E444" t="str">
            <v>SUBESTAÇÃO AÉREA DE 150 KVA / 13.800-380/220V COM QUADRO DE MEDIÇÃO E PROTEÇÃO GERAL</v>
          </cell>
          <cell r="F444" t="str">
            <v>UN</v>
          </cell>
          <cell r="G444">
            <v>1</v>
          </cell>
          <cell r="H444">
            <v>18098.61</v>
          </cell>
          <cell r="I444">
            <v>22800.63</v>
          </cell>
          <cell r="J444">
            <v>18098.61</v>
          </cell>
          <cell r="K444">
            <v>22800.63</v>
          </cell>
        </row>
        <row r="445">
          <cell r="B445" t="str">
            <v>15.1.1.2</v>
          </cell>
          <cell r="C445" t="str">
            <v>SEINFRA</v>
          </cell>
          <cell r="D445" t="str">
            <v>C3434</v>
          </cell>
          <cell r="E445" t="str">
            <v>ABRIGO P/ QUADRO COMANDO(120x120cm),  COM MURETA DE 2,10m</v>
          </cell>
          <cell r="F445" t="str">
            <v>UN</v>
          </cell>
          <cell r="G445">
            <v>1</v>
          </cell>
          <cell r="H445">
            <v>1695.17</v>
          </cell>
          <cell r="I445">
            <v>2135.58</v>
          </cell>
          <cell r="J445">
            <v>1695.17</v>
          </cell>
          <cell r="K445">
            <v>2135.58</v>
          </cell>
        </row>
        <row r="446">
          <cell r="B446" t="str">
            <v>15.1.2</v>
          </cell>
          <cell r="E446" t="str">
            <v>SPDA E ATERRAMENTO</v>
          </cell>
          <cell r="K446">
            <v>25154.73</v>
          </cell>
        </row>
        <row r="447">
          <cell r="B447" t="str">
            <v>15.1.2.1</v>
          </cell>
          <cell r="C447" t="str">
            <v>SINAPI</v>
          </cell>
          <cell r="D447">
            <v>68069</v>
          </cell>
          <cell r="E447" t="str">
            <v>HASTE COPPERWELD 5/8 X 3,0M COM CONECTOR</v>
          </cell>
          <cell r="F447" t="str">
            <v>UN</v>
          </cell>
          <cell r="G447">
            <v>54</v>
          </cell>
          <cell r="H447">
            <v>41.23</v>
          </cell>
          <cell r="I447">
            <v>51.94</v>
          </cell>
          <cell r="J447">
            <v>2226.42</v>
          </cell>
          <cell r="K447">
            <v>2804.76</v>
          </cell>
        </row>
        <row r="448">
          <cell r="B448" t="str">
            <v>15.1.2.2</v>
          </cell>
          <cell r="C448" t="str">
            <v>SINAPI</v>
          </cell>
          <cell r="D448">
            <v>72254</v>
          </cell>
          <cell r="E448" t="str">
            <v>CABO DE COBRE NU 50MM2 - FORNECIMENTO E INSTALACAO</v>
          </cell>
          <cell r="F448" t="str">
            <v>M</v>
          </cell>
          <cell r="G448">
            <v>350</v>
          </cell>
          <cell r="H448">
            <v>23.26</v>
          </cell>
          <cell r="I448">
            <v>29.3</v>
          </cell>
          <cell r="J448">
            <v>8141</v>
          </cell>
          <cell r="K448">
            <v>10255</v>
          </cell>
        </row>
        <row r="449">
          <cell r="B449" t="str">
            <v>15.1.2.3</v>
          </cell>
          <cell r="C449" t="str">
            <v>SINAPI</v>
          </cell>
          <cell r="D449">
            <v>72263</v>
          </cell>
          <cell r="E449" t="str">
            <v>TERMINAL OU CONECTOR DE PRESSAO - PARA CABO 50MM2 - FORNECIMENTO E INSTALACAO</v>
          </cell>
          <cell r="F449" t="str">
            <v>UN</v>
          </cell>
          <cell r="G449">
            <v>15</v>
          </cell>
          <cell r="H449">
            <v>15.63</v>
          </cell>
          <cell r="I449">
            <v>19.69</v>
          </cell>
          <cell r="J449">
            <v>234.45</v>
          </cell>
          <cell r="K449">
            <v>295.35</v>
          </cell>
        </row>
        <row r="450">
          <cell r="B450" t="str">
            <v>15.1.2.4</v>
          </cell>
          <cell r="C450" t="str">
            <v>SINAPI</v>
          </cell>
          <cell r="D450">
            <v>72315</v>
          </cell>
          <cell r="E450" t="str">
            <v>TERMINAL AEREO EM ACO GALVANIZADO COM BASE DE FIXACAO H = 30CM</v>
          </cell>
          <cell r="F450" t="str">
            <v>UN</v>
          </cell>
          <cell r="G450">
            <v>57</v>
          </cell>
          <cell r="H450">
            <v>20.22</v>
          </cell>
          <cell r="I450">
            <v>25.47</v>
          </cell>
          <cell r="J450">
            <v>1152.54</v>
          </cell>
          <cell r="K450">
            <v>1451.79</v>
          </cell>
        </row>
        <row r="451">
          <cell r="B451" t="str">
            <v>15.1.2.5</v>
          </cell>
          <cell r="C451" t="str">
            <v>SINAPI</v>
          </cell>
          <cell r="D451" t="str">
            <v>73767/001</v>
          </cell>
          <cell r="E451" t="str">
            <v>GRAMPO PARALELO EM ALUMINIO FUNDIDO OU ESTRUDADO DE 2 PARAFUSOS, PARA CABO DE 6 A 50 MM2, PASTA ANTIOXIDANTE. FORNEC E INSTALAÇÃO.</v>
          </cell>
          <cell r="F451" t="str">
            <v>UN</v>
          </cell>
          <cell r="G451">
            <v>18</v>
          </cell>
          <cell r="H451">
            <v>7.8</v>
          </cell>
          <cell r="I451">
            <v>9.83</v>
          </cell>
          <cell r="J451">
            <v>140.4</v>
          </cell>
          <cell r="K451">
            <v>176.94</v>
          </cell>
        </row>
        <row r="452">
          <cell r="B452" t="str">
            <v>15.1.2.6</v>
          </cell>
          <cell r="C452" t="str">
            <v>SINAPI</v>
          </cell>
          <cell r="D452">
            <v>95781</v>
          </cell>
          <cell r="E452" t="str">
            <v>CONDULETE DE ALUMÍNIO, TIPO C, PARA ELETRODUTO DE AÇO GALVANIZADO DN 25 MM (1''), APARENTE - FORNECIMENTO E INSTALAÇÃO. AF_11/2016_P</v>
          </cell>
          <cell r="F452" t="str">
            <v>UN</v>
          </cell>
          <cell r="G452">
            <v>15</v>
          </cell>
          <cell r="H452">
            <v>20.08</v>
          </cell>
          <cell r="I452">
            <v>25.3</v>
          </cell>
          <cell r="J452">
            <v>301.2</v>
          </cell>
          <cell r="K452">
            <v>379.5</v>
          </cell>
        </row>
        <row r="453">
          <cell r="B453" t="str">
            <v>15.1.2.7</v>
          </cell>
          <cell r="C453" t="str">
            <v>SEINFRA</v>
          </cell>
          <cell r="D453" t="str">
            <v>C1196</v>
          </cell>
          <cell r="E453" t="str">
            <v>ELETRODUTO PVC ROSC.INCL.CONEXÕES D= 25mm (3/4") </v>
          </cell>
          <cell r="F453" t="str">
            <v>M</v>
          </cell>
          <cell r="G453">
            <v>45</v>
          </cell>
          <cell r="H453">
            <v>12.51</v>
          </cell>
          <cell r="I453">
            <v>15.76</v>
          </cell>
          <cell r="J453">
            <v>562.95</v>
          </cell>
          <cell r="K453">
            <v>709.2</v>
          </cell>
        </row>
        <row r="454">
          <cell r="B454" t="str">
            <v>15.1.2.8</v>
          </cell>
          <cell r="C454" t="str">
            <v>ORSE</v>
          </cell>
          <cell r="D454" t="str">
            <v>S07750</v>
          </cell>
          <cell r="E454" t="str">
            <v>ABRAÇADEIRA EM AÇO INOX, TIPO "D", 1", FORNECIMENTO</v>
          </cell>
          <cell r="F454" t="str">
            <v>UN</v>
          </cell>
          <cell r="G454">
            <v>22</v>
          </cell>
          <cell r="H454">
            <v>4.08</v>
          </cell>
          <cell r="I454">
            <v>5.14</v>
          </cell>
          <cell r="J454">
            <v>89.76</v>
          </cell>
          <cell r="K454">
            <v>113.08</v>
          </cell>
        </row>
        <row r="455">
          <cell r="B455" t="str">
            <v>15.1.2.9</v>
          </cell>
          <cell r="C455" t="str">
            <v>SEINFRA</v>
          </cell>
          <cell r="D455" t="str">
            <v>C3909</v>
          </cell>
          <cell r="E455" t="str">
            <v>SOLDA EXOTÉRMICA</v>
          </cell>
          <cell r="F455" t="str">
            <v>UN</v>
          </cell>
          <cell r="G455">
            <v>74</v>
          </cell>
          <cell r="H455">
            <v>36.63</v>
          </cell>
          <cell r="I455">
            <v>46.15</v>
          </cell>
          <cell r="J455">
            <v>2710.62</v>
          </cell>
          <cell r="K455">
            <v>3415.1</v>
          </cell>
        </row>
        <row r="456">
          <cell r="B456" t="str">
            <v>15.1.2.10</v>
          </cell>
          <cell r="C456" t="str">
            <v>ORSE</v>
          </cell>
          <cell r="D456" t="str">
            <v>S11002</v>
          </cell>
          <cell r="E456" t="str">
            <v>FORNECIMENTO DE BARRA CHATA DE ALUMÍNIO 3/4" X 1/4"</v>
          </cell>
          <cell r="F456" t="str">
            <v>M</v>
          </cell>
          <cell r="G456">
            <v>340</v>
          </cell>
          <cell r="H456">
            <v>11.9</v>
          </cell>
          <cell r="I456">
            <v>14.99</v>
          </cell>
          <cell r="J456">
            <v>4046</v>
          </cell>
          <cell r="K456">
            <v>5096.6</v>
          </cell>
        </row>
        <row r="457">
          <cell r="B457" t="str">
            <v>15.1.2.11</v>
          </cell>
          <cell r="C457" t="str">
            <v>SINAPI</v>
          </cell>
          <cell r="D457">
            <v>83446</v>
          </cell>
          <cell r="E457" t="str">
            <v>CAIXA DE PASSAGEM 30X30X40 COM TAMPA E DRENO BRITA</v>
          </cell>
          <cell r="F457" t="str">
            <v>UN</v>
          </cell>
          <cell r="G457">
            <v>3</v>
          </cell>
          <cell r="H457">
            <v>121.03</v>
          </cell>
          <cell r="I457">
            <v>152.47</v>
          </cell>
          <cell r="J457">
            <v>363.09</v>
          </cell>
          <cell r="K457">
            <v>457.41</v>
          </cell>
        </row>
        <row r="458">
          <cell r="B458" t="str">
            <v>15.1.3</v>
          </cell>
          <cell r="E458" t="str">
            <v>INFRAESTRUTURA ELÉTRICA</v>
          </cell>
          <cell r="K458">
            <v>355606.16</v>
          </cell>
        </row>
        <row r="459">
          <cell r="B459" t="str">
            <v>15.1.3.1</v>
          </cell>
          <cell r="E459" t="str">
            <v>QUADRO DE DISTRIBUIÇÃO</v>
          </cell>
          <cell r="K459">
            <v>13568.79</v>
          </cell>
        </row>
        <row r="460">
          <cell r="B460" t="str">
            <v>15.1.3.1.1</v>
          </cell>
          <cell r="C460" t="str">
            <v>SINAPI</v>
          </cell>
          <cell r="D460" t="str">
            <v>74131/004</v>
          </cell>
          <cell r="E460" t="str">
            <v>QUADRO DE DISTRIBUICAO DE ENERGIA DE EMBUTIR, EM CHAPA METALICA, PARA 18 DISJUNTORES TERMOMAGNETICOS MONOPOLARES, COM BARRAMENTO TRIFASICO E NEUTRO, FORNECIMENTO E INSTALACAO</v>
          </cell>
          <cell r="F460" t="str">
            <v>UN</v>
          </cell>
          <cell r="G460">
            <v>11</v>
          </cell>
          <cell r="H460">
            <v>515.85</v>
          </cell>
          <cell r="I460">
            <v>649.87</v>
          </cell>
          <cell r="J460">
            <v>5674.35</v>
          </cell>
          <cell r="K460">
            <v>7148.57</v>
          </cell>
        </row>
        <row r="461">
          <cell r="B461" t="str">
            <v>15.1.3.1.2</v>
          </cell>
          <cell r="C461" t="str">
            <v>SINAPI</v>
          </cell>
          <cell r="D461" t="str">
            <v>74131/006</v>
          </cell>
          <cell r="E461" t="str">
            <v>QUADRO DE DISTRIBUICAO DE ENERGIA DE EMBUTIR, EM CHAPA METALICA, PARA 32 DISJUNTORES TERMOMAGNETICOS MONOPOLARES, COM BARRAMENTO TRIFASICO E NEUTRO, FORNECIMENTO E INSTALACAO</v>
          </cell>
          <cell r="F461" t="str">
            <v>UN</v>
          </cell>
          <cell r="G461">
            <v>3</v>
          </cell>
          <cell r="H461">
            <v>1212.93</v>
          </cell>
          <cell r="I461">
            <v>1528.05</v>
          </cell>
          <cell r="J461">
            <v>3638.79</v>
          </cell>
          <cell r="K461">
            <v>4584.15</v>
          </cell>
        </row>
        <row r="462">
          <cell r="B462" t="str">
            <v>15.1.3.1.3</v>
          </cell>
          <cell r="C462" t="str">
            <v>SINAPI</v>
          </cell>
          <cell r="D462" t="str">
            <v>74131/008</v>
          </cell>
          <cell r="E462" t="str">
            <v>QUADRO DE DISTRIBUICAO DE ENERGIA DE EMBUTIR, EM CHAPA METALICA, PARA 50 DISJUNTORES TERMOMAGNETICOS MONOPOLARES, COM BARRAMENTO TRIFASICO E NEUTRO, FORNECIMENTO E INSTALACAO</v>
          </cell>
          <cell r="F462" t="str">
            <v>UN</v>
          </cell>
          <cell r="G462">
            <v>1</v>
          </cell>
          <cell r="H462">
            <v>1457.43</v>
          </cell>
          <cell r="I462">
            <v>1836.07</v>
          </cell>
          <cell r="J462">
            <v>1457.43</v>
          </cell>
          <cell r="K462">
            <v>1836.07</v>
          </cell>
        </row>
        <row r="463">
          <cell r="B463" t="str">
            <v>15.1.3.2</v>
          </cell>
          <cell r="E463" t="str">
            <v>ELETROCALHA, ELETRODUTO E PERFILADO</v>
          </cell>
          <cell r="K463">
            <v>65254.5</v>
          </cell>
        </row>
        <row r="464">
          <cell r="B464" t="str">
            <v>15.1.3.2.1</v>
          </cell>
          <cell r="C464" t="str">
            <v>SINAPI</v>
          </cell>
          <cell r="D464">
            <v>91852</v>
          </cell>
          <cell r="E464" t="str">
            <v>ELETRODUTO FLEXÍVEL CORRUGADO, PVC, DN 20 MM (1/2"), PARA CIRCUITOS TERMINAIS, INSTALADO EM PAREDE - FORNECIMENTO E INSTALAÇÃO. AF_12/2015</v>
          </cell>
          <cell r="F464" t="str">
            <v>M</v>
          </cell>
          <cell r="G464">
            <v>41</v>
          </cell>
          <cell r="H464">
            <v>5.09</v>
          </cell>
          <cell r="I464">
            <v>6.41</v>
          </cell>
          <cell r="J464">
            <v>208.69</v>
          </cell>
          <cell r="K464">
            <v>262.81</v>
          </cell>
        </row>
        <row r="465">
          <cell r="B465" t="str">
            <v>15.1.3.2.2</v>
          </cell>
          <cell r="C465" t="str">
            <v>SINAPI</v>
          </cell>
          <cell r="D465" t="str">
            <v>73798/001</v>
          </cell>
          <cell r="E465" t="str">
            <v>DUTO ESPIRAL FLEXIVEL SINGELO PEAD D=50MM(2") REVESTIDO COM PVC COM FIO GUIA DE ACO GALVANIZADO, LANCADO DIRETO NO SOLO, INCL CONEXOES</v>
          </cell>
          <cell r="F465" t="str">
            <v>M</v>
          </cell>
          <cell r="G465">
            <v>330</v>
          </cell>
          <cell r="H465">
            <v>24.87</v>
          </cell>
          <cell r="I465">
            <v>31.33</v>
          </cell>
          <cell r="J465">
            <v>8207.1</v>
          </cell>
          <cell r="K465">
            <v>10338.9</v>
          </cell>
        </row>
        <row r="466">
          <cell r="B466" t="str">
            <v>15.1.3.2.3</v>
          </cell>
          <cell r="C466" t="str">
            <v>SEINFRA</v>
          </cell>
          <cell r="D466" t="str">
            <v>C1155</v>
          </cell>
          <cell r="E466" t="str">
            <v>DUTO PERFURADO - ELETROCALHA CHAPA DE AÇO (100X100)mm</v>
          </cell>
          <cell r="F466" t="str">
            <v>M</v>
          </cell>
          <cell r="G466">
            <v>95</v>
          </cell>
          <cell r="H466">
            <v>89.49</v>
          </cell>
          <cell r="I466">
            <v>112.74</v>
          </cell>
          <cell r="J466">
            <v>8501.55</v>
          </cell>
          <cell r="K466">
            <v>10710.3</v>
          </cell>
        </row>
        <row r="467">
          <cell r="B467" t="str">
            <v>15.1.3.2.4</v>
          </cell>
          <cell r="C467" t="str">
            <v>SEINFRA</v>
          </cell>
          <cell r="D467" t="str">
            <v>C1165</v>
          </cell>
          <cell r="E467" t="str">
            <v>DUTO PERFURADO - PERFILADOS CHAPA DE AÇO (38X38)mm</v>
          </cell>
          <cell r="F467" t="str">
            <v>M</v>
          </cell>
          <cell r="G467">
            <v>440</v>
          </cell>
          <cell r="H467">
            <v>38.63</v>
          </cell>
          <cell r="I467">
            <v>48.67</v>
          </cell>
          <cell r="J467">
            <v>16997.2</v>
          </cell>
          <cell r="K467">
            <v>21414.8</v>
          </cell>
        </row>
        <row r="468">
          <cell r="B468" t="str">
            <v>15.1.3.2.5</v>
          </cell>
          <cell r="C468" t="str">
            <v>SEINFRA</v>
          </cell>
          <cell r="D468" t="str">
            <v>C3617</v>
          </cell>
          <cell r="E468" t="str">
            <v>DUTOS FLEXÍVEIS EM PEAD (POLIETILENO DE ALTA DENSIDADE) - D=1 1/4", INCLUSIVE CONEXÕES</v>
          </cell>
          <cell r="F468" t="str">
            <v>M</v>
          </cell>
          <cell r="G468">
            <v>88</v>
          </cell>
          <cell r="H468">
            <v>19.31</v>
          </cell>
          <cell r="I468">
            <v>24.33</v>
          </cell>
          <cell r="J468">
            <v>1699.28</v>
          </cell>
          <cell r="K468">
            <v>2141.04</v>
          </cell>
        </row>
        <row r="469">
          <cell r="B469" t="str">
            <v>15.1.3.2.6</v>
          </cell>
          <cell r="C469" t="str">
            <v>SEINFRA</v>
          </cell>
          <cell r="D469" t="str">
            <v>C3621</v>
          </cell>
          <cell r="E469" t="str">
            <v>DUTOS FLEXÍVEIS EM PEAD (POLIETILENO DE ALTA DENSIDADE) - D=4", INCLUSIVE CONEXÕES</v>
          </cell>
          <cell r="F469" t="str">
            <v>M</v>
          </cell>
          <cell r="G469">
            <v>196</v>
          </cell>
          <cell r="H469">
            <v>48.04</v>
          </cell>
          <cell r="I469">
            <v>60.52</v>
          </cell>
          <cell r="J469">
            <v>9415.84</v>
          </cell>
          <cell r="K469">
            <v>11861.92</v>
          </cell>
        </row>
        <row r="470">
          <cell r="B470" t="str">
            <v>15.1.3.2.7</v>
          </cell>
          <cell r="C470" t="str">
            <v>ORSE</v>
          </cell>
          <cell r="D470" t="str">
            <v>S07820</v>
          </cell>
          <cell r="E470" t="str">
            <v>JUNÇÃO PARA ELETROCALHA METÁLICA 100MM(REF. MOPA OU SIMILAR)</v>
          </cell>
          <cell r="F470" t="str">
            <v>UN</v>
          </cell>
          <cell r="G470">
            <v>32</v>
          </cell>
          <cell r="H470">
            <v>15.41</v>
          </cell>
          <cell r="I470">
            <v>19.41</v>
          </cell>
          <cell r="J470">
            <v>493.12</v>
          </cell>
          <cell r="K470">
            <v>621.12</v>
          </cell>
        </row>
        <row r="471">
          <cell r="B471" t="str">
            <v>15.1.3.2.8</v>
          </cell>
          <cell r="C471" t="str">
            <v>ORSE</v>
          </cell>
          <cell r="D471" t="str">
            <v>S07819</v>
          </cell>
          <cell r="E471" t="str">
            <v>SUPORTE DE SUSTENTAÇÃO DE ELETROCALHA METÁLICA 100MM (ref. Mopa ou similar)</v>
          </cell>
          <cell r="F471" t="str">
            <v>UN</v>
          </cell>
          <cell r="G471">
            <v>44</v>
          </cell>
          <cell r="H471">
            <v>15.5</v>
          </cell>
          <cell r="I471">
            <v>19.53</v>
          </cell>
          <cell r="J471">
            <v>682</v>
          </cell>
          <cell r="K471">
            <v>859.32</v>
          </cell>
        </row>
        <row r="472">
          <cell r="B472" t="str">
            <v>15.1.3.2.9</v>
          </cell>
          <cell r="C472" t="str">
            <v>ORSE</v>
          </cell>
          <cell r="D472" t="str">
            <v>S08687</v>
          </cell>
          <cell r="E472" t="str">
            <v>TÊ HORIZONTAL 100 X 100 MM PARA ELETROCALHA METÁLICA (ref. Mopa ou similar)</v>
          </cell>
          <cell r="F472" t="str">
            <v>UN</v>
          </cell>
          <cell r="G472">
            <v>5</v>
          </cell>
          <cell r="H472">
            <v>39.88</v>
          </cell>
          <cell r="I472">
            <v>50.24</v>
          </cell>
          <cell r="J472">
            <v>199.4</v>
          </cell>
          <cell r="K472">
            <v>251.2</v>
          </cell>
        </row>
        <row r="473">
          <cell r="B473" t="str">
            <v>15.1.3.2.10</v>
          </cell>
          <cell r="C473" t="str">
            <v>ORSE</v>
          </cell>
          <cell r="D473" t="str">
            <v>S08688</v>
          </cell>
          <cell r="E473" t="str">
            <v>CURVA HORIZONTAL 100 X 100 MM PARA ELETROCALHA MECÂNICA, COM ÂNGULO 90º (ref.: mopa ou similar)</v>
          </cell>
          <cell r="F473" t="str">
            <v>UN</v>
          </cell>
          <cell r="G473">
            <v>1</v>
          </cell>
          <cell r="H473">
            <v>29.87</v>
          </cell>
          <cell r="I473">
            <v>37.63</v>
          </cell>
          <cell r="J473">
            <v>29.87</v>
          </cell>
          <cell r="K473">
            <v>37.63</v>
          </cell>
        </row>
        <row r="474">
          <cell r="B474" t="str">
            <v>15.1.3.2.11</v>
          </cell>
          <cell r="C474" t="str">
            <v>ORSE</v>
          </cell>
          <cell r="D474" t="str">
            <v>S10850</v>
          </cell>
          <cell r="E474" t="str">
            <v>ACOPLAMENTO PARA ELETROCALHA METÁLICA 38 X 38MM</v>
          </cell>
          <cell r="F474" t="str">
            <v>UN</v>
          </cell>
          <cell r="G474">
            <v>42</v>
          </cell>
          <cell r="H474">
            <v>8.68</v>
          </cell>
          <cell r="I474">
            <v>10.94</v>
          </cell>
          <cell r="J474">
            <v>364.56</v>
          </cell>
          <cell r="K474">
            <v>459.48</v>
          </cell>
        </row>
        <row r="475">
          <cell r="B475" t="str">
            <v>15.1.3.2.12</v>
          </cell>
          <cell r="C475" t="str">
            <v>ORSE</v>
          </cell>
          <cell r="D475" t="str">
            <v>S09666</v>
          </cell>
          <cell r="E475" t="str">
            <v>EMENDA EXTERNA, PARA PERFILADO TIPO "I", 38 X 38 MM, REF. CKP 116 OU SIMILAR</v>
          </cell>
          <cell r="F475" t="str">
            <v>UN</v>
          </cell>
          <cell r="G475">
            <v>80</v>
          </cell>
          <cell r="H475">
            <v>7.19</v>
          </cell>
          <cell r="I475">
            <v>9.06</v>
          </cell>
          <cell r="J475">
            <v>575.2</v>
          </cell>
          <cell r="K475">
            <v>724.8</v>
          </cell>
        </row>
        <row r="476">
          <cell r="B476" t="str">
            <v>15.1.3.2.13</v>
          </cell>
          <cell r="C476" t="str">
            <v>ORSE</v>
          </cell>
          <cell r="D476" t="str">
            <v>S09673</v>
          </cell>
          <cell r="E476" t="str">
            <v>GANCHO LONGO PARA PERFILADO, ( REF.: MOPA OU SIMILAR)</v>
          </cell>
          <cell r="F476" t="str">
            <v>UN</v>
          </cell>
          <cell r="G476">
            <v>165</v>
          </cell>
          <cell r="H476">
            <v>7.14</v>
          </cell>
          <cell r="I476">
            <v>8.99</v>
          </cell>
          <cell r="J476">
            <v>1178.1</v>
          </cell>
          <cell r="K476">
            <v>1483.35</v>
          </cell>
        </row>
        <row r="477">
          <cell r="B477" t="str">
            <v>15.1.3.2.14</v>
          </cell>
          <cell r="C477" t="str">
            <v>SINAPI</v>
          </cell>
          <cell r="D477">
            <v>91856</v>
          </cell>
          <cell r="E477" t="str">
            <v>ELETRODUTO FLEXÍVEL CORRUGADO, PVC, DN 32 MM (1"), PARA CIRCUITOS TERMINAIS, INSTALADO EM PAREDE - FORNECIMENTO E INSTALAÇÃO. AF_12/2015</v>
          </cell>
          <cell r="F477" t="str">
            <v>M</v>
          </cell>
          <cell r="G477">
            <v>210</v>
          </cell>
          <cell r="H477">
            <v>7.19</v>
          </cell>
          <cell r="I477">
            <v>9.06</v>
          </cell>
          <cell r="J477">
            <v>1509.9</v>
          </cell>
          <cell r="K477">
            <v>1902.6</v>
          </cell>
        </row>
        <row r="478">
          <cell r="B478" t="str">
            <v>15.1.3.2.15</v>
          </cell>
          <cell r="C478" t="str">
            <v>ORSE</v>
          </cell>
          <cell r="D478" t="str">
            <v>S09037</v>
          </cell>
          <cell r="E478" t="str">
            <v>ELETRODUTO FERRO GALVANIZADO ELETROLITICO - LEVE, D = 3"</v>
          </cell>
          <cell r="F478" t="str">
            <v>M</v>
          </cell>
          <cell r="G478">
            <v>15</v>
          </cell>
          <cell r="H478">
            <v>76.05</v>
          </cell>
          <cell r="I478">
            <v>95.81</v>
          </cell>
          <cell r="J478">
            <v>1140.75</v>
          </cell>
          <cell r="K478">
            <v>1437.15</v>
          </cell>
        </row>
        <row r="479">
          <cell r="B479" t="str">
            <v>15.1.3.2.16</v>
          </cell>
          <cell r="C479" t="str">
            <v>ORSE</v>
          </cell>
          <cell r="D479" t="str">
            <v>S11435</v>
          </cell>
          <cell r="E479" t="str">
            <v>ELETRODUTO FERRO GALVANIZADO ELETROLITICO - LEVE, D = 4"</v>
          </cell>
          <cell r="F479" t="str">
            <v>M</v>
          </cell>
          <cell r="G479">
            <v>6</v>
          </cell>
          <cell r="H479">
            <v>98.97</v>
          </cell>
          <cell r="I479">
            <v>124.68</v>
          </cell>
          <cell r="J479">
            <v>593.82</v>
          </cell>
          <cell r="K479">
            <v>748.08</v>
          </cell>
        </row>
        <row r="480">
          <cell r="B480" t="str">
            <v>15.1.3.3</v>
          </cell>
          <cell r="E480" t="str">
            <v>DISPOSITIVOS DE PROTEÇÃO</v>
          </cell>
          <cell r="K480">
            <v>15569.83</v>
          </cell>
        </row>
        <row r="481">
          <cell r="B481" t="str">
            <v>15.1.3.3.1</v>
          </cell>
          <cell r="C481" t="str">
            <v>SINAPI</v>
          </cell>
          <cell r="D481" t="str">
            <v>74130/001</v>
          </cell>
          <cell r="E481" t="str">
            <v>DISJUNTOR TERMOMAGNETICO MONOPOLAR PADRAO NEMA (AMERICANO) 10 A 30A 240V, FORNECIMENTO E INSTALACAO</v>
          </cell>
          <cell r="F481" t="str">
            <v>UN</v>
          </cell>
          <cell r="G481">
            <v>121</v>
          </cell>
          <cell r="H481">
            <v>10.26</v>
          </cell>
          <cell r="I481">
            <v>12.93</v>
          </cell>
          <cell r="J481">
            <v>1241.46</v>
          </cell>
          <cell r="K481">
            <v>1564.53</v>
          </cell>
        </row>
        <row r="482">
          <cell r="B482" t="str">
            <v>15.1.3.3.2</v>
          </cell>
          <cell r="C482" t="str">
            <v>SINAPI</v>
          </cell>
          <cell r="D482" t="str">
            <v>74130/003</v>
          </cell>
          <cell r="E482" t="str">
            <v>DISJUNTOR TERMOMAGNETICO BIPOLAR PADRAO NEMA (AMERICANO) 10 A 50A 240V, FORNECIMENTO E INSTALACAO</v>
          </cell>
          <cell r="F482" t="str">
            <v>UN</v>
          </cell>
          <cell r="G482">
            <v>9</v>
          </cell>
          <cell r="H482">
            <v>46.61</v>
          </cell>
          <cell r="I482">
            <v>58.72</v>
          </cell>
          <cell r="J482">
            <v>419.49</v>
          </cell>
          <cell r="K482">
            <v>528.48</v>
          </cell>
        </row>
        <row r="483">
          <cell r="B483" t="str">
            <v>15.1.3.3.3</v>
          </cell>
          <cell r="C483" t="str">
            <v>SINAPI</v>
          </cell>
          <cell r="D483" t="str">
            <v>74130/004</v>
          </cell>
          <cell r="E483" t="str">
            <v>DISJUNTOR TERMOMAGNETICO TRIPOLAR PADRAO NEMA (AMERICANO) 10 A 50A 240V, FORNECIMENTO E INSTALACAO</v>
          </cell>
          <cell r="F483" t="str">
            <v>UN</v>
          </cell>
          <cell r="G483">
            <v>28</v>
          </cell>
          <cell r="H483">
            <v>67.02</v>
          </cell>
          <cell r="I483">
            <v>84.43</v>
          </cell>
          <cell r="J483">
            <v>1876.56</v>
          </cell>
          <cell r="K483">
            <v>2364.04</v>
          </cell>
        </row>
        <row r="484">
          <cell r="B484" t="str">
            <v>15.1.3.3.4</v>
          </cell>
          <cell r="C484" t="str">
            <v>SINAPI</v>
          </cell>
          <cell r="D484" t="str">
            <v>74130/005</v>
          </cell>
          <cell r="E484" t="str">
            <v>DISJUNTOR TERMOMAGNETICO TRIPOLAR PADRAO NEMA (AMERICANO) 60 A 100A 240V, FORNECIMENTO E INSTALACAO</v>
          </cell>
          <cell r="F484" t="str">
            <v>UN</v>
          </cell>
          <cell r="G484">
            <v>3</v>
          </cell>
          <cell r="H484">
            <v>89.53</v>
          </cell>
          <cell r="I484">
            <v>112.79</v>
          </cell>
          <cell r="J484">
            <v>268.59</v>
          </cell>
          <cell r="K484">
            <v>338.37</v>
          </cell>
        </row>
        <row r="485">
          <cell r="B485" t="str">
            <v>15.1.3.3.5</v>
          </cell>
          <cell r="C485" t="str">
            <v>SINAPI</v>
          </cell>
          <cell r="D485" t="str">
            <v>74130/006</v>
          </cell>
          <cell r="E485" t="str">
            <v>DISJUNTOR TERMOMAGNETICO TRIPOLAR PADRAO NEMA (AMERICANO) 125 A 150A 240V, FORNECIMENTO E INSTALACAO</v>
          </cell>
          <cell r="F485" t="str">
            <v>UN</v>
          </cell>
          <cell r="G485">
            <v>2</v>
          </cell>
          <cell r="H485">
            <v>254.51</v>
          </cell>
          <cell r="I485">
            <v>320.63</v>
          </cell>
          <cell r="J485">
            <v>509.02</v>
          </cell>
          <cell r="K485">
            <v>641.26</v>
          </cell>
        </row>
        <row r="486">
          <cell r="B486" t="str">
            <v>15.1.3.3.6</v>
          </cell>
          <cell r="C486" t="str">
            <v>SINAPI</v>
          </cell>
          <cell r="D486" t="str">
            <v>74130/007</v>
          </cell>
          <cell r="E486" t="str">
            <v>DISJUNTOR TERMOMAGNETICO TRIPOLAR EM CAIXA MOLDADA 250A 600V, FORNECIMENTO E INSTALACAO</v>
          </cell>
          <cell r="F486" t="str">
            <v>UN</v>
          </cell>
          <cell r="G486">
            <v>3</v>
          </cell>
          <cell r="H486">
            <v>658.63</v>
          </cell>
          <cell r="I486">
            <v>829.74</v>
          </cell>
          <cell r="J486">
            <v>1975.89</v>
          </cell>
          <cell r="K486">
            <v>2489.22</v>
          </cell>
        </row>
        <row r="487">
          <cell r="B487" t="str">
            <v>15.1.3.3.7</v>
          </cell>
          <cell r="C487" t="str">
            <v>SEINFRA</v>
          </cell>
          <cell r="D487" t="str">
            <v>C4530</v>
          </cell>
          <cell r="E487" t="str">
            <v>DISJUNTOR DIFERENCIAL DR-25A, 30MA</v>
          </cell>
          <cell r="F487" t="str">
            <v>UN</v>
          </cell>
          <cell r="G487">
            <v>7</v>
          </cell>
          <cell r="H487">
            <v>135.63</v>
          </cell>
          <cell r="I487">
            <v>170.87</v>
          </cell>
          <cell r="J487">
            <v>949.41</v>
          </cell>
          <cell r="K487">
            <v>1196.09</v>
          </cell>
        </row>
        <row r="488">
          <cell r="B488" t="str">
            <v>15.1.3.3.8</v>
          </cell>
          <cell r="C488" t="str">
            <v>SEINFRA</v>
          </cell>
          <cell r="D488" t="str">
            <v>C4562</v>
          </cell>
          <cell r="E488" t="str">
            <v>DISPOSITIVO DE PROTEÇÃO CONTRA SURTOS DE TENSÃO - DPSS - 40 KA/440V</v>
          </cell>
          <cell r="F488" t="str">
            <v>UN</v>
          </cell>
          <cell r="G488">
            <v>48</v>
          </cell>
          <cell r="H488">
            <v>106.63</v>
          </cell>
          <cell r="I488">
            <v>134.33</v>
          </cell>
          <cell r="J488">
            <v>5118.24</v>
          </cell>
          <cell r="K488">
            <v>6447.84</v>
          </cell>
        </row>
        <row r="489">
          <cell r="B489" t="str">
            <v>15.1.3.4</v>
          </cell>
          <cell r="E489" t="str">
            <v>CABOS</v>
          </cell>
          <cell r="K489">
            <v>96566.18</v>
          </cell>
        </row>
        <row r="490">
          <cell r="B490" t="str">
            <v>15.1.3.4.1</v>
          </cell>
          <cell r="C490" t="str">
            <v>SINAPI</v>
          </cell>
          <cell r="D490">
            <v>91925</v>
          </cell>
          <cell r="E490" t="str">
            <v>CABO DE COBRE FLEXÍVEL ISOLADO, 1,5 MM², ANTI-CHAMA 0,6/1,0 KV, PARA CIRCUITOS TERMINAIS - FORNECIMENTO E INSTALAÇÃO. AF_12/2015</v>
          </cell>
          <cell r="F490" t="str">
            <v>M</v>
          </cell>
          <cell r="G490">
            <v>220</v>
          </cell>
          <cell r="H490">
            <v>1.94</v>
          </cell>
          <cell r="I490">
            <v>2.44</v>
          </cell>
          <cell r="J490">
            <v>426.8</v>
          </cell>
          <cell r="K490">
            <v>536.8</v>
          </cell>
        </row>
        <row r="491">
          <cell r="B491" t="str">
            <v>15.1.3.4.2</v>
          </cell>
          <cell r="C491" t="str">
            <v>SINAPI</v>
          </cell>
          <cell r="D491">
            <v>91927</v>
          </cell>
          <cell r="E491" t="str">
            <v>CABO DE COBRE FLEXÍVEL ISOLADO, 2,5 MM², ANTI-CHAMA 0,6/1,0 KV, PARA CIRCUITOS TERMINAIS - FORNECIMENTO E INSTALAÇÃO. AF_12/2015</v>
          </cell>
          <cell r="F491" t="str">
            <v>M</v>
          </cell>
          <cell r="G491">
            <v>5800</v>
          </cell>
          <cell r="H491">
            <v>2.57</v>
          </cell>
          <cell r="I491">
            <v>3.24</v>
          </cell>
          <cell r="J491">
            <v>14906</v>
          </cell>
          <cell r="K491">
            <v>18792</v>
          </cell>
        </row>
        <row r="492">
          <cell r="B492" t="str">
            <v>15.1.3.4.3</v>
          </cell>
          <cell r="C492" t="str">
            <v>SINAPI</v>
          </cell>
          <cell r="D492">
            <v>91929</v>
          </cell>
          <cell r="E492" t="str">
            <v>CABO DE COBRE FLEXÍVEL ISOLADO, 4 MM², ANTI-CHAMA 0,6/1,0 KV, PARA CIRCUITOS TERMINAIS - FORNECIMENTO E INSTALAÇÃO. AF_12/2015</v>
          </cell>
          <cell r="F492" t="str">
            <v>M</v>
          </cell>
          <cell r="G492">
            <v>3700</v>
          </cell>
          <cell r="H492">
            <v>3.57</v>
          </cell>
          <cell r="I492">
            <v>4.5</v>
          </cell>
          <cell r="J492">
            <v>13209</v>
          </cell>
          <cell r="K492">
            <v>16650</v>
          </cell>
        </row>
        <row r="493">
          <cell r="B493" t="str">
            <v>15.1.3.4.4</v>
          </cell>
          <cell r="C493" t="str">
            <v>SINAPI</v>
          </cell>
          <cell r="D493">
            <v>91931</v>
          </cell>
          <cell r="E493" t="str">
            <v>CABO DE COBRE FLEXÍVEL ISOLADO, 6 MM², ANTI-CHAMA 0,6/1,0 KV, PARA CIRCUITOS TERMINAIS - FORNECIMENTO E INSTALAÇÃO. AF_12/2015</v>
          </cell>
          <cell r="F493" t="str">
            <v>M</v>
          </cell>
          <cell r="G493">
            <v>900</v>
          </cell>
          <cell r="H493">
            <v>4.79</v>
          </cell>
          <cell r="I493">
            <v>6.03</v>
          </cell>
          <cell r="J493">
            <v>4311</v>
          </cell>
          <cell r="K493">
            <v>5427</v>
          </cell>
        </row>
        <row r="494">
          <cell r="B494" t="str">
            <v>15.1.3.4.5</v>
          </cell>
          <cell r="C494" t="str">
            <v>SINAPI</v>
          </cell>
          <cell r="D494">
            <v>91933</v>
          </cell>
          <cell r="E494" t="str">
            <v>CABO DE COBRE FLEXÍVEL ISOLADO, 10 MM², ANTI-CHAMA 0,6/1,0 KV, PARA CIRCUITOS TERMINAIS - FORNECIMENTO E INSTALAÇÃO. AF_12/2015</v>
          </cell>
          <cell r="F494" t="str">
            <v>M</v>
          </cell>
          <cell r="G494">
            <v>500</v>
          </cell>
          <cell r="H494">
            <v>7.47</v>
          </cell>
          <cell r="I494">
            <v>9.41</v>
          </cell>
          <cell r="J494">
            <v>3735</v>
          </cell>
          <cell r="K494">
            <v>4705</v>
          </cell>
        </row>
        <row r="495">
          <cell r="B495" t="str">
            <v>15.1.3.4.6</v>
          </cell>
          <cell r="C495" t="str">
            <v>SINAPI</v>
          </cell>
          <cell r="D495">
            <v>91935</v>
          </cell>
          <cell r="E495" t="str">
            <v>CABO DE COBRE FLEXÍVEL ISOLADO, 16 MM², ANTI-CHAMA 0,6/1,0 KV, PARA CIRCUITOS TERMINAIS - FORNECIMENTO E INSTALAÇÃO. AF_12/2015</v>
          </cell>
          <cell r="F495" t="str">
            <v>M</v>
          </cell>
          <cell r="G495">
            <v>360</v>
          </cell>
          <cell r="H495">
            <v>11.34</v>
          </cell>
          <cell r="I495">
            <v>14.29</v>
          </cell>
          <cell r="J495">
            <v>4082.4</v>
          </cell>
          <cell r="K495">
            <v>5144.4</v>
          </cell>
        </row>
        <row r="496">
          <cell r="B496" t="str">
            <v>15.1.3.4.7</v>
          </cell>
          <cell r="C496" t="str">
            <v>SINAPI</v>
          </cell>
          <cell r="D496">
            <v>92984</v>
          </cell>
          <cell r="E496" t="str">
            <v>CABO DE COBRE FLEXÍVEL ISOLADO, 25 MM², ANTI-CHAMA 0,6/1,0 KV, PARA DISTRIBUIÇÃO - FORNECIMENTO E INSTALAÇÃO. AF_12/2015</v>
          </cell>
          <cell r="F496" t="str">
            <v>M</v>
          </cell>
          <cell r="G496">
            <v>250</v>
          </cell>
          <cell r="H496">
            <v>12.15</v>
          </cell>
          <cell r="I496">
            <v>15.31</v>
          </cell>
          <cell r="J496">
            <v>3037.5</v>
          </cell>
          <cell r="K496">
            <v>3827.5</v>
          </cell>
        </row>
        <row r="497">
          <cell r="B497" t="str">
            <v>15.1.3.4.8</v>
          </cell>
          <cell r="C497" t="str">
            <v>SINAPI</v>
          </cell>
          <cell r="D497">
            <v>92986</v>
          </cell>
          <cell r="E497" t="str">
            <v>CABO DE COBRE FLEXÍVEL ISOLADO, 35 MM², ANTI-CHAMA 0,6/1,0 KV, PARA DISTRIBUIÇÃO - FORNECIMENTO E INSTALAÇÃO. AF_12/2015</v>
          </cell>
          <cell r="F497" t="str">
            <v>M</v>
          </cell>
          <cell r="G497">
            <v>200</v>
          </cell>
          <cell r="H497">
            <v>16.27</v>
          </cell>
          <cell r="I497">
            <v>20.5</v>
          </cell>
          <cell r="J497">
            <v>3254</v>
          </cell>
          <cell r="K497">
            <v>4100</v>
          </cell>
        </row>
        <row r="498">
          <cell r="B498" t="str">
            <v>15.1.3.4.9</v>
          </cell>
          <cell r="C498" t="str">
            <v>SINAPI</v>
          </cell>
          <cell r="D498">
            <v>92988</v>
          </cell>
          <cell r="E498" t="str">
            <v>CABO DE COBRE FLEXÍVEL ISOLADO, 50 MM², ANTI-CHAMA 0,6/1,0 KV, PARA DISTRIBUIÇÃO - FORNECIMENTO E INSTALAÇÃO. AF_12/2015</v>
          </cell>
          <cell r="F498" t="str">
            <v>M</v>
          </cell>
          <cell r="G498">
            <v>24</v>
          </cell>
          <cell r="H498">
            <v>22.68</v>
          </cell>
          <cell r="I498">
            <v>28.57</v>
          </cell>
          <cell r="J498">
            <v>544.32</v>
          </cell>
          <cell r="K498">
            <v>685.68</v>
          </cell>
        </row>
        <row r="499">
          <cell r="B499" t="str">
            <v>15.1.3.4.10</v>
          </cell>
          <cell r="C499" t="str">
            <v>SINAPI</v>
          </cell>
          <cell r="D499">
            <v>92990</v>
          </cell>
          <cell r="E499" t="str">
            <v>CABO DE COBRE FLEXÍVEL ISOLADO, 70 MM², ANTI-CHAMA 0,6/1,0 KV, PARA DISTRIBUIÇÃO - FORNECIMENTO E INSTALAÇÃO. AF_12/2015</v>
          </cell>
          <cell r="F499" t="str">
            <v>M</v>
          </cell>
          <cell r="G499">
            <v>160</v>
          </cell>
          <cell r="H499">
            <v>30.92</v>
          </cell>
          <cell r="I499">
            <v>38.95</v>
          </cell>
          <cell r="J499">
            <v>4947.2</v>
          </cell>
          <cell r="K499">
            <v>6232</v>
          </cell>
        </row>
        <row r="500">
          <cell r="B500" t="str">
            <v>15.1.3.4.11</v>
          </cell>
          <cell r="C500" t="str">
            <v>SINAPI</v>
          </cell>
          <cell r="D500">
            <v>92994</v>
          </cell>
          <cell r="E500" t="str">
            <v>CABO DE COBRE FLEXÍVEL ISOLADO, 120 MM², ANTI-CHAMA 0,6/1,0 KV, PARA DISTRIBUIÇÃO - FORNECIMENTO E INSTALAÇÃO. AF_12/2015</v>
          </cell>
          <cell r="F500" t="str">
            <v>M</v>
          </cell>
          <cell r="G500">
            <v>460</v>
          </cell>
          <cell r="H500">
            <v>52.57</v>
          </cell>
          <cell r="I500">
            <v>66.23</v>
          </cell>
          <cell r="J500">
            <v>24182.2</v>
          </cell>
          <cell r="K500">
            <v>30465.8</v>
          </cell>
        </row>
        <row r="501">
          <cell r="B501" t="str">
            <v>15.1.3.5</v>
          </cell>
          <cell r="E501" t="str">
            <v>ILUMINAÇÃO</v>
          </cell>
          <cell r="K501">
            <v>144074.83</v>
          </cell>
        </row>
        <row r="502">
          <cell r="B502" t="str">
            <v>15.1.3.5.1</v>
          </cell>
          <cell r="C502" t="str">
            <v>PRÓPRIA</v>
          </cell>
          <cell r="D502" t="str">
            <v>CP-C2044</v>
          </cell>
          <cell r="E502" t="str">
            <v>PROJETOR DE ALUMÍNIO, C/ LÂMPADA LED 10W BIVOLTE27</v>
          </cell>
          <cell r="F502" t="str">
            <v>UN</v>
          </cell>
          <cell r="G502">
            <v>4</v>
          </cell>
          <cell r="H502">
            <v>234.16</v>
          </cell>
          <cell r="I502">
            <v>294.99</v>
          </cell>
          <cell r="J502">
            <v>936.64</v>
          </cell>
          <cell r="K502">
            <v>1179.96</v>
          </cell>
        </row>
        <row r="503">
          <cell r="B503" t="str">
            <v>15.1.3.5.2</v>
          </cell>
          <cell r="C503" t="str">
            <v>PRÓPRIA</v>
          </cell>
          <cell r="D503" t="str">
            <v>CP-C1638</v>
          </cell>
          <cell r="E503" t="str">
            <v>LUMINÁRIA FLUORESCENTE COM LÂMPADA LED TUBULAR BIVOLT 18/20W BASE G13 COMPLETA (2 X 20)W</v>
          </cell>
          <cell r="F503" t="str">
            <v>UN</v>
          </cell>
          <cell r="G503">
            <v>120</v>
          </cell>
          <cell r="H503">
            <v>213.04</v>
          </cell>
          <cell r="I503">
            <v>268.39</v>
          </cell>
          <cell r="J503">
            <v>25564.8</v>
          </cell>
          <cell r="K503">
            <v>32206.8</v>
          </cell>
        </row>
        <row r="504">
          <cell r="B504" t="str">
            <v>15.1.3.5.3</v>
          </cell>
          <cell r="C504" t="str">
            <v>PRÓPRIA</v>
          </cell>
          <cell r="D504" t="str">
            <v>CP-C1661</v>
          </cell>
          <cell r="E504" t="str">
            <v>LUMINÁRIA FLUORESCENTE COM LÂMPADA LED TUBULAR BIVOLT T8 16W COMPLETA (2X16W)</v>
          </cell>
          <cell r="F504" t="str">
            <v>UN</v>
          </cell>
          <cell r="G504">
            <v>70</v>
          </cell>
          <cell r="H504">
            <v>142.13</v>
          </cell>
          <cell r="I504">
            <v>179.06</v>
          </cell>
          <cell r="J504">
            <v>9949.1</v>
          </cell>
          <cell r="K504">
            <v>12534.2</v>
          </cell>
        </row>
        <row r="505">
          <cell r="B505" t="str">
            <v>15.1.3.5.4</v>
          </cell>
          <cell r="C505" t="str">
            <v>SINAPI</v>
          </cell>
          <cell r="D505" t="str">
            <v>73769/004</v>
          </cell>
          <cell r="E505" t="str">
            <v>POSTE DE ACO CONICO CONTINUO RETO, FLANGEADO, H=9M - FORNECIMENTO E INSTALACAO</v>
          </cell>
          <cell r="F505" t="str">
            <v>UN</v>
          </cell>
          <cell r="G505">
            <v>15</v>
          </cell>
          <cell r="H505">
            <v>1304.71</v>
          </cell>
          <cell r="I505">
            <v>1643.67</v>
          </cell>
          <cell r="J505">
            <v>19570.65</v>
          </cell>
          <cell r="K505">
            <v>24655.05</v>
          </cell>
        </row>
        <row r="506">
          <cell r="B506" t="str">
            <v>15.1.3.5.5</v>
          </cell>
          <cell r="C506" t="str">
            <v>ORSE</v>
          </cell>
          <cell r="D506" t="str">
            <v>S11300</v>
          </cell>
          <cell r="E506" t="str">
            <v>LUMINÁRIA EM LED SLIM P/ ILUMINAÇÃO PÚBLICA,80W,LENTES EM POLICARBONATO,CORPO EM ALUMÍNIO,PINT.ANTI-INCRUSTANTES, GRAU DE PROT. IP67, IK09,TEMP-COR 5000°K, IRC =&gt;70%,V.ÚTIL 50.000 H,LINHA STREET-LIGHT (PICO-LE- LMSL-80),DA LEDSTAR-UNICOBA OU SIMILAR</v>
          </cell>
          <cell r="F506" t="str">
            <v>UN</v>
          </cell>
          <cell r="G506">
            <v>18</v>
          </cell>
          <cell r="H506">
            <v>3055.26</v>
          </cell>
          <cell r="I506">
            <v>3849.02</v>
          </cell>
          <cell r="J506">
            <v>54994.68</v>
          </cell>
          <cell r="K506">
            <v>69282.36</v>
          </cell>
        </row>
        <row r="507">
          <cell r="B507" t="str">
            <v>15.1.3.5.6</v>
          </cell>
          <cell r="C507" t="str">
            <v>ORSE</v>
          </cell>
          <cell r="D507" t="str">
            <v>S07294</v>
          </cell>
          <cell r="E507" t="str">
            <v>LUMINÁRIA TIPO BALIZADOR PARA AMBIENTE ABERTO, CORPO EM ALUMÍNIO FUNDIDO PINTADO, DIFUSOR EM VIDRO FRISADO TEMPERADO, REF. EX02-S, DA LUMICENTER OU SIMIULAR (TIPO TARTARUGA)</v>
          </cell>
          <cell r="F507" t="str">
            <v>UN</v>
          </cell>
          <cell r="G507">
            <v>5</v>
          </cell>
          <cell r="H507">
            <v>105.59</v>
          </cell>
          <cell r="I507">
            <v>133.02</v>
          </cell>
          <cell r="J507">
            <v>527.95</v>
          </cell>
          <cell r="K507">
            <v>665.1</v>
          </cell>
        </row>
        <row r="508">
          <cell r="B508" t="str">
            <v>15.1.3.5.7</v>
          </cell>
          <cell r="C508" t="str">
            <v>SEINFRA</v>
          </cell>
          <cell r="D508" t="str">
            <v>C4561</v>
          </cell>
          <cell r="E508" t="str">
            <v>MÓDULO DE EMERGÊNCIA PARA LUMINÁRIA COMUM</v>
          </cell>
          <cell r="F508" t="str">
            <v>UN</v>
          </cell>
          <cell r="G508">
            <v>32</v>
          </cell>
          <cell r="H508">
            <v>88.09</v>
          </cell>
          <cell r="I508">
            <v>110.98</v>
          </cell>
          <cell r="J508">
            <v>2818.88</v>
          </cell>
          <cell r="K508">
            <v>3551.36</v>
          </cell>
        </row>
        <row r="509">
          <cell r="B509" t="str">
            <v>15.1.3.6</v>
          </cell>
          <cell r="E509" t="str">
            <v>DISPOSITIVOS ELÉTRICOS E CAIXAS DE PASSAGEM</v>
          </cell>
          <cell r="K509">
            <v>20572.03</v>
          </cell>
        </row>
        <row r="510">
          <cell r="B510" t="str">
            <v>15.1.3.6.1</v>
          </cell>
          <cell r="C510" t="str">
            <v>SINAPI</v>
          </cell>
          <cell r="D510">
            <v>91953</v>
          </cell>
          <cell r="E510" t="str">
            <v>INTERRUPTOR SIMPLES (1 MÓDULO), 10A/250V, INCLUINDO SUPORTE E PLACA - FORNECIMENTO E INSTALAÇÃO. AF_12/2015</v>
          </cell>
          <cell r="F510" t="str">
            <v>UN</v>
          </cell>
          <cell r="G510">
            <v>45</v>
          </cell>
          <cell r="H510">
            <v>18.09</v>
          </cell>
          <cell r="I510">
            <v>22.79</v>
          </cell>
          <cell r="J510">
            <v>814.05</v>
          </cell>
          <cell r="K510">
            <v>1025.55</v>
          </cell>
        </row>
        <row r="511">
          <cell r="B511" t="str">
            <v>15.1.3.6.2</v>
          </cell>
          <cell r="C511" t="str">
            <v>SINAPI</v>
          </cell>
          <cell r="D511">
            <v>91959</v>
          </cell>
          <cell r="E511" t="str">
            <v>INTERRUPTOR SIMPLES (2 MÓDULOS), 10A/250V, INCLUINDO SUPORTE E PLACA - FORNECIMENTO E INSTALAÇÃO. AF_12/2015</v>
          </cell>
          <cell r="F511" t="str">
            <v>UN</v>
          </cell>
          <cell r="G511">
            <v>1</v>
          </cell>
          <cell r="H511">
            <v>28.7</v>
          </cell>
          <cell r="I511">
            <v>36.16</v>
          </cell>
          <cell r="J511">
            <v>28.7</v>
          </cell>
          <cell r="K511">
            <v>36.16</v>
          </cell>
        </row>
        <row r="512">
          <cell r="B512" t="str">
            <v>15.1.3.6.3</v>
          </cell>
          <cell r="C512" t="str">
            <v>SINAPI</v>
          </cell>
          <cell r="D512">
            <v>91957</v>
          </cell>
          <cell r="E512" t="str">
            <v>INTERRUPTOR SIMPLES (1 MÓDULO) COM INTERRUPTOR PARALELO (1 MÓDULO), 10A/250V, INCLUINDO SUPORTE E PLACA - FORNECIMENTO E INSTALAÇÃO. AF_12/2015</v>
          </cell>
          <cell r="F512" t="str">
            <v>UN</v>
          </cell>
          <cell r="G512">
            <v>13</v>
          </cell>
          <cell r="H512">
            <v>32.87</v>
          </cell>
          <cell r="I512">
            <v>41.41</v>
          </cell>
          <cell r="J512">
            <v>427.31</v>
          </cell>
          <cell r="K512">
            <v>538.33</v>
          </cell>
        </row>
        <row r="513">
          <cell r="B513" t="str">
            <v>15.1.3.6.4</v>
          </cell>
          <cell r="C513" t="str">
            <v>SEINFRA</v>
          </cell>
          <cell r="D513" t="str">
            <v>C4762</v>
          </cell>
          <cell r="E513" t="str">
            <v>CAIXA DE LIGAÇÃO PVC 4" X 2"</v>
          </cell>
          <cell r="F513" t="str">
            <v>UN</v>
          </cell>
          <cell r="G513">
            <v>414</v>
          </cell>
          <cell r="H513">
            <v>6.3</v>
          </cell>
          <cell r="I513">
            <v>7.94</v>
          </cell>
          <cell r="J513">
            <v>2608.2</v>
          </cell>
          <cell r="K513">
            <v>3287.16</v>
          </cell>
        </row>
        <row r="514">
          <cell r="B514" t="str">
            <v>15.1.3.6.5</v>
          </cell>
          <cell r="C514" t="str">
            <v>SINAPI</v>
          </cell>
          <cell r="D514">
            <v>83446</v>
          </cell>
          <cell r="E514" t="str">
            <v>CAIXA DE PASSAGEM 30X30X40 COM TAMPA E DRENO BRITA</v>
          </cell>
          <cell r="F514" t="str">
            <v>UN</v>
          </cell>
          <cell r="G514">
            <v>2</v>
          </cell>
          <cell r="H514">
            <v>121.03</v>
          </cell>
          <cell r="I514">
            <v>152.47</v>
          </cell>
          <cell r="J514">
            <v>242.06</v>
          </cell>
          <cell r="K514">
            <v>304.94</v>
          </cell>
        </row>
        <row r="515">
          <cell r="B515" t="str">
            <v>15.1.3.6.6</v>
          </cell>
          <cell r="C515" t="str">
            <v>SINAPI</v>
          </cell>
          <cell r="D515">
            <v>83447</v>
          </cell>
          <cell r="E515" t="str">
            <v>CAIXA DE PASSAGEM 40X40X50 FUNDO BRITA COM TAMPA</v>
          </cell>
          <cell r="F515" t="str">
            <v>UN</v>
          </cell>
          <cell r="G515">
            <v>17</v>
          </cell>
          <cell r="H515">
            <v>130.3</v>
          </cell>
          <cell r="I515">
            <v>164.15</v>
          </cell>
          <cell r="J515">
            <v>2215.1</v>
          </cell>
          <cell r="K515">
            <v>2790.55</v>
          </cell>
        </row>
        <row r="516">
          <cell r="B516" t="str">
            <v>15.1.3.6.7</v>
          </cell>
          <cell r="C516" t="str">
            <v>SINAPI</v>
          </cell>
          <cell r="D516">
            <v>83448</v>
          </cell>
          <cell r="E516" t="str">
            <v>CAIXA DE PASSGEM 50X50X60 FUNDO BRITA C/ TAMPA</v>
          </cell>
          <cell r="F516" t="str">
            <v>UN</v>
          </cell>
          <cell r="G516">
            <v>9</v>
          </cell>
          <cell r="H516">
            <v>196.84</v>
          </cell>
          <cell r="I516">
            <v>247.98</v>
          </cell>
          <cell r="J516">
            <v>1771.56</v>
          </cell>
          <cell r="K516">
            <v>2231.82</v>
          </cell>
        </row>
        <row r="517">
          <cell r="B517" t="str">
            <v>15.1.3.6.8</v>
          </cell>
          <cell r="C517" t="str">
            <v>SINAPI</v>
          </cell>
          <cell r="D517">
            <v>92004</v>
          </cell>
          <cell r="E517" t="str">
            <v>TOMADA MÉDIA DE EMBUTIR (2 MÓDULOS), 2P+T 10 A, INCLUINDO SUPORTE E PLACA - FORNECIMENTO E INSTALAÇÃO. AF_12/2015</v>
          </cell>
          <cell r="F517" t="str">
            <v>UN</v>
          </cell>
          <cell r="G517">
            <v>32</v>
          </cell>
          <cell r="H517">
            <v>35.22</v>
          </cell>
          <cell r="I517">
            <v>44.37</v>
          </cell>
          <cell r="J517">
            <v>1127.04</v>
          </cell>
          <cell r="K517">
            <v>1419.84</v>
          </cell>
        </row>
        <row r="518">
          <cell r="B518" t="str">
            <v>15.1.3.6.9</v>
          </cell>
          <cell r="C518" t="str">
            <v>SINAPI</v>
          </cell>
          <cell r="D518">
            <v>92000</v>
          </cell>
          <cell r="E518" t="str">
            <v>TOMADA BAIXA DE EMBUTIR (1 MÓDULO), 2P+T 10 A, INCLUINDO SUPORTE E PLACA - FORNECIMENTO E INSTALAÇÃO. AF_12/2015</v>
          </cell>
          <cell r="F518" t="str">
            <v>UN</v>
          </cell>
          <cell r="G518">
            <v>317</v>
          </cell>
          <cell r="H518">
            <v>19.18</v>
          </cell>
          <cell r="I518">
            <v>24.16</v>
          </cell>
          <cell r="J518">
            <v>6080.06</v>
          </cell>
          <cell r="K518">
            <v>7658.72</v>
          </cell>
        </row>
        <row r="519">
          <cell r="B519" t="str">
            <v>15.1.3.6.10</v>
          </cell>
          <cell r="C519" t="str">
            <v>SINAPI</v>
          </cell>
          <cell r="D519">
            <v>91957</v>
          </cell>
          <cell r="E519" t="str">
            <v>INTERRUPTOR SIMPLES (1 MÓDULO) COM INTERRUPTOR PARALELO (1 MÓDULO), 10A/250V, INCLUINDO SUPORTE E PLACA - FORNECIMENTO E INSTALAÇÃO. AF_12/2015</v>
          </cell>
          <cell r="F519" t="str">
            <v>UN</v>
          </cell>
          <cell r="G519">
            <v>2</v>
          </cell>
          <cell r="H519">
            <v>32.87</v>
          </cell>
          <cell r="I519">
            <v>41.41</v>
          </cell>
          <cell r="J519">
            <v>65.74</v>
          </cell>
          <cell r="K519">
            <v>82.82</v>
          </cell>
        </row>
        <row r="520">
          <cell r="B520" t="str">
            <v>15.1.3.6.11</v>
          </cell>
          <cell r="C520" t="str">
            <v>SEINFRA</v>
          </cell>
          <cell r="D520" t="str">
            <v>C0628</v>
          </cell>
          <cell r="E520" t="str">
            <v>CAIXA DE PASSAGEM COM TAMPA PARAFUSADA 200X200X100MM</v>
          </cell>
          <cell r="F520" t="str">
            <v>UN</v>
          </cell>
          <cell r="G520">
            <v>1</v>
          </cell>
          <cell r="H520">
            <v>56.53</v>
          </cell>
          <cell r="I520">
            <v>71.22</v>
          </cell>
          <cell r="J520">
            <v>56.53</v>
          </cell>
          <cell r="K520">
            <v>71.22</v>
          </cell>
        </row>
        <row r="521">
          <cell r="B521" t="str">
            <v>15.1.3.6.12</v>
          </cell>
          <cell r="C521" t="str">
            <v>SEINFRA</v>
          </cell>
          <cell r="D521" t="str">
            <v>C0629</v>
          </cell>
          <cell r="E521" t="str">
            <v>CAIXA DE PASSAGEM COM TAMPA PARAFUSADA 400X400X150MM</v>
          </cell>
          <cell r="F521" t="str">
            <v>UN</v>
          </cell>
          <cell r="G521">
            <v>2</v>
          </cell>
          <cell r="H521">
            <v>114.75</v>
          </cell>
          <cell r="I521">
            <v>144.56</v>
          </cell>
          <cell r="J521">
            <v>229.5</v>
          </cell>
          <cell r="K521">
            <v>289.12</v>
          </cell>
        </row>
        <row r="522">
          <cell r="B522" t="str">
            <v>15.1.3.6.13</v>
          </cell>
          <cell r="C522" t="str">
            <v>ORSE</v>
          </cell>
          <cell r="D522" t="str">
            <v>S09139</v>
          </cell>
          <cell r="E522" t="str">
            <v>CAIXA DE PASSAGEM PVC 20 X 20CM, SISTEMA "X", COM TAMPA</v>
          </cell>
          <cell r="F522" t="str">
            <v>UN</v>
          </cell>
          <cell r="G522">
            <v>8</v>
          </cell>
          <cell r="H522">
            <v>35.75</v>
          </cell>
          <cell r="I522">
            <v>45.04</v>
          </cell>
          <cell r="J522">
            <v>286</v>
          </cell>
          <cell r="K522">
            <v>360.32</v>
          </cell>
        </row>
        <row r="523">
          <cell r="B523" t="str">
            <v>15.1.3.6.14</v>
          </cell>
          <cell r="C523" t="str">
            <v>SINAPI</v>
          </cell>
          <cell r="D523" t="str">
            <v>74166/001</v>
          </cell>
          <cell r="E523" t="str">
            <v>CAIXA DE INSPEÇÃO EM CONCRETO PRÉ-MOLDADO DN 60CM COM TAMPA H= 60CM - FORNECIMENTO E INSTALACAO</v>
          </cell>
          <cell r="F523" t="str">
            <v>UN</v>
          </cell>
          <cell r="G523">
            <v>2</v>
          </cell>
          <cell r="H523">
            <v>188.71</v>
          </cell>
          <cell r="I523">
            <v>237.74</v>
          </cell>
          <cell r="J523">
            <v>377.42</v>
          </cell>
          <cell r="K523">
            <v>475.48</v>
          </cell>
        </row>
        <row r="524">
          <cell r="B524" t="str">
            <v>15.1.4</v>
          </cell>
          <cell r="E524" t="str">
            <v>REDE LÓGICA/INFRAESTRUTURA</v>
          </cell>
          <cell r="K524">
            <v>41143.45</v>
          </cell>
        </row>
        <row r="525">
          <cell r="B525" t="str">
            <v>15.1.4.1</v>
          </cell>
          <cell r="C525" t="str">
            <v>SINAPI</v>
          </cell>
          <cell r="D525" t="str">
            <v>73798/001</v>
          </cell>
          <cell r="E525" t="str">
            <v>DUTO ESPIRAL FLEXIVEL SINGELO PEAD D=50MM(2") REVESTIDO COM PVC COM FIO GUIA DE ACO GALVANIZADO, LANCADO DIRETO NO SOLO, INCL CONEXOES</v>
          </cell>
          <cell r="F525" t="str">
            <v>M</v>
          </cell>
          <cell r="G525">
            <v>140</v>
          </cell>
          <cell r="H525">
            <v>24.87</v>
          </cell>
          <cell r="I525">
            <v>31.33</v>
          </cell>
          <cell r="J525">
            <v>3481.8</v>
          </cell>
          <cell r="K525">
            <v>4386.2</v>
          </cell>
        </row>
        <row r="526">
          <cell r="B526" t="str">
            <v>15.1.4.2</v>
          </cell>
          <cell r="C526" t="str">
            <v>SEINFRA</v>
          </cell>
          <cell r="D526" t="str">
            <v>C1158</v>
          </cell>
          <cell r="E526" t="str">
            <v>DUTO PERFURADO - ELETROCALHA CHAPA DE AÇO (50X50)mm</v>
          </cell>
          <cell r="F526" t="str">
            <v>M</v>
          </cell>
          <cell r="G526">
            <v>103.5</v>
          </cell>
          <cell r="H526">
            <v>55.36</v>
          </cell>
          <cell r="I526">
            <v>69.74</v>
          </cell>
          <cell r="J526">
            <v>5729.76</v>
          </cell>
          <cell r="K526">
            <v>7218.09</v>
          </cell>
        </row>
        <row r="527">
          <cell r="B527" t="str">
            <v>15.1.4.3</v>
          </cell>
          <cell r="C527" t="str">
            <v>SEINFRA</v>
          </cell>
          <cell r="D527" t="str">
            <v>C1160</v>
          </cell>
          <cell r="E527" t="str">
            <v>DUTO PERFURADO - ELETROCALHA DE CHAPA DE AÇO (50X100)mm</v>
          </cell>
          <cell r="F527" t="str">
            <v>M</v>
          </cell>
          <cell r="G527">
            <v>61.3</v>
          </cell>
          <cell r="H527">
            <v>71.44</v>
          </cell>
          <cell r="I527">
            <v>90</v>
          </cell>
          <cell r="J527">
            <v>4379.27</v>
          </cell>
          <cell r="K527">
            <v>5517</v>
          </cell>
        </row>
        <row r="528">
          <cell r="B528" t="str">
            <v>15.1.4.4</v>
          </cell>
          <cell r="C528" t="str">
            <v>ORSE</v>
          </cell>
          <cell r="D528" t="str">
            <v>S07877</v>
          </cell>
          <cell r="E528" t="str">
            <v>CURVA HORIZONTAL 100 X 50 MM PARA ELETROCALHA METÁLICA, COM ÂNGULO 90° (REF.: MOPA OU SIMILAR)</v>
          </cell>
          <cell r="F528" t="str">
            <v>UN</v>
          </cell>
          <cell r="G528">
            <v>2</v>
          </cell>
          <cell r="H528">
            <v>16.76</v>
          </cell>
          <cell r="I528">
            <v>21.11</v>
          </cell>
          <cell r="J528">
            <v>33.52</v>
          </cell>
          <cell r="K528">
            <v>42.22</v>
          </cell>
        </row>
        <row r="529">
          <cell r="B529" t="str">
            <v>15.1.4.5</v>
          </cell>
          <cell r="C529" t="str">
            <v>ORSE</v>
          </cell>
          <cell r="D529" t="str">
            <v>S08689</v>
          </cell>
          <cell r="E529" t="str">
            <v>CURVA HORIZONTAL 50 X 50 MM PARA ELETROCALHA METÁLICA, COM ÂNGULO 90° (REF.: MOPA OU SIMILAR)</v>
          </cell>
          <cell r="F529" t="str">
            <v>UN</v>
          </cell>
          <cell r="G529">
            <v>2</v>
          </cell>
          <cell r="H529">
            <v>25.77</v>
          </cell>
          <cell r="I529">
            <v>32.47</v>
          </cell>
          <cell r="J529">
            <v>51.54</v>
          </cell>
          <cell r="K529">
            <v>64.94</v>
          </cell>
        </row>
        <row r="530">
          <cell r="B530" t="str">
            <v>15.1.4.6</v>
          </cell>
          <cell r="C530" t="str">
            <v>ORSE</v>
          </cell>
          <cell r="D530" t="str">
            <v>S07878</v>
          </cell>
          <cell r="E530" t="str">
            <v>EMENDA INTERNA 100 X 50 MM COM BASE LISA PERFURADA PARA ELETROCALHA METÁLICA (REF. MOPA OU SIMILAR)</v>
          </cell>
          <cell r="F530" t="str">
            <v>UN</v>
          </cell>
          <cell r="G530">
            <v>21</v>
          </cell>
          <cell r="H530">
            <v>8.47</v>
          </cell>
          <cell r="I530">
            <v>10.67</v>
          </cell>
          <cell r="J530">
            <v>177.87</v>
          </cell>
          <cell r="K530">
            <v>224.07</v>
          </cell>
        </row>
        <row r="531">
          <cell r="B531" t="str">
            <v>15.1.4.7</v>
          </cell>
          <cell r="C531" t="str">
            <v>ORSE</v>
          </cell>
          <cell r="D531" t="str">
            <v>S00752</v>
          </cell>
          <cell r="E531" t="str">
            <v>FORNECIMENTO E INSTALAÇÃO DE EMENDA INTERNA COM BASE LISA 50 X 50 MM (REF. VL 3.01-21-50/50 GE VALEMAM OU SIMILAR)</v>
          </cell>
          <cell r="F531" t="str">
            <v>UN</v>
          </cell>
          <cell r="G531">
            <v>34</v>
          </cell>
          <cell r="H531">
            <v>4.92</v>
          </cell>
          <cell r="I531">
            <v>6.2</v>
          </cell>
          <cell r="J531">
            <v>167.28</v>
          </cell>
          <cell r="K531">
            <v>210.8</v>
          </cell>
        </row>
        <row r="532">
          <cell r="B532" t="str">
            <v>15.1.4.8</v>
          </cell>
          <cell r="C532" t="str">
            <v>ORSE</v>
          </cell>
          <cell r="D532" t="str">
            <v>S07384</v>
          </cell>
          <cell r="E532" t="str">
            <v>FIXAÇÃO DE ELETROCALHAS COM VERGALHÃO (TIRANTE) COM ROSCA TOTAL Ø 1/4"X1000MM (MARVITEC REF. 1431 OU SIMILAR)</v>
          </cell>
          <cell r="F532" t="str">
            <v>M</v>
          </cell>
          <cell r="G532">
            <v>80</v>
          </cell>
          <cell r="H532">
            <v>15.57</v>
          </cell>
          <cell r="I532">
            <v>19.62</v>
          </cell>
          <cell r="J532">
            <v>1245.6</v>
          </cell>
          <cell r="K532">
            <v>1569.6</v>
          </cell>
        </row>
        <row r="533">
          <cell r="B533" t="str">
            <v>15.1.4.9</v>
          </cell>
          <cell r="C533" t="str">
            <v>ORSE</v>
          </cell>
          <cell r="D533" t="str">
            <v>S00690</v>
          </cell>
          <cell r="E533" t="str">
            <v>PONTO DE CAIXA SECA P/ LÓGICA, C/ ELETRODUTO PVC RÍGIDO EMBUTIDO Ø 3/4"</v>
          </cell>
          <cell r="F533" t="str">
            <v>UN</v>
          </cell>
          <cell r="G533">
            <v>98</v>
          </cell>
          <cell r="H533">
            <v>162.31</v>
          </cell>
          <cell r="I533">
            <v>204.48</v>
          </cell>
          <cell r="J533">
            <v>15906.38</v>
          </cell>
          <cell r="K533">
            <v>20039.04</v>
          </cell>
        </row>
        <row r="534">
          <cell r="B534" t="str">
            <v>15.1.4.10</v>
          </cell>
          <cell r="C534" t="str">
            <v>ORSE</v>
          </cell>
          <cell r="D534" t="str">
            <v>S08686</v>
          </cell>
          <cell r="E534" t="str">
            <v>TÊ HORIZONTAL 50 X 50 MM PARA ELETROCALHA METÁLICA (REF. MOPA OU SIMILAR)</v>
          </cell>
          <cell r="F534" t="str">
            <v>UN</v>
          </cell>
          <cell r="G534">
            <v>2</v>
          </cell>
          <cell r="H534">
            <v>26.13</v>
          </cell>
          <cell r="I534">
            <v>32.92</v>
          </cell>
          <cell r="J534">
            <v>52.26</v>
          </cell>
          <cell r="K534">
            <v>65.84</v>
          </cell>
        </row>
        <row r="535">
          <cell r="B535" t="str">
            <v>15.1.4.11</v>
          </cell>
          <cell r="C535" t="str">
            <v>SINAPI</v>
          </cell>
          <cell r="D535">
            <v>83447</v>
          </cell>
          <cell r="E535" t="str">
            <v>CAIXA DE PASSAGEM 40X40X50 FUNDO BRITA COM TAMPA</v>
          </cell>
          <cell r="F535" t="str">
            <v>UN</v>
          </cell>
          <cell r="G535">
            <v>11</v>
          </cell>
          <cell r="H535">
            <v>130.3</v>
          </cell>
          <cell r="I535">
            <v>164.15</v>
          </cell>
          <cell r="J535">
            <v>1433.3</v>
          </cell>
          <cell r="K535">
            <v>1805.65</v>
          </cell>
        </row>
        <row r="536">
          <cell r="B536" t="str">
            <v>15.1.5</v>
          </cell>
          <cell r="E536" t="str">
            <v>CFTV / INTRAESTRUTURA</v>
          </cell>
          <cell r="K536">
            <v>15358.41</v>
          </cell>
        </row>
        <row r="537">
          <cell r="B537" t="str">
            <v>15.1.5.1</v>
          </cell>
          <cell r="C537" t="str">
            <v>SINAPI</v>
          </cell>
          <cell r="D537" t="str">
            <v>73798/001</v>
          </cell>
          <cell r="E537" t="str">
            <v>DUTO ESPIRAL FLEXIVEL SINGELO PEAD D=50MM(2") REVESTIDO COM PVC COM FIO GUIA DE ACO GALVANIZADO, LANCADO DIRETO NO SOLO, INCL CONEXOES</v>
          </cell>
          <cell r="F537" t="str">
            <v>M</v>
          </cell>
          <cell r="G537">
            <v>281</v>
          </cell>
          <cell r="H537">
            <v>24.87</v>
          </cell>
          <cell r="I537">
            <v>31.33</v>
          </cell>
          <cell r="J537">
            <v>6988.47</v>
          </cell>
          <cell r="K537">
            <v>8803.73</v>
          </cell>
        </row>
        <row r="538">
          <cell r="B538" t="str">
            <v>15.1.5.2</v>
          </cell>
          <cell r="C538" t="str">
            <v>ORSE</v>
          </cell>
          <cell r="D538" t="str">
            <v>S00690</v>
          </cell>
          <cell r="E538" t="str">
            <v>PONTO DE CAIXA SECA P/ LÓGICA, C/ ELETRODUTO PVC RÍGIDO EMBUTIDO Ø 3/4"</v>
          </cell>
          <cell r="F538" t="str">
            <v>UN</v>
          </cell>
          <cell r="G538">
            <v>16</v>
          </cell>
          <cell r="H538">
            <v>162.31</v>
          </cell>
          <cell r="I538">
            <v>204.48</v>
          </cell>
          <cell r="J538">
            <v>2596.96</v>
          </cell>
          <cell r="K538">
            <v>3271.68</v>
          </cell>
        </row>
        <row r="539">
          <cell r="B539" t="str">
            <v>15.1.5.3</v>
          </cell>
          <cell r="C539" t="str">
            <v>SINAPI</v>
          </cell>
          <cell r="D539">
            <v>83447</v>
          </cell>
          <cell r="E539" t="str">
            <v>CAIXA DE PASSAGEM 40X40X50 FUNDO BRITA COM TAMPA</v>
          </cell>
          <cell r="F539" t="str">
            <v>UN</v>
          </cell>
          <cell r="G539">
            <v>20</v>
          </cell>
          <cell r="H539">
            <v>130.3</v>
          </cell>
          <cell r="I539">
            <v>164.15</v>
          </cell>
          <cell r="J539">
            <v>2606</v>
          </cell>
          <cell r="K539">
            <v>3283</v>
          </cell>
        </row>
        <row r="540">
          <cell r="B540" t="str">
            <v>15.1.6</v>
          </cell>
          <cell r="E540" t="str">
            <v>SISTEMA DE SONORIZAÇÃO DAS VARAS</v>
          </cell>
          <cell r="K540">
            <v>3706.28</v>
          </cell>
        </row>
        <row r="541">
          <cell r="B541" t="str">
            <v>15.1.6.1</v>
          </cell>
          <cell r="C541" t="str">
            <v>SEINFRA</v>
          </cell>
          <cell r="D541" t="str">
            <v>C3679</v>
          </cell>
          <cell r="E541" t="str">
            <v>PONTO PARA SISTEMA DE SOM, MATERIAL E EXECUÇÃO</v>
          </cell>
          <cell r="F541" t="str">
            <v>PT</v>
          </cell>
          <cell r="G541">
            <v>4</v>
          </cell>
          <cell r="H541">
            <v>295.59</v>
          </cell>
          <cell r="I541">
            <v>372.38</v>
          </cell>
          <cell r="J541">
            <v>1182.36</v>
          </cell>
          <cell r="K541">
            <v>1489.52</v>
          </cell>
        </row>
        <row r="542">
          <cell r="B542" t="str">
            <v>15.1.6.2</v>
          </cell>
          <cell r="C542" t="str">
            <v>ORSE</v>
          </cell>
          <cell r="D542" t="str">
            <v>S04439</v>
          </cell>
          <cell r="E542" t="str">
            <v>CAIXA ACÚSTICA BS REF  B-52 FF250 60W (RMS)</v>
          </cell>
          <cell r="F542" t="str">
            <v>UN</v>
          </cell>
          <cell r="G542">
            <v>4</v>
          </cell>
          <cell r="H542">
            <v>20.74</v>
          </cell>
          <cell r="I542">
            <v>25.19</v>
          </cell>
          <cell r="J542">
            <v>82.96</v>
          </cell>
          <cell r="K542">
            <v>100.76</v>
          </cell>
        </row>
        <row r="543">
          <cell r="B543" t="str">
            <v>15.1.6.3</v>
          </cell>
          <cell r="C543" t="str">
            <v>ORSE</v>
          </cell>
          <cell r="D543" t="str">
            <v>S08647</v>
          </cell>
          <cell r="E543" t="str">
            <v>MICROFONE DINAMICO TIPO CARDIÓIDE PARA VOCAL - SM 58P4</v>
          </cell>
          <cell r="F543" t="str">
            <v>UN</v>
          </cell>
          <cell r="G543">
            <v>2</v>
          </cell>
          <cell r="H543">
            <v>214.41</v>
          </cell>
          <cell r="I543">
            <v>260.44</v>
          </cell>
          <cell r="J543">
            <v>428.82</v>
          </cell>
          <cell r="K543">
            <v>520.88</v>
          </cell>
        </row>
        <row r="544">
          <cell r="B544" t="str">
            <v>15.1.6.4</v>
          </cell>
          <cell r="C544" t="str">
            <v>ORSE</v>
          </cell>
          <cell r="D544" t="str">
            <v>S08914</v>
          </cell>
          <cell r="E544" t="str">
            <v>PRÉ-AMPLIFICADOR GONGO PGH-3000 AMBIENCE LINE HAYONIK</v>
          </cell>
          <cell r="F544" t="str">
            <v>UN</v>
          </cell>
          <cell r="G544">
            <v>2</v>
          </cell>
          <cell r="H544">
            <v>656.59</v>
          </cell>
          <cell r="I544">
            <v>797.56</v>
          </cell>
          <cell r="J544">
            <v>1313.18</v>
          </cell>
          <cell r="K544">
            <v>1595.12</v>
          </cell>
        </row>
        <row r="545">
          <cell r="B545" t="str">
            <v>15.1.7</v>
          </cell>
          <cell r="E545" t="str">
            <v>SERVIÇOS GERAIS DE INSTALAÇÕES (ESCAVAÇÕES-RASGO)</v>
          </cell>
          <cell r="K545">
            <v>9062.4</v>
          </cell>
        </row>
        <row r="546">
          <cell r="B546" t="str">
            <v>15.1.7.1</v>
          </cell>
          <cell r="C546" t="str">
            <v>SEINFRA</v>
          </cell>
          <cell r="D546" t="str">
            <v>C0702</v>
          </cell>
          <cell r="E546" t="str">
            <v>CARGA MANUAL DE ENTULHO EM CAMINHÃO BASCULANTE</v>
          </cell>
          <cell r="F546" t="str">
            <v>M3</v>
          </cell>
          <cell r="G546">
            <v>90</v>
          </cell>
          <cell r="H546">
            <v>14.99</v>
          </cell>
          <cell r="I546">
            <v>18.88</v>
          </cell>
          <cell r="J546">
            <v>1349.1</v>
          </cell>
          <cell r="K546">
            <v>1699.2</v>
          </cell>
        </row>
        <row r="547">
          <cell r="B547" t="str">
            <v>15.1.7.2</v>
          </cell>
          <cell r="C547" t="str">
            <v>SINAPI</v>
          </cell>
          <cell r="D547">
            <v>93358</v>
          </cell>
          <cell r="E547" t="str">
            <v>ESCAVAÇÃO MANUAL DE VALAS. AF_03/2016</v>
          </cell>
          <cell r="F547" t="str">
            <v>M3</v>
          </cell>
          <cell r="G547">
            <v>50</v>
          </cell>
          <cell r="H547">
            <v>49.09</v>
          </cell>
          <cell r="I547">
            <v>61.84</v>
          </cell>
          <cell r="J547">
            <v>2454.5</v>
          </cell>
          <cell r="K547">
            <v>3092</v>
          </cell>
        </row>
        <row r="548">
          <cell r="B548" t="str">
            <v>15.1.7.3</v>
          </cell>
          <cell r="C548" t="str">
            <v>SINAPI</v>
          </cell>
          <cell r="D548">
            <v>55835</v>
          </cell>
          <cell r="E548" t="str">
            <v>REATERRO INTERNO (EDIFICACOES) COMPACTADO MANUALMENTE</v>
          </cell>
          <cell r="F548" t="str">
            <v>M3</v>
          </cell>
          <cell r="G548">
            <v>40</v>
          </cell>
          <cell r="H548">
            <v>43.44</v>
          </cell>
          <cell r="I548">
            <v>54.73</v>
          </cell>
          <cell r="J548">
            <v>1737.6</v>
          </cell>
          <cell r="K548">
            <v>2189.2</v>
          </cell>
        </row>
        <row r="549">
          <cell r="B549" t="str">
            <v>15.1.7.4</v>
          </cell>
          <cell r="C549" t="str">
            <v>SINAPI</v>
          </cell>
          <cell r="D549">
            <v>90443</v>
          </cell>
          <cell r="E549" t="str">
            <v>RASGO EM ALVENARIA PARA RAMAIS/ DISTRIBUIÇÃO COM DIAMETROS MENORES OU IGUAIS A 40 MM. AF_05/2015</v>
          </cell>
          <cell r="F549" t="str">
            <v>M</v>
          </cell>
          <cell r="G549">
            <v>200</v>
          </cell>
          <cell r="H549">
            <v>8.26</v>
          </cell>
          <cell r="I549">
            <v>10.41</v>
          </cell>
          <cell r="J549">
            <v>1652</v>
          </cell>
          <cell r="K549">
            <v>2082</v>
          </cell>
        </row>
        <row r="550">
          <cell r="B550">
            <v>16</v>
          </cell>
          <cell r="E550" t="str">
            <v>ACESSIBILIDADE</v>
          </cell>
          <cell r="K550">
            <v>10814.42</v>
          </cell>
        </row>
        <row r="551">
          <cell r="B551" t="str">
            <v>16.1</v>
          </cell>
          <cell r="C551" t="str">
            <v>SEINFRA</v>
          </cell>
          <cell r="D551" t="str">
            <v>C4623</v>
          </cell>
          <cell r="E551" t="str">
            <v>PISO PODOTÁTIL INTERNO EM BORRACHA 30X30CM ASSENTAMENTO COM COLA VINIL (FORNECIMENTO E ASSENTAMENTO)</v>
          </cell>
          <cell r="F551" t="str">
            <v>M2</v>
          </cell>
          <cell r="G551">
            <v>24</v>
          </cell>
          <cell r="H551">
            <v>114.87</v>
          </cell>
          <cell r="I551">
            <v>144.71</v>
          </cell>
          <cell r="J551">
            <v>2756.88</v>
          </cell>
          <cell r="K551">
            <v>3473.04</v>
          </cell>
        </row>
        <row r="552">
          <cell r="B552" t="str">
            <v>16.2</v>
          </cell>
          <cell r="C552" t="str">
            <v>SEINFRA</v>
          </cell>
          <cell r="D552" t="str">
            <v>C4624</v>
          </cell>
          <cell r="E552" t="str">
            <v>PISO PODOTÁTIL EXTERNO EM PMC ESP. 3CM, ASSENTADO COM ARGAMASSA (FORNECIMENTO E ASSENTAMENTO)</v>
          </cell>
          <cell r="F552" t="str">
            <v>M2</v>
          </cell>
          <cell r="G552">
            <v>18</v>
          </cell>
          <cell r="H552">
            <v>71.52</v>
          </cell>
          <cell r="I552">
            <v>90.1</v>
          </cell>
          <cell r="J552">
            <v>1287.36</v>
          </cell>
          <cell r="K552">
            <v>1621.8</v>
          </cell>
        </row>
        <row r="553">
          <cell r="B553" t="str">
            <v>16.3</v>
          </cell>
          <cell r="C553" t="str">
            <v>PRÓPRIA</v>
          </cell>
          <cell r="D553" t="str">
            <v>CP-1225</v>
          </cell>
          <cell r="E553" t="str">
            <v>MAPA TÁTIL 45X60CM ESTRUTURA EM CHAPA METÁLICA</v>
          </cell>
          <cell r="F553" t="str">
            <v>UN</v>
          </cell>
          <cell r="G553">
            <v>1</v>
          </cell>
          <cell r="H553">
            <v>1843.23</v>
          </cell>
          <cell r="I553">
            <v>2322.1</v>
          </cell>
          <cell r="J553">
            <v>1843.23</v>
          </cell>
          <cell r="K553">
            <v>2322.1</v>
          </cell>
        </row>
        <row r="554">
          <cell r="B554" t="str">
            <v>16.4</v>
          </cell>
          <cell r="C554" t="str">
            <v>PRÓPRIA</v>
          </cell>
          <cell r="D554" t="str">
            <v>CP-3569</v>
          </cell>
          <cell r="E554" t="str">
            <v>MAPA TÁTIL 61X100CM ESTRUTURA EM ALVENARIA E CONCRETO</v>
          </cell>
          <cell r="F554" t="str">
            <v>UN</v>
          </cell>
          <cell r="G554">
            <v>1</v>
          </cell>
          <cell r="H554">
            <v>2696.84</v>
          </cell>
          <cell r="I554">
            <v>3397.48</v>
          </cell>
          <cell r="J554">
            <v>2696.84</v>
          </cell>
          <cell r="K554">
            <v>3397.48</v>
          </cell>
        </row>
        <row r="555">
          <cell r="B555">
            <v>17</v>
          </cell>
          <cell r="E555" t="str">
            <v>COMUNICAÇÃO VISUAL</v>
          </cell>
          <cell r="K555">
            <v>13526.83</v>
          </cell>
        </row>
        <row r="556">
          <cell r="B556" t="str">
            <v>17.1</v>
          </cell>
          <cell r="C556" t="str">
            <v>SEINFRA</v>
          </cell>
          <cell r="D556" t="str">
            <v>C4626</v>
          </cell>
          <cell r="E556" t="str">
            <v>PLACA EM ALUMÍNIO 15x30cm C/ VINIL APLICADO EM 1 FACE E FIXAÇÃO COM FITA DUPLA FACE (FORNECIMENTO E MONTAGEM)</v>
          </cell>
          <cell r="F556" t="str">
            <v>UN</v>
          </cell>
          <cell r="G556">
            <v>2</v>
          </cell>
          <cell r="H556">
            <v>14.44</v>
          </cell>
          <cell r="I556">
            <v>18.19</v>
          </cell>
          <cell r="J556">
            <v>28.88</v>
          </cell>
          <cell r="K556">
            <v>36.38</v>
          </cell>
        </row>
        <row r="557">
          <cell r="B557" t="str">
            <v>17.2</v>
          </cell>
          <cell r="C557" t="str">
            <v>SEINFRA</v>
          </cell>
          <cell r="D557" t="str">
            <v>C4627</v>
          </cell>
          <cell r="E557" t="str">
            <v>PLACA EM ALUMÍNIO 20x20cm C/ VINIL APLICADO EM 1 FACE E FIXAÇÃO COM FITA DUPLA FACE (FORNECIMENTO E MONTAGEM)</v>
          </cell>
          <cell r="F557" t="str">
            <v>UN</v>
          </cell>
          <cell r="G557">
            <v>15</v>
          </cell>
          <cell r="H557">
            <v>12.68</v>
          </cell>
          <cell r="I557">
            <v>15.97</v>
          </cell>
          <cell r="J557">
            <v>190.2</v>
          </cell>
          <cell r="K557">
            <v>239.55</v>
          </cell>
        </row>
        <row r="558">
          <cell r="B558" t="str">
            <v>17.3</v>
          </cell>
          <cell r="C558" t="str">
            <v>SEINFRA</v>
          </cell>
          <cell r="D558" t="str">
            <v>C4629</v>
          </cell>
          <cell r="E558" t="str">
            <v>PLACA EM AÇO GALVANIZADO C/ APLICAÇÃO EM 1 FACE EM VINIL E FUNDO C/ PINTURA EM ESMALTE SINTÉTICO PRETO FOSCO (FORNECIMENTO E MONTAGEM)</v>
          </cell>
          <cell r="F558" t="str">
            <v>M2</v>
          </cell>
          <cell r="G558">
            <v>20</v>
          </cell>
          <cell r="H558">
            <v>367.71</v>
          </cell>
          <cell r="I558">
            <v>463.24</v>
          </cell>
          <cell r="J558">
            <v>7354.2</v>
          </cell>
          <cell r="K558">
            <v>9264.8</v>
          </cell>
        </row>
        <row r="559">
          <cell r="B559" t="str">
            <v>17.4</v>
          </cell>
          <cell r="C559" t="str">
            <v>SEINFRA</v>
          </cell>
          <cell r="D559" t="str">
            <v>C1620</v>
          </cell>
          <cell r="E559" t="str">
            <v>LETREIRO - LETRA EM CAIXA DE ZINCO, H= 20CM</v>
          </cell>
          <cell r="F559" t="str">
            <v>UN</v>
          </cell>
          <cell r="G559">
            <v>43</v>
          </cell>
          <cell r="H559">
            <v>73.58</v>
          </cell>
          <cell r="I559">
            <v>92.7</v>
          </cell>
          <cell r="J559">
            <v>3163.94</v>
          </cell>
          <cell r="K559">
            <v>3986.1</v>
          </cell>
        </row>
        <row r="560">
          <cell r="B560">
            <v>18</v>
          </cell>
          <cell r="E560" t="str">
            <v>PAISAGISMO E URBANISMO</v>
          </cell>
          <cell r="K560">
            <v>77625.94</v>
          </cell>
        </row>
        <row r="561">
          <cell r="B561" t="str">
            <v>18.1</v>
          </cell>
          <cell r="E561" t="str">
            <v>PAISAGISMO</v>
          </cell>
          <cell r="K561">
            <v>72627.09</v>
          </cell>
        </row>
        <row r="562">
          <cell r="B562" t="str">
            <v>18.1.1</v>
          </cell>
          <cell r="C562" t="str">
            <v>ORSE</v>
          </cell>
          <cell r="D562" t="str">
            <v>S09260</v>
          </cell>
          <cell r="E562" t="str">
            <v>PLANTA - PALMEIRA IMPERIAL H=1M (fornecimento e plantio)</v>
          </cell>
          <cell r="F562" t="str">
            <v>UN</v>
          </cell>
          <cell r="G562">
            <v>30</v>
          </cell>
          <cell r="H562">
            <v>556.73</v>
          </cell>
          <cell r="I562">
            <v>701.37</v>
          </cell>
          <cell r="J562">
            <v>16701.9</v>
          </cell>
          <cell r="K562">
            <v>21041.1</v>
          </cell>
        </row>
        <row r="563">
          <cell r="B563" t="str">
            <v>18.1.2</v>
          </cell>
          <cell r="C563" t="str">
            <v>ORSE</v>
          </cell>
          <cell r="D563" t="str">
            <v>S07782</v>
          </cell>
          <cell r="E563" t="str">
            <v>PLANTA - PALMEIRA FÊNIX (phoenix roebelenii), FORNECIMENTO E INSTALAÇÃO</v>
          </cell>
          <cell r="F563" t="str">
            <v>UN</v>
          </cell>
          <cell r="G563">
            <v>2</v>
          </cell>
          <cell r="H563">
            <v>213.34</v>
          </cell>
          <cell r="I563">
            <v>268.77</v>
          </cell>
          <cell r="J563">
            <v>426.68</v>
          </cell>
          <cell r="K563">
            <v>537.54</v>
          </cell>
        </row>
        <row r="564">
          <cell r="B564" t="str">
            <v>18.1.3</v>
          </cell>
          <cell r="C564" t="str">
            <v>SINAPI</v>
          </cell>
          <cell r="D564">
            <v>85180</v>
          </cell>
          <cell r="E564" t="str">
            <v>PLANTIO DE GRAMA ESMERALDA EM ROLO</v>
          </cell>
          <cell r="F564" t="str">
            <v>M2</v>
          </cell>
          <cell r="G564">
            <v>600</v>
          </cell>
          <cell r="H564">
            <v>14.37</v>
          </cell>
          <cell r="I564">
            <v>18.1</v>
          </cell>
          <cell r="J564">
            <v>8622</v>
          </cell>
          <cell r="K564">
            <v>10860</v>
          </cell>
        </row>
        <row r="565">
          <cell r="B565" t="str">
            <v>18.1.4</v>
          </cell>
          <cell r="C565" t="str">
            <v>PRÓPRIA</v>
          </cell>
          <cell r="D565" t="str">
            <v>CP-5827</v>
          </cell>
          <cell r="E565" t="str">
            <v>FLOREIRA RETANGULAR NAS DIMENSÕES 2,40 X 1,20 M COM ACABAMENTO EM PASTILHA CERÂMICA</v>
          </cell>
          <cell r="F565" t="str">
            <v>UN</v>
          </cell>
          <cell r="G565">
            <v>7</v>
          </cell>
          <cell r="H565">
            <v>2838.25</v>
          </cell>
          <cell r="I565">
            <v>3575.63</v>
          </cell>
          <cell r="J565">
            <v>19867.75</v>
          </cell>
          <cell r="K565">
            <v>25029.41</v>
          </cell>
        </row>
        <row r="566">
          <cell r="B566" t="str">
            <v>18.1.5</v>
          </cell>
          <cell r="C566" t="str">
            <v>PRÓPRIA</v>
          </cell>
          <cell r="D566" t="str">
            <v>CP-0859</v>
          </cell>
          <cell r="E566" t="str">
            <v>FLOREIRA RETANGULAR NAS DIMENSÕES 1,66 X 1,20 M COM ACABAMENTO EM PASTILHA CERÂMICA</v>
          </cell>
          <cell r="F566" t="str">
            <v>UN</v>
          </cell>
          <cell r="G566">
            <v>2</v>
          </cell>
          <cell r="H566">
            <v>2538.12</v>
          </cell>
          <cell r="I566">
            <v>3197.52</v>
          </cell>
          <cell r="J566">
            <v>5076.24</v>
          </cell>
          <cell r="K566">
            <v>6395.04</v>
          </cell>
        </row>
        <row r="567">
          <cell r="B567" t="str">
            <v>18.1.6</v>
          </cell>
          <cell r="C567" t="str">
            <v>SEINFRA</v>
          </cell>
          <cell r="D567" t="str">
            <v>C0113</v>
          </cell>
          <cell r="E567" t="str">
            <v>ARBUSTOS ORNAMENTAIS EM GERAL INCLUSIVE CONSERVAÇÃO P/ 60 DIAS</v>
          </cell>
          <cell r="F567" t="str">
            <v>M2</v>
          </cell>
          <cell r="G567">
            <v>200</v>
          </cell>
          <cell r="H567">
            <v>34.78</v>
          </cell>
          <cell r="I567">
            <v>43.82</v>
          </cell>
          <cell r="J567">
            <v>6956</v>
          </cell>
          <cell r="K567">
            <v>8764</v>
          </cell>
        </row>
        <row r="568">
          <cell r="B568" t="str">
            <v>18.2</v>
          </cell>
          <cell r="E568" t="str">
            <v>URBANISMO</v>
          </cell>
          <cell r="K568">
            <v>4998.85</v>
          </cell>
        </row>
        <row r="569">
          <cell r="B569" t="str">
            <v>18.2.1</v>
          </cell>
          <cell r="C569" t="str">
            <v>SINAPI</v>
          </cell>
          <cell r="D569" t="str">
            <v>73991/001</v>
          </cell>
          <cell r="E569" t="str">
            <v>PISO CIMENTADO TRACO 1:4 (CIMENTO E AREIA) COM ACABAMENTO LISO ESPESSURA 1,5CM, PREPARO MANUAL DA ARGAMASSA  INCLUSO ADITIVO IMPERMEABILIZANTE</v>
          </cell>
          <cell r="F569" t="str">
            <v>M2</v>
          </cell>
          <cell r="G569">
            <v>11.88</v>
          </cell>
          <cell r="H569">
            <v>34.9</v>
          </cell>
          <cell r="I569">
            <v>43.97</v>
          </cell>
          <cell r="J569">
            <v>414.61</v>
          </cell>
          <cell r="K569">
            <v>522.36</v>
          </cell>
        </row>
        <row r="570">
          <cell r="B570" t="str">
            <v>18.2.2</v>
          </cell>
          <cell r="C570" t="str">
            <v>ORSE</v>
          </cell>
          <cell r="D570" t="str">
            <v>S09247</v>
          </cell>
          <cell r="E570" t="str">
            <v>TUBO AÇO GALVANIZADO D=3" P/BICICLETÁRIO, DIMENSÃO: H=75CM, L=75CM, FIXADO EM BASE DE CONCRETO, PINTADO C/ESMALTE SINTETICO, E PINTURA DE ACABAMENTO EM ALTO BRILHO NA COR PRETA. EXCETO BASE DE CONCRETO</v>
          </cell>
          <cell r="F570" t="str">
            <v>UN</v>
          </cell>
          <cell r="G570">
            <v>5</v>
          </cell>
          <cell r="H570">
            <v>144.89</v>
          </cell>
          <cell r="I570">
            <v>182.53</v>
          </cell>
          <cell r="J570">
            <v>724.45</v>
          </cell>
          <cell r="K570">
            <v>912.65</v>
          </cell>
        </row>
        <row r="571">
          <cell r="B571" t="str">
            <v>18.2.3</v>
          </cell>
          <cell r="C571" t="str">
            <v>SEINFRA</v>
          </cell>
          <cell r="D571" t="str">
            <v>C0361</v>
          </cell>
          <cell r="E571" t="str">
            <v>BANCO EM ALVENARIA, TAMPO EM CONCRETO, C/ENCOSTO H=80cm (PINTADO)</v>
          </cell>
          <cell r="F571" t="str">
            <v>M</v>
          </cell>
          <cell r="G571">
            <v>22.4</v>
          </cell>
          <cell r="H571">
            <v>126.29</v>
          </cell>
          <cell r="I571">
            <v>159.1</v>
          </cell>
          <cell r="J571">
            <v>2828.9</v>
          </cell>
          <cell r="K571">
            <v>3563.84</v>
          </cell>
        </row>
        <row r="572">
          <cell r="B572">
            <v>19</v>
          </cell>
          <cell r="E572" t="str">
            <v>SERVIÇOS COMPLEMENTARES INTERNOS</v>
          </cell>
          <cell r="K572">
            <v>1637.77</v>
          </cell>
        </row>
        <row r="573">
          <cell r="B573" t="str">
            <v>19.1</v>
          </cell>
          <cell r="E573" t="str">
            <v>JARDIM DE INVERNO</v>
          </cell>
          <cell r="K573">
            <v>1637.77</v>
          </cell>
        </row>
        <row r="574">
          <cell r="B574" t="str">
            <v>19.1.1</v>
          </cell>
          <cell r="C574" t="str">
            <v>SEINFRA</v>
          </cell>
          <cell r="D574" t="str">
            <v>C2860</v>
          </cell>
          <cell r="E574" t="str">
            <v>LASTRO DE AREIA ADQUIRIDA</v>
          </cell>
          <cell r="F574" t="str">
            <v>M3</v>
          </cell>
          <cell r="G574">
            <v>0.7</v>
          </cell>
          <cell r="H574">
            <v>79.38</v>
          </cell>
          <cell r="I574">
            <v>100</v>
          </cell>
          <cell r="J574">
            <v>55.57</v>
          </cell>
          <cell r="K574">
            <v>70</v>
          </cell>
        </row>
        <row r="575">
          <cell r="B575" t="str">
            <v>19.1.2</v>
          </cell>
          <cell r="C575" t="str">
            <v>SINAPI</v>
          </cell>
          <cell r="D575">
            <v>73710</v>
          </cell>
          <cell r="E575" t="str">
            <v>BASE PARA PAVIMENTACAO COM BRITA GRADUADA, INCLUSIVE COMPACTACAO</v>
          </cell>
          <cell r="F575" t="str">
            <v>M3</v>
          </cell>
          <cell r="G575">
            <v>1.4</v>
          </cell>
          <cell r="H575">
            <v>92.45</v>
          </cell>
          <cell r="I575">
            <v>116.47</v>
          </cell>
          <cell r="J575">
            <v>129.43</v>
          </cell>
          <cell r="K575">
            <v>163.06</v>
          </cell>
        </row>
        <row r="576">
          <cell r="B576" t="str">
            <v>19.1.3</v>
          </cell>
          <cell r="C576" t="str">
            <v>SEINFRA</v>
          </cell>
          <cell r="D576" t="str">
            <v>C1923</v>
          </cell>
          <cell r="E576" t="str">
            <v>PISO PRÉ-MOLDADO ARTICULADO E INTERTRAVADO DE 16 FACES - E = 4,5 CM P/ PASSEIO</v>
          </cell>
          <cell r="F576" t="str">
            <v>M2</v>
          </cell>
          <cell r="G576">
            <v>14</v>
          </cell>
          <cell r="H576">
            <v>51.47</v>
          </cell>
          <cell r="I576">
            <v>64.84</v>
          </cell>
          <cell r="J576">
            <v>720.58</v>
          </cell>
          <cell r="K576">
            <v>907.76</v>
          </cell>
        </row>
        <row r="577">
          <cell r="B577" t="str">
            <v>19.1.4</v>
          </cell>
          <cell r="C577" t="str">
            <v>SEINFRA</v>
          </cell>
          <cell r="D577" t="str">
            <v>C3449</v>
          </cell>
          <cell r="E577" t="str">
            <v>MEIO FIO PRÉ MOLDADO (0,07x0,30x1,00)m C/REJUNTAMENTO</v>
          </cell>
          <cell r="F577" t="str">
            <v>M</v>
          </cell>
          <cell r="G577">
            <v>20</v>
          </cell>
          <cell r="H577">
            <v>19.03</v>
          </cell>
          <cell r="I577">
            <v>23.97</v>
          </cell>
          <cell r="J577">
            <v>380.6</v>
          </cell>
          <cell r="K577">
            <v>479.4</v>
          </cell>
        </row>
        <row r="578">
          <cell r="B578" t="str">
            <v>19.1.5</v>
          </cell>
          <cell r="C578" t="str">
            <v>SINAPI</v>
          </cell>
          <cell r="D578">
            <v>83693</v>
          </cell>
          <cell r="E578" t="str">
            <v>CAIACAO EM MEIO FIO</v>
          </cell>
          <cell r="F578" t="str">
            <v>M2</v>
          </cell>
          <cell r="G578">
            <v>5</v>
          </cell>
          <cell r="H578">
            <v>2.79</v>
          </cell>
          <cell r="I578">
            <v>3.51</v>
          </cell>
          <cell r="J578">
            <v>13.95</v>
          </cell>
          <cell r="K578">
            <v>17.55</v>
          </cell>
        </row>
        <row r="579">
          <cell r="B579">
            <v>20</v>
          </cell>
          <cell r="E579" t="str">
            <v>SERVIÇOS COMPLEMENTARES EXTERNOS</v>
          </cell>
          <cell r="K579">
            <v>321136.47</v>
          </cell>
        </row>
        <row r="580">
          <cell r="B580" t="str">
            <v>20.1</v>
          </cell>
          <cell r="E580" t="str">
            <v>PAVIMENTAÇÃO</v>
          </cell>
          <cell r="K580">
            <v>171778.47</v>
          </cell>
        </row>
        <row r="581">
          <cell r="B581" t="str">
            <v>20.1.1</v>
          </cell>
          <cell r="C581" t="str">
            <v>SEINFRA</v>
          </cell>
          <cell r="D581" t="str">
            <v>C2860</v>
          </cell>
          <cell r="E581" t="str">
            <v>LASTRO DE AREIA ADQUIRIDA</v>
          </cell>
          <cell r="F581" t="str">
            <v>M3</v>
          </cell>
          <cell r="G581">
            <v>89.5</v>
          </cell>
          <cell r="H581">
            <v>79.38</v>
          </cell>
          <cell r="I581">
            <v>100</v>
          </cell>
          <cell r="J581">
            <v>7104.51</v>
          </cell>
          <cell r="K581">
            <v>8950</v>
          </cell>
        </row>
        <row r="582">
          <cell r="B582" t="str">
            <v>20.1.2</v>
          </cell>
          <cell r="C582" t="str">
            <v>SINAPI</v>
          </cell>
          <cell r="D582">
            <v>73710</v>
          </cell>
          <cell r="E582" t="str">
            <v>BASE PARA PAVIMENTACAO COM BRITA GRADUADA, INCLUSIVE COMPACTACAO</v>
          </cell>
          <cell r="F582" t="str">
            <v>M3</v>
          </cell>
          <cell r="G582">
            <v>89.5</v>
          </cell>
          <cell r="H582">
            <v>92.45</v>
          </cell>
          <cell r="I582">
            <v>116.47</v>
          </cell>
          <cell r="J582">
            <v>8274.28</v>
          </cell>
          <cell r="K582">
            <v>10424.07</v>
          </cell>
        </row>
        <row r="583">
          <cell r="B583" t="str">
            <v>20.1.3</v>
          </cell>
          <cell r="C583" t="str">
            <v>SEINFRA</v>
          </cell>
          <cell r="D583" t="str">
            <v>C3782</v>
          </cell>
          <cell r="E583" t="str">
            <v>PISO PRÉ-MOLDADO ARTICULADO E INTERTRAVADO DE 16 FACES - E = 8,0 CM (35 MPA) P/ TRÁFEGO PESADO</v>
          </cell>
          <cell r="F583" t="str">
            <v>M2</v>
          </cell>
          <cell r="G583">
            <v>890</v>
          </cell>
          <cell r="H583">
            <v>71.71</v>
          </cell>
          <cell r="I583">
            <v>90.34</v>
          </cell>
          <cell r="J583">
            <v>63821.9</v>
          </cell>
          <cell r="K583">
            <v>80402.6</v>
          </cell>
        </row>
        <row r="584">
          <cell r="B584" t="str">
            <v>20.1.4</v>
          </cell>
          <cell r="C584" t="str">
            <v>SEINFRA</v>
          </cell>
          <cell r="D584" t="str">
            <v>C1923</v>
          </cell>
          <cell r="E584" t="str">
            <v>PISO PRÉ-MOLDADO ARTICULADO E INTERTRAVADO DE 16 FACES - E = 4,5 CM P/ PASSEIO</v>
          </cell>
          <cell r="F584" t="str">
            <v>M2</v>
          </cell>
          <cell r="G584">
            <v>900</v>
          </cell>
          <cell r="H584">
            <v>51.47</v>
          </cell>
          <cell r="I584">
            <v>64.84</v>
          </cell>
          <cell r="J584">
            <v>46323</v>
          </cell>
          <cell r="K584">
            <v>58356</v>
          </cell>
        </row>
        <row r="585">
          <cell r="B585" t="str">
            <v>20.1.5</v>
          </cell>
          <cell r="C585" t="str">
            <v>SEINFRA</v>
          </cell>
          <cell r="D585" t="str">
            <v>C3449</v>
          </cell>
          <cell r="E585" t="str">
            <v>MEIO FIO PRÉ MOLDADO (0,07x0,30x1,00)m C/REJUNTAMENTO</v>
          </cell>
          <cell r="F585" t="str">
            <v>M</v>
          </cell>
          <cell r="G585">
            <v>540</v>
          </cell>
          <cell r="H585">
            <v>19.03</v>
          </cell>
          <cell r="I585">
            <v>23.97</v>
          </cell>
          <cell r="J585">
            <v>10276.2</v>
          </cell>
          <cell r="K585">
            <v>12943.8</v>
          </cell>
        </row>
        <row r="586">
          <cell r="B586" t="str">
            <v>20.1.6</v>
          </cell>
          <cell r="C586" t="str">
            <v>SINAPI</v>
          </cell>
          <cell r="D586">
            <v>83693</v>
          </cell>
          <cell r="E586" t="str">
            <v>CAIACAO EM MEIO FIO</v>
          </cell>
          <cell r="F586" t="str">
            <v>M2</v>
          </cell>
          <cell r="G586">
            <v>200</v>
          </cell>
          <cell r="H586">
            <v>2.79</v>
          </cell>
          <cell r="I586">
            <v>3.51</v>
          </cell>
          <cell r="J586">
            <v>558</v>
          </cell>
          <cell r="K586">
            <v>702</v>
          </cell>
        </row>
        <row r="587">
          <cell r="B587" t="str">
            <v>20.2</v>
          </cell>
          <cell r="E587" t="str">
            <v>DEMARCAÇÃO DO ESTACIONAMENTO</v>
          </cell>
          <cell r="K587">
            <v>2318.52</v>
          </cell>
        </row>
        <row r="588">
          <cell r="B588" t="str">
            <v>20.2.1</v>
          </cell>
          <cell r="C588" t="str">
            <v>SINAPI</v>
          </cell>
          <cell r="D588">
            <v>79467</v>
          </cell>
          <cell r="E588" t="str">
            <v>PINTURA COM TINTA A BASE DE BORRACHA CLORADA , DE FAIXAS DE DEMARCACAO, EM QUADRA POLIESPORTIVA, 5 CM DE LARGURA.</v>
          </cell>
          <cell r="F588" t="str">
            <v>ML</v>
          </cell>
          <cell r="G588">
            <v>150</v>
          </cell>
          <cell r="H588">
            <v>11.67</v>
          </cell>
          <cell r="I588">
            <v>14.7</v>
          </cell>
          <cell r="J588">
            <v>1750.5</v>
          </cell>
          <cell r="K588">
            <v>2205</v>
          </cell>
        </row>
        <row r="589">
          <cell r="B589" t="str">
            <v>20.2.2</v>
          </cell>
          <cell r="C589" t="str">
            <v>ORSE</v>
          </cell>
          <cell r="D589" t="str">
            <v>S10602</v>
          </cell>
          <cell r="E589" t="str">
            <v>SINALIZAÇÃO HORIZONTAL SOBRE PISO CIMENTADO, PADRÃO P/DEFICIENTES,COM TINTA À BASE DE RESINA ACRILICA</v>
          </cell>
          <cell r="F589" t="str">
            <v>M2</v>
          </cell>
          <cell r="G589">
            <v>5.78</v>
          </cell>
          <cell r="H589">
            <v>15.59</v>
          </cell>
          <cell r="I589">
            <v>19.64</v>
          </cell>
          <cell r="J589">
            <v>90.11</v>
          </cell>
          <cell r="K589">
            <v>113.52</v>
          </cell>
        </row>
        <row r="590">
          <cell r="B590" t="str">
            <v>20.3</v>
          </cell>
          <cell r="E590" t="str">
            <v>MURO DE DIVISA</v>
          </cell>
          <cell r="K590">
            <v>52326.71</v>
          </cell>
        </row>
        <row r="591">
          <cell r="B591" t="str">
            <v>20.3.1</v>
          </cell>
          <cell r="E591" t="str">
            <v>MURO DE DIVISA</v>
          </cell>
          <cell r="K591">
            <v>51824.36</v>
          </cell>
        </row>
        <row r="592">
          <cell r="B592" t="str">
            <v>20.3.1.1</v>
          </cell>
          <cell r="C592" t="str">
            <v>SEINFRA</v>
          </cell>
          <cell r="D592" t="str">
            <v>C1805</v>
          </cell>
          <cell r="E592" t="str">
            <v>MURO DIVISÓRIO C/ BLOCOS DE CONCRETO 14x19x39 CM, H=1,80 M, SOBRE SAPATA CORRIDA, C/ PILARETES E CINTA DE AMARRAÇÃO DE CONCRETO C/ PINGADEIRAS</v>
          </cell>
          <cell r="F592" t="str">
            <v>M</v>
          </cell>
          <cell r="G592">
            <v>137</v>
          </cell>
          <cell r="H592">
            <v>239.62</v>
          </cell>
          <cell r="I592">
            <v>301.87</v>
          </cell>
          <cell r="J592">
            <v>32827.94</v>
          </cell>
          <cell r="K592">
            <v>41356.19</v>
          </cell>
        </row>
        <row r="593">
          <cell r="B593" t="str">
            <v>20.3.1.2</v>
          </cell>
          <cell r="C593" t="str">
            <v>SEINFRA</v>
          </cell>
          <cell r="D593" t="str">
            <v>C1829</v>
          </cell>
          <cell r="E593" t="str">
            <v>OURIÇO P/ MURALHA DE PRESÍDIO - M</v>
          </cell>
          <cell r="F593" t="str">
            <v>M</v>
          </cell>
          <cell r="G593">
            <v>137</v>
          </cell>
          <cell r="H593">
            <v>60.65</v>
          </cell>
          <cell r="I593">
            <v>76.41</v>
          </cell>
          <cell r="J593">
            <v>8309.05</v>
          </cell>
          <cell r="K593">
            <v>10468.17</v>
          </cell>
        </row>
        <row r="594">
          <cell r="B594" t="str">
            <v>20.3.2</v>
          </cell>
          <cell r="E594" t="str">
            <v>SERVIÇOS GERAIS</v>
          </cell>
          <cell r="K594">
            <v>502.35</v>
          </cell>
        </row>
        <row r="595">
          <cell r="B595" t="str">
            <v>20.3.2.1</v>
          </cell>
          <cell r="C595" t="str">
            <v>SINAPI</v>
          </cell>
          <cell r="D595">
            <v>90082</v>
          </cell>
          <cell r="E595" t="str">
            <v>ESCAVAÇÃO MECANIZADA DE VALA COM PROF. ATÉ 1,5 M (MÉDIA ENTRE MONTANTE E JUSANTE/UMA COMPOSIÇÃO POR TRECHO), COM ESCAVADEIRA HIDRÁULICA (0,8 M3/111 HP), LARG. DE 1,5 M A 2,5 M, EM SOLO DE 1A CATEGORIA, EM LOCAIS COM ALTO NÍVEL DE INTERFERÊNCIA. AF_01/2015</v>
          </cell>
          <cell r="F595" t="str">
            <v>M3</v>
          </cell>
          <cell r="G595">
            <v>10</v>
          </cell>
          <cell r="H595">
            <v>12.25</v>
          </cell>
          <cell r="I595">
            <v>15.43</v>
          </cell>
          <cell r="J595">
            <v>122.5</v>
          </cell>
          <cell r="K595">
            <v>154.3</v>
          </cell>
        </row>
        <row r="596">
          <cell r="B596" t="str">
            <v>20.3.2.2</v>
          </cell>
          <cell r="C596" t="str">
            <v>SINAPI</v>
          </cell>
          <cell r="D596">
            <v>94097</v>
          </cell>
          <cell r="E596" t="str">
            <v>PREPARO DE FUNDO DE VALA COM LARGURA MENOR QUE 1,5 M, EM LOCAL COM NÍVEL BAIXO DE INTERFERÊNCIA. AF_06/2016</v>
          </cell>
          <cell r="F596" t="str">
            <v>M2</v>
          </cell>
          <cell r="G596">
            <v>15</v>
          </cell>
          <cell r="H596">
            <v>3.94</v>
          </cell>
          <cell r="I596">
            <v>4.96</v>
          </cell>
          <cell r="J596">
            <v>59.1</v>
          </cell>
          <cell r="K596">
            <v>74.4</v>
          </cell>
        </row>
        <row r="597">
          <cell r="B597" t="str">
            <v>20.3.2.3</v>
          </cell>
          <cell r="C597" t="str">
            <v>SINAPI</v>
          </cell>
          <cell r="D597">
            <v>55835</v>
          </cell>
          <cell r="E597" t="str">
            <v>REATERRO INTERNO (EDIFICACOES) COMPACTADO MANUALMENTE</v>
          </cell>
          <cell r="F597" t="str">
            <v>M3</v>
          </cell>
          <cell r="G597">
            <v>5</v>
          </cell>
          <cell r="H597">
            <v>43.44</v>
          </cell>
          <cell r="I597">
            <v>54.73</v>
          </cell>
          <cell r="J597">
            <v>217.2</v>
          </cell>
          <cell r="K597">
            <v>273.65</v>
          </cell>
        </row>
        <row r="598">
          <cell r="B598" t="str">
            <v>20.4</v>
          </cell>
          <cell r="E598" t="str">
            <v>GRADIL</v>
          </cell>
          <cell r="K598">
            <v>44706.6</v>
          </cell>
        </row>
        <row r="599">
          <cell r="B599" t="str">
            <v>20.4.1</v>
          </cell>
          <cell r="C599" t="str">
            <v>SEINFRA</v>
          </cell>
          <cell r="D599" t="str">
            <v>C4726</v>
          </cell>
          <cell r="E599" t="str">
            <v>CERCA/GRADIL NYLOFOR H=2,03M, MALHA 5 X 20CM - FIO 5,00MM, COM FIXADORES DE POLIAMIDA EM POSTE 40 x 60 MM CHUMBADOS EM BASE DE CONCRETO (EXCLUSIVE ESTA) , REVESTIDOS EM POLIESTER POR PROCESSO DE PINTURA ELETROSTÁTICA (GRADIL E POSTE), NAS CORES VERDE OU B</v>
          </cell>
          <cell r="F599" t="str">
            <v>M</v>
          </cell>
          <cell r="G599">
            <v>135</v>
          </cell>
          <cell r="H599">
            <v>262.87</v>
          </cell>
          <cell r="I599">
            <v>331.16</v>
          </cell>
          <cell r="J599">
            <v>35487.45</v>
          </cell>
          <cell r="K599">
            <v>44706.6</v>
          </cell>
        </row>
        <row r="600">
          <cell r="B600" t="str">
            <v>20.5</v>
          </cell>
          <cell r="E600" t="str">
            <v>PORTÃO DE ACESSO</v>
          </cell>
          <cell r="K600">
            <v>15792.16</v>
          </cell>
        </row>
        <row r="601">
          <cell r="B601" t="str">
            <v>20.5.1</v>
          </cell>
          <cell r="C601" t="str">
            <v>SEINFRA</v>
          </cell>
          <cell r="D601" t="str">
            <v>C3659</v>
          </cell>
          <cell r="E601" t="str">
            <v>PORTÃO DE METALON E BARRA CHATA DE FERRO C/FECHADURA E DOBRADIÇA, INCLUS. PINTURA ESMALTE SINTÉTICO</v>
          </cell>
          <cell r="F601" t="str">
            <v>M</v>
          </cell>
          <cell r="G601">
            <v>1</v>
          </cell>
          <cell r="H601">
            <v>306.54</v>
          </cell>
          <cell r="I601">
            <v>386.18</v>
          </cell>
          <cell r="J601">
            <v>306.54</v>
          </cell>
          <cell r="K601">
            <v>386.18</v>
          </cell>
        </row>
        <row r="602">
          <cell r="B602" t="str">
            <v>20.5.2</v>
          </cell>
          <cell r="C602" t="str">
            <v>PRÓPRIA</v>
          </cell>
          <cell r="D602" t="str">
            <v>CP-3659</v>
          </cell>
          <cell r="E602" t="str">
            <v>PORTÃO EXTERNO DE CORRER EM TUBOS DE ALUMÍNIO INCLUSIVE AUTOMATIZAÇÃO (3,7X2,1M)</v>
          </cell>
          <cell r="F602" t="str">
            <v>UN</v>
          </cell>
          <cell r="G602">
            <v>2</v>
          </cell>
          <cell r="H602">
            <v>5467.43</v>
          </cell>
          <cell r="I602">
            <v>6887.87</v>
          </cell>
          <cell r="J602">
            <v>10934.86</v>
          </cell>
          <cell r="K602">
            <v>13775.74</v>
          </cell>
        </row>
        <row r="603">
          <cell r="B603" t="str">
            <v>20.5.3</v>
          </cell>
          <cell r="C603" t="str">
            <v>PRÓPRIA</v>
          </cell>
          <cell r="D603" t="str">
            <v>CP-3659</v>
          </cell>
          <cell r="E603" t="str">
            <v>PORTÃO EXTERNO DE PEDESTRE EM TUBOS DE ALUMÍNIO ANODIZADO (0,90X2,10M)</v>
          </cell>
          <cell r="F603" t="str">
            <v>UN</v>
          </cell>
          <cell r="G603">
            <v>1</v>
          </cell>
          <cell r="H603">
            <v>1294.05</v>
          </cell>
          <cell r="I603">
            <v>1630.24</v>
          </cell>
          <cell r="J603">
            <v>1294.05</v>
          </cell>
          <cell r="K603">
            <v>1630.24</v>
          </cell>
        </row>
        <row r="604">
          <cell r="B604" t="str">
            <v>20.6</v>
          </cell>
          <cell r="E604" t="str">
            <v>COBERTURA DO ESTACIONAMENTO</v>
          </cell>
          <cell r="K604">
            <v>10479.6</v>
          </cell>
        </row>
        <row r="605">
          <cell r="B605" t="str">
            <v>20.6.1</v>
          </cell>
          <cell r="C605" t="str">
            <v>SEINFRA</v>
          </cell>
          <cell r="D605" t="str">
            <v>C4554</v>
          </cell>
          <cell r="E605" t="str">
            <v>TELHA DE ALUMÍNIO, TRAPEZOIDAL e = 0,7mm</v>
          </cell>
          <cell r="F605" t="str">
            <v>M2</v>
          </cell>
          <cell r="G605">
            <v>120</v>
          </cell>
          <cell r="H605">
            <v>54.3</v>
          </cell>
          <cell r="I605">
            <v>68.41</v>
          </cell>
          <cell r="J605">
            <v>6516</v>
          </cell>
          <cell r="K605">
            <v>8209.2</v>
          </cell>
        </row>
        <row r="606">
          <cell r="B606" t="str">
            <v>20.6.2</v>
          </cell>
          <cell r="C606" t="str">
            <v>SINAPI</v>
          </cell>
          <cell r="D606">
            <v>92566</v>
          </cell>
          <cell r="E606" t="str">
            <v>FABRICAÇÃO E INSTALAÇÃO DE ESTRUTURA PONTALETADA DE MADEIRA NÃO APARELHADA PARA TELHADOS COM ATÉ 2 ÁGUAS E PARA TELHA ONDULADA DE FIBROCIMENTO, METÁLICA, PLÁSTICA OU TERMOACÚSTICA, INCLUSO TRANSPORTE VERTICAL. AF_12/2015</v>
          </cell>
          <cell r="F606" t="str">
            <v>M2</v>
          </cell>
          <cell r="G606">
            <v>120</v>
          </cell>
          <cell r="H606">
            <v>15.02</v>
          </cell>
          <cell r="I606">
            <v>18.92</v>
          </cell>
          <cell r="J606">
            <v>1802.4</v>
          </cell>
          <cell r="K606">
            <v>2270.4</v>
          </cell>
        </row>
        <row r="607">
          <cell r="B607" t="str">
            <v>20.7</v>
          </cell>
          <cell r="E607" t="str">
            <v>CASA DO GERADOR E CASA DE BOMBAS</v>
          </cell>
          <cell r="K607">
            <v>23734.41</v>
          </cell>
        </row>
        <row r="608">
          <cell r="B608" t="str">
            <v>20.7.1</v>
          </cell>
          <cell r="C608" t="str">
            <v>SEINFRA</v>
          </cell>
          <cell r="D608" t="str">
            <v>C0702</v>
          </cell>
          <cell r="E608" t="str">
            <v>CARGA MANUAL DE ENTULHO EM CAMINHÃO BASCULANTE</v>
          </cell>
          <cell r="F608" t="str">
            <v>M3</v>
          </cell>
          <cell r="G608">
            <v>1.5</v>
          </cell>
          <cell r="H608">
            <v>14.99</v>
          </cell>
          <cell r="I608">
            <v>18.88</v>
          </cell>
          <cell r="J608">
            <v>22.49</v>
          </cell>
          <cell r="K608">
            <v>28.32</v>
          </cell>
        </row>
        <row r="609">
          <cell r="B609" t="str">
            <v>20.7.2</v>
          </cell>
          <cell r="C609" t="str">
            <v>SINAPI</v>
          </cell>
          <cell r="D609">
            <v>55835</v>
          </cell>
          <cell r="E609" t="str">
            <v>REATERRO INTERNO (EDIFICACOES) COMPACTADO MANUALMENTE</v>
          </cell>
          <cell r="F609" t="str">
            <v>M3</v>
          </cell>
          <cell r="G609">
            <v>1.5</v>
          </cell>
          <cell r="H609">
            <v>43.44</v>
          </cell>
          <cell r="I609">
            <v>54.73</v>
          </cell>
          <cell r="J609">
            <v>65.16</v>
          </cell>
          <cell r="K609">
            <v>82.1</v>
          </cell>
        </row>
        <row r="610">
          <cell r="B610" t="str">
            <v>20.7.3</v>
          </cell>
          <cell r="C610" t="str">
            <v>SINAPI</v>
          </cell>
          <cell r="D610">
            <v>93358</v>
          </cell>
          <cell r="E610" t="str">
            <v>ESCAVAÇÃO MANUAL DE VALAS. AF_03/2016</v>
          </cell>
          <cell r="F610" t="str">
            <v>M3</v>
          </cell>
          <cell r="G610">
            <v>3</v>
          </cell>
          <cell r="H610">
            <v>49.09</v>
          </cell>
          <cell r="I610">
            <v>61.84</v>
          </cell>
          <cell r="J610">
            <v>147.27</v>
          </cell>
          <cell r="K610">
            <v>185.52</v>
          </cell>
        </row>
        <row r="611">
          <cell r="B611" t="str">
            <v>20.7.4</v>
          </cell>
          <cell r="C611" t="str">
            <v>SINAPI</v>
          </cell>
          <cell r="D611">
            <v>5970</v>
          </cell>
          <cell r="E611" t="str">
            <v>FORMA TABUA PARA CONCRETO EM FUNDACAO, C/ REAPROVEITAMENTO 2X.</v>
          </cell>
          <cell r="F611" t="str">
            <v>M2</v>
          </cell>
          <cell r="G611">
            <v>12</v>
          </cell>
          <cell r="H611">
            <v>44.92</v>
          </cell>
          <cell r="I611">
            <v>56.59</v>
          </cell>
          <cell r="J611">
            <v>539.04</v>
          </cell>
          <cell r="K611">
            <v>679.08</v>
          </cell>
        </row>
        <row r="612">
          <cell r="B612" t="str">
            <v>20.7.5</v>
          </cell>
          <cell r="C612" t="str">
            <v>SEINFRA</v>
          </cell>
          <cell r="D612" t="str">
            <v>C4151</v>
          </cell>
          <cell r="E612" t="str">
            <v>ARMADURA DE AÇO CA 50/60</v>
          </cell>
          <cell r="F612" t="str">
            <v>KG</v>
          </cell>
          <cell r="G612">
            <v>150</v>
          </cell>
          <cell r="H612">
            <v>7.6</v>
          </cell>
          <cell r="I612">
            <v>9.57</v>
          </cell>
          <cell r="J612">
            <v>1140</v>
          </cell>
          <cell r="K612">
            <v>1435.5</v>
          </cell>
        </row>
        <row r="613">
          <cell r="B613" t="str">
            <v>20.7.6</v>
          </cell>
          <cell r="C613" t="str">
            <v>ORSE</v>
          </cell>
          <cell r="D613" t="str">
            <v>S11482</v>
          </cell>
          <cell r="E613" t="str">
            <v>CONCRETO SIMPLES USINADO FCK=25MPA, BOMBEADO, LANÇADO E ADENSADO NA INFRAESTRUTURA</v>
          </cell>
          <cell r="F613" t="str">
            <v>M3</v>
          </cell>
          <cell r="G613">
            <v>2</v>
          </cell>
          <cell r="H613">
            <v>306.47</v>
          </cell>
          <cell r="I613">
            <v>386.09</v>
          </cell>
          <cell r="J613">
            <v>612.94</v>
          </cell>
          <cell r="K613">
            <v>772.18</v>
          </cell>
        </row>
        <row r="614">
          <cell r="B614" t="str">
            <v>20.7.7</v>
          </cell>
          <cell r="C614" t="str">
            <v>SINAPI</v>
          </cell>
          <cell r="D614">
            <v>92269</v>
          </cell>
          <cell r="E614" t="str">
            <v>FABRICAÇÃO DE FÔRMA PARA PILARES E ESTRUTURAS SIMILARES, EM MADEIRA SERRADA, E=25 MM. AF_12/2015</v>
          </cell>
          <cell r="F614" t="str">
            <v>M2</v>
          </cell>
          <cell r="G614">
            <v>20</v>
          </cell>
          <cell r="H614">
            <v>46.14</v>
          </cell>
          <cell r="I614">
            <v>58.13</v>
          </cell>
          <cell r="J614">
            <v>922.8</v>
          </cell>
          <cell r="K614">
            <v>1162.6</v>
          </cell>
        </row>
        <row r="615">
          <cell r="B615" t="str">
            <v>20.7.8</v>
          </cell>
          <cell r="C615" t="str">
            <v>SINAPI</v>
          </cell>
          <cell r="D615">
            <v>92410</v>
          </cell>
          <cell r="E615" t="str">
            <v>MONTAGEM E DESMONTAGEM DE FÔRMA DE PILARES RETANGULARES E ESTRUTURAS SIMILARES COM ÁREA MÉDIA DAS SEÇÕES MENOR OU IGUAL A 0,25 M², PÉ-DIREITO SIMPLES, EM MADEIRA SERRADA, 2 UTILIZAÇÕES. AF_12/2015</v>
          </cell>
          <cell r="F615" t="str">
            <v>M2</v>
          </cell>
          <cell r="G615">
            <v>20</v>
          </cell>
          <cell r="H615">
            <v>81.39</v>
          </cell>
          <cell r="I615">
            <v>102.54</v>
          </cell>
          <cell r="J615">
            <v>1627.8</v>
          </cell>
          <cell r="K615">
            <v>2050.8</v>
          </cell>
        </row>
        <row r="616">
          <cell r="B616" t="str">
            <v>20.7.9</v>
          </cell>
          <cell r="C616" t="str">
            <v>ORSE</v>
          </cell>
          <cell r="D616" t="str">
            <v>S00098</v>
          </cell>
          <cell r="E616" t="str">
            <v>CONCRETO SIMPLES USINADO FCK=25MPA, BOMBEADO, LANÇADO E ADENSADO EM SUPERESTRUTURA</v>
          </cell>
          <cell r="F616" t="str">
            <v>M3</v>
          </cell>
          <cell r="G616">
            <v>1.5</v>
          </cell>
          <cell r="H616">
            <v>319.18</v>
          </cell>
          <cell r="I616">
            <v>402.1</v>
          </cell>
          <cell r="J616">
            <v>478.77</v>
          </cell>
          <cell r="K616">
            <v>603.15</v>
          </cell>
        </row>
        <row r="617">
          <cell r="B617" t="str">
            <v>20.7.10</v>
          </cell>
          <cell r="C617" t="str">
            <v>SEINFRA</v>
          </cell>
          <cell r="D617" t="str">
            <v>C4458</v>
          </cell>
          <cell r="E617" t="str">
            <v>LAJE PRÉ-FABRICADA TRELIÇADA P/ FÔRRO - VÃO ACIMA DE 4,81 M</v>
          </cell>
          <cell r="F617" t="str">
            <v>M2</v>
          </cell>
          <cell r="G617">
            <v>17</v>
          </cell>
          <cell r="H617">
            <v>106.91</v>
          </cell>
          <cell r="I617">
            <v>134.69</v>
          </cell>
          <cell r="J617">
            <v>1817.47</v>
          </cell>
          <cell r="K617">
            <v>2289.73</v>
          </cell>
        </row>
        <row r="618">
          <cell r="B618" t="str">
            <v>20.7.11</v>
          </cell>
          <cell r="C618" t="str">
            <v>SINAPI</v>
          </cell>
          <cell r="D618">
            <v>87485</v>
          </cell>
          <cell r="E618" t="str">
            <v>ALVENARIA DE VEDAÇÃO DE BLOCOS CERÂMICOS FURADOS NA VERTICAL DE 14X19X39CM (ESPESSURA 14CM) DE PAREDES COM ÁREA LÍQUIDA MENOR QUE 6M² COM VÃOS E ARGAMASSA DE ASSENTAMENTO COM PREPARO EM BETONEIRA. AF_06/2014</v>
          </cell>
          <cell r="F618" t="str">
            <v>M2</v>
          </cell>
          <cell r="G618">
            <v>30</v>
          </cell>
          <cell r="H618">
            <v>47.69</v>
          </cell>
          <cell r="I618">
            <v>60.08</v>
          </cell>
          <cell r="J618">
            <v>1430.7</v>
          </cell>
          <cell r="K618">
            <v>1802.4</v>
          </cell>
        </row>
        <row r="619">
          <cell r="B619" t="str">
            <v>20.7.12</v>
          </cell>
          <cell r="C619" t="str">
            <v>SEINFRA</v>
          </cell>
          <cell r="D619" t="str">
            <v>C0806</v>
          </cell>
          <cell r="E619" t="str">
            <v>COBOGÓ DE CIMENTO TIPO VENEZIANO (50X50X6)cm C/ARG. CIMENTO E AREIA TRAÇO 1:3</v>
          </cell>
          <cell r="F619" t="str">
            <v>M2</v>
          </cell>
          <cell r="G619">
            <v>16</v>
          </cell>
          <cell r="H619">
            <v>52.76</v>
          </cell>
          <cell r="I619">
            <v>66.47</v>
          </cell>
          <cell r="J619">
            <v>844.16</v>
          </cell>
          <cell r="K619">
            <v>1063.52</v>
          </cell>
        </row>
        <row r="620">
          <cell r="B620" t="str">
            <v>20.7.13</v>
          </cell>
          <cell r="C620" t="str">
            <v>SINAPI</v>
          </cell>
          <cell r="D620">
            <v>87879</v>
          </cell>
          <cell r="E620" t="str">
            <v>CHAPISCO APLICADO EM ALVENARIAS E ESTRUTURAS DE CONCRETO INTERNAS, COM COLHER DE PEDREIRO.  ARGAMASSA TRAÇO 1:3 COM PREPARO EM BETONEIRA 400L. AF_06/2014</v>
          </cell>
          <cell r="F620" t="str">
            <v>M2</v>
          </cell>
          <cell r="G620">
            <v>60</v>
          </cell>
          <cell r="H620">
            <v>2.39</v>
          </cell>
          <cell r="I620">
            <v>3.01</v>
          </cell>
          <cell r="J620">
            <v>143.4</v>
          </cell>
          <cell r="K620">
            <v>180.6</v>
          </cell>
        </row>
        <row r="621">
          <cell r="B621" t="str">
            <v>20.7.14</v>
          </cell>
          <cell r="C621" t="str">
            <v>SINAPI</v>
          </cell>
          <cell r="D621">
            <v>87530</v>
          </cell>
          <cell r="E621" t="str">
            <v>MASSA ÚNICA, PARA RECEBIMENTO DE PINTURA, EM ARGAMASSA TRAÇO 1:2:8, PREPARO MANUAL, APLICADA MANUALMENTE EM FACES INTERNAS DE PAREDES, ESPESSURA DE 20MM, COM EXECUÇÃO DE TALISCAS. AF_06/2014</v>
          </cell>
          <cell r="F621" t="str">
            <v>M2</v>
          </cell>
          <cell r="G621">
            <v>60</v>
          </cell>
          <cell r="H621">
            <v>25</v>
          </cell>
          <cell r="I621">
            <v>31.5</v>
          </cell>
          <cell r="J621">
            <v>1500</v>
          </cell>
          <cell r="K621">
            <v>1890</v>
          </cell>
        </row>
        <row r="622">
          <cell r="B622" t="str">
            <v>20.7.15</v>
          </cell>
          <cell r="C622" t="str">
            <v>SEINFRA</v>
          </cell>
          <cell r="D622" t="str">
            <v>C1862</v>
          </cell>
          <cell r="E622" t="str">
            <v>PAVIMENTAÇÃO RÚSTICA C/CONCRETO P/LASTRO NA ESP.DE 9cm E CAMADA SUPERFICIAL DE  CONCRETO FCK=13.5MPa  NA ESP.DE 3cm</v>
          </cell>
          <cell r="F622" t="str">
            <v>M2</v>
          </cell>
          <cell r="G622">
            <v>18</v>
          </cell>
          <cell r="H622">
            <v>96.35</v>
          </cell>
          <cell r="I622">
            <v>121.38</v>
          </cell>
          <cell r="J622">
            <v>1734.3</v>
          </cell>
          <cell r="K622">
            <v>2184.84</v>
          </cell>
        </row>
        <row r="623">
          <cell r="B623" t="str">
            <v>20.7.16</v>
          </cell>
          <cell r="C623" t="str">
            <v>SINAPI</v>
          </cell>
          <cell r="D623">
            <v>91341</v>
          </cell>
          <cell r="E623" t="str">
            <v>PORTA EM ALUMÍNIO DE ABRIR TIPO VENEZIANA COM GUARNIÇÃO, FIXAÇÃO COM PARAFUSOS - FORNECIMENTO E INSTALAÇÃO. AF_08/2015</v>
          </cell>
          <cell r="F623" t="str">
            <v>M2</v>
          </cell>
          <cell r="G623">
            <v>6.5</v>
          </cell>
          <cell r="H623">
            <v>573.98</v>
          </cell>
          <cell r="I623">
            <v>723.1</v>
          </cell>
          <cell r="J623">
            <v>3730.87</v>
          </cell>
          <cell r="K623">
            <v>4700.15</v>
          </cell>
        </row>
        <row r="624">
          <cell r="B624" t="str">
            <v>20.7.17</v>
          </cell>
          <cell r="C624" t="str">
            <v>SINAPI</v>
          </cell>
          <cell r="D624">
            <v>88431</v>
          </cell>
          <cell r="E624" t="str">
            <v>APLICAÇÃO MANUAL DE PINTURA COM TINTA TEXTURIZADA ACRÍLICA EM PAREDES EXTERNAS DE CASAS, DUAS CORES. AF_06/2014</v>
          </cell>
          <cell r="F624" t="str">
            <v>M2</v>
          </cell>
          <cell r="G624">
            <v>95</v>
          </cell>
          <cell r="H624">
            <v>16.04</v>
          </cell>
          <cell r="I624">
            <v>20.21</v>
          </cell>
          <cell r="J624">
            <v>1523.8</v>
          </cell>
          <cell r="K624">
            <v>1919.95</v>
          </cell>
        </row>
        <row r="625">
          <cell r="B625" t="str">
            <v>20.7.18</v>
          </cell>
          <cell r="C625" t="str">
            <v>SINAPI</v>
          </cell>
          <cell r="D625">
            <v>6225</v>
          </cell>
          <cell r="E625" t="str">
            <v>IMPERMEABILIZACAO DE CALHAS/LAJES DESCOBERTAS, COM EMULSAO ASFALTICA COM ELASTOMEROS, 3 DEMAOS</v>
          </cell>
          <cell r="F625" t="str">
            <v>M2</v>
          </cell>
          <cell r="G625">
            <v>17</v>
          </cell>
          <cell r="H625">
            <v>32.87</v>
          </cell>
          <cell r="I625">
            <v>41.41</v>
          </cell>
          <cell r="J625">
            <v>558.79</v>
          </cell>
          <cell r="K625">
            <v>703.97</v>
          </cell>
        </row>
        <row r="626">
          <cell r="B626">
            <v>21</v>
          </cell>
          <cell r="E626" t="str">
            <v>LIMPEZA FINAL DA OBRA</v>
          </cell>
          <cell r="K626">
            <v>2692.44</v>
          </cell>
        </row>
        <row r="627">
          <cell r="B627" t="str">
            <v>21.1</v>
          </cell>
          <cell r="C627" t="str">
            <v>SINAPI</v>
          </cell>
          <cell r="D627">
            <v>9537</v>
          </cell>
          <cell r="E627" t="str">
            <v>LIMPEZA FINAL DA OBRA</v>
          </cell>
          <cell r="F627" t="str">
            <v>M2</v>
          </cell>
          <cell r="G627">
            <v>1108</v>
          </cell>
          <cell r="H627">
            <v>1.93</v>
          </cell>
          <cell r="I627">
            <v>2.43</v>
          </cell>
          <cell r="J627">
            <v>2138.44</v>
          </cell>
          <cell r="K627">
            <v>2692.44</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X478"/>
  <sheetViews>
    <sheetView showGridLines="0" showZeros="0" tabSelected="1" zoomScaleSheetLayoutView="100" zoomScalePageLayoutView="0" workbookViewId="0" topLeftCell="A1">
      <selection activeCell="I17" sqref="I17"/>
    </sheetView>
  </sheetViews>
  <sheetFormatPr defaultColWidth="14.00390625" defaultRowHeight="12.75"/>
  <cols>
    <col min="1" max="1" width="7.57421875" style="2" customWidth="1"/>
    <col min="2" max="2" width="46.8515625" style="8" bestFit="1" customWidth="1"/>
    <col min="3" max="3" width="11.8515625" style="3" bestFit="1" customWidth="1"/>
    <col min="4" max="4" width="3.421875" style="4" customWidth="1"/>
    <col min="5" max="5" width="3.421875" style="1" customWidth="1"/>
    <col min="6" max="6" width="3.421875" style="5" customWidth="1"/>
    <col min="7" max="8" width="3.421875" style="1" customWidth="1"/>
    <col min="9" max="9" width="23.7109375" style="1" customWidth="1"/>
    <col min="10" max="14" width="3.421875" style="1" customWidth="1"/>
    <col min="15" max="15" width="24.00390625" style="1" customWidth="1"/>
    <col min="16" max="20" width="3.421875" style="1" customWidth="1"/>
    <col min="21" max="21" width="22.8515625" style="1" customWidth="1"/>
    <col min="22" max="22" width="12.421875" style="16" customWidth="1"/>
    <col min="23" max="23" width="14.00390625" style="16" customWidth="1"/>
    <col min="24" max="24" width="14.00390625" style="17" customWidth="1"/>
    <col min="25" max="16384" width="14.00390625" style="1" customWidth="1"/>
  </cols>
  <sheetData>
    <row r="3" ht="21">
      <c r="A3" s="6"/>
    </row>
    <row r="4" ht="21">
      <c r="A4" s="6"/>
    </row>
    <row r="5" spans="1:24" s="23" customFormat="1" ht="21">
      <c r="A5" s="96" t="s">
        <v>17</v>
      </c>
      <c r="B5" s="96"/>
      <c r="C5" s="96"/>
      <c r="D5" s="96"/>
      <c r="E5" s="96"/>
      <c r="F5" s="96"/>
      <c r="G5" s="96"/>
      <c r="H5" s="96"/>
      <c r="I5" s="96"/>
      <c r="J5" s="96"/>
      <c r="K5" s="96"/>
      <c r="L5" s="96"/>
      <c r="M5" s="96"/>
      <c r="N5" s="96"/>
      <c r="O5" s="96"/>
      <c r="P5" s="96"/>
      <c r="Q5" s="96"/>
      <c r="R5" s="96"/>
      <c r="S5" s="96"/>
      <c r="T5" s="96"/>
      <c r="U5" s="96"/>
      <c r="V5" s="21"/>
      <c r="W5" s="21"/>
      <c r="X5" s="22"/>
    </row>
    <row r="6" spans="1:24" s="23" customFormat="1" ht="33.75" customHeight="1">
      <c r="A6" s="102" t="s">
        <v>330</v>
      </c>
      <c r="B6" s="102"/>
      <c r="C6" s="102"/>
      <c r="D6" s="102"/>
      <c r="E6" s="102"/>
      <c r="F6" s="102"/>
      <c r="G6" s="102"/>
      <c r="H6" s="102"/>
      <c r="I6" s="102"/>
      <c r="J6" s="102"/>
      <c r="K6" s="102"/>
      <c r="L6" s="102"/>
      <c r="M6" s="102"/>
      <c r="N6" s="102"/>
      <c r="O6" s="102"/>
      <c r="P6" s="102"/>
      <c r="Q6" s="102"/>
      <c r="R6" s="102"/>
      <c r="S6" s="102"/>
      <c r="T6" s="102"/>
      <c r="U6" s="102"/>
      <c r="V6" s="21"/>
      <c r="W6" s="21"/>
      <c r="X6" s="22"/>
    </row>
    <row r="7" spans="1:24" s="19" customFormat="1" ht="13.5" customHeight="1">
      <c r="A7" s="97" t="s">
        <v>0</v>
      </c>
      <c r="B7" s="98" t="s">
        <v>1</v>
      </c>
      <c r="C7" s="99" t="s">
        <v>18</v>
      </c>
      <c r="D7" s="100" t="s">
        <v>19</v>
      </c>
      <c r="E7" s="100"/>
      <c r="F7" s="100"/>
      <c r="G7" s="100"/>
      <c r="H7" s="100"/>
      <c r="I7" s="101"/>
      <c r="J7" s="100" t="s">
        <v>20</v>
      </c>
      <c r="K7" s="100"/>
      <c r="L7" s="100"/>
      <c r="M7" s="100"/>
      <c r="N7" s="100"/>
      <c r="O7" s="100"/>
      <c r="P7" s="100" t="s">
        <v>21</v>
      </c>
      <c r="Q7" s="100"/>
      <c r="R7" s="100"/>
      <c r="S7" s="100"/>
      <c r="T7" s="100"/>
      <c r="U7" s="100"/>
      <c r="V7" s="21"/>
      <c r="W7" s="21"/>
      <c r="X7" s="24"/>
    </row>
    <row r="8" spans="1:24" s="19" customFormat="1" ht="21">
      <c r="A8" s="97"/>
      <c r="B8" s="98"/>
      <c r="C8" s="99"/>
      <c r="D8" s="100" t="s">
        <v>54</v>
      </c>
      <c r="E8" s="100"/>
      <c r="F8" s="100"/>
      <c r="G8" s="100"/>
      <c r="H8" s="100"/>
      <c r="I8" s="101"/>
      <c r="J8" s="100" t="s">
        <v>54</v>
      </c>
      <c r="K8" s="100"/>
      <c r="L8" s="100"/>
      <c r="M8" s="100"/>
      <c r="N8" s="100"/>
      <c r="O8" s="100"/>
      <c r="P8" s="100" t="s">
        <v>54</v>
      </c>
      <c r="Q8" s="100"/>
      <c r="R8" s="100"/>
      <c r="S8" s="100"/>
      <c r="T8" s="100"/>
      <c r="U8" s="100"/>
      <c r="V8" s="21"/>
      <c r="W8" s="21"/>
      <c r="X8" s="24"/>
    </row>
    <row r="9" spans="1:24" s="27" customFormat="1" ht="21">
      <c r="A9" s="33">
        <v>1</v>
      </c>
      <c r="B9" s="34" t="s">
        <v>90</v>
      </c>
      <c r="C9" s="35"/>
      <c r="D9" s="92"/>
      <c r="E9" s="106"/>
      <c r="F9" s="106"/>
      <c r="G9" s="106"/>
      <c r="H9" s="106"/>
      <c r="I9" s="91"/>
      <c r="J9" s="106"/>
      <c r="K9" s="106"/>
      <c r="L9" s="106"/>
      <c r="M9" s="106"/>
      <c r="N9" s="106"/>
      <c r="O9" s="106"/>
      <c r="P9" s="106"/>
      <c r="Q9" s="106"/>
      <c r="R9" s="106"/>
      <c r="S9" s="106"/>
      <c r="T9" s="106"/>
      <c r="U9" s="106"/>
      <c r="V9" s="25"/>
      <c r="W9" s="25"/>
      <c r="X9" s="26"/>
    </row>
    <row r="10" spans="1:24" s="27" customFormat="1" ht="21">
      <c r="A10" s="36" t="s">
        <v>3</v>
      </c>
      <c r="B10" s="37" t="str">
        <f>VLOOKUP(A10,'[1]SINTÉTICO'!$B$13:$K$628,4,FALSE)</f>
        <v>ADMINISTRAÇÃO LOCAL DE OBRA</v>
      </c>
      <c r="C10" s="38"/>
      <c r="D10" s="107"/>
      <c r="E10" s="107"/>
      <c r="F10" s="107"/>
      <c r="G10" s="107"/>
      <c r="H10" s="107"/>
      <c r="I10" s="107"/>
      <c r="J10" s="108"/>
      <c r="K10" s="109"/>
      <c r="L10" s="109"/>
      <c r="M10" s="109"/>
      <c r="N10" s="109"/>
      <c r="O10" s="110"/>
      <c r="P10" s="111"/>
      <c r="Q10" s="112"/>
      <c r="R10" s="112"/>
      <c r="S10" s="112"/>
      <c r="T10" s="112"/>
      <c r="U10" s="113"/>
      <c r="V10" s="25"/>
      <c r="W10" s="25"/>
      <c r="X10" s="26"/>
    </row>
    <row r="11" spans="1:24" s="19" customFormat="1" ht="12.75" customHeight="1">
      <c r="A11" s="75" t="s">
        <v>44</v>
      </c>
      <c r="B11" s="78" t="s">
        <v>40</v>
      </c>
      <c r="C11" s="124">
        <v>275.32</v>
      </c>
      <c r="D11" s="45" t="s">
        <v>43</v>
      </c>
      <c r="E11" s="14"/>
      <c r="F11" s="14"/>
      <c r="G11" s="14"/>
      <c r="H11" s="14" t="s">
        <v>42</v>
      </c>
      <c r="I11" s="15" t="s">
        <v>39</v>
      </c>
      <c r="J11" s="41"/>
      <c r="K11" s="41"/>
      <c r="L11" s="42"/>
      <c r="M11" s="41"/>
      <c r="N11" s="42"/>
      <c r="O11" s="54"/>
      <c r="P11" s="45"/>
      <c r="Q11" s="43"/>
      <c r="R11" s="43"/>
      <c r="S11" s="43"/>
      <c r="T11" s="42"/>
      <c r="U11" s="44"/>
      <c r="V11" s="21"/>
      <c r="W11" s="21"/>
      <c r="X11" s="24"/>
    </row>
    <row r="12" spans="1:24" s="19" customFormat="1" ht="12.75" customHeight="1">
      <c r="A12" s="76"/>
      <c r="B12" s="79"/>
      <c r="C12" s="125"/>
      <c r="D12" s="82">
        <f>+D13/C11</f>
        <v>1</v>
      </c>
      <c r="E12" s="81"/>
      <c r="F12" s="81"/>
      <c r="G12" s="81"/>
      <c r="H12" s="81"/>
      <c r="I12" s="83"/>
      <c r="J12" s="104"/>
      <c r="K12" s="104"/>
      <c r="L12" s="104"/>
      <c r="M12" s="104"/>
      <c r="N12" s="104"/>
      <c r="O12" s="105"/>
      <c r="P12" s="103"/>
      <c r="Q12" s="104"/>
      <c r="R12" s="104"/>
      <c r="S12" s="104"/>
      <c r="T12" s="104"/>
      <c r="U12" s="105"/>
      <c r="V12" s="21"/>
      <c r="W12" s="21"/>
      <c r="X12" s="24"/>
    </row>
    <row r="13" spans="1:24" s="19" customFormat="1" ht="12.75" customHeight="1">
      <c r="A13" s="77"/>
      <c r="B13" s="80"/>
      <c r="C13" s="126"/>
      <c r="D13" s="85">
        <f>+ROUND(C11*1,2)</f>
        <v>275.32</v>
      </c>
      <c r="E13" s="84"/>
      <c r="F13" s="84"/>
      <c r="G13" s="84"/>
      <c r="H13" s="84"/>
      <c r="I13" s="86"/>
      <c r="J13" s="84"/>
      <c r="K13" s="84"/>
      <c r="L13" s="84"/>
      <c r="M13" s="84"/>
      <c r="N13" s="84"/>
      <c r="O13" s="86"/>
      <c r="P13" s="85"/>
      <c r="Q13" s="84"/>
      <c r="R13" s="84"/>
      <c r="S13" s="84"/>
      <c r="T13" s="84"/>
      <c r="U13" s="86"/>
      <c r="V13" s="21"/>
      <c r="W13" s="21"/>
      <c r="X13" s="24"/>
    </row>
    <row r="14" spans="1:24" s="19" customFormat="1" ht="12.75" customHeight="1">
      <c r="A14" s="75" t="s">
        <v>45</v>
      </c>
      <c r="B14" s="78" t="s">
        <v>41</v>
      </c>
      <c r="C14" s="127">
        <v>16197</v>
      </c>
      <c r="D14" s="9" t="s">
        <v>43</v>
      </c>
      <c r="E14" s="11"/>
      <c r="F14" s="11"/>
      <c r="G14" s="11"/>
      <c r="H14" s="11" t="s">
        <v>42</v>
      </c>
      <c r="I14" s="11" t="s">
        <v>39</v>
      </c>
      <c r="J14" s="45" t="s">
        <v>43</v>
      </c>
      <c r="K14" s="14"/>
      <c r="L14" s="14"/>
      <c r="M14" s="14"/>
      <c r="N14" s="14" t="s">
        <v>42</v>
      </c>
      <c r="O14" s="15" t="s">
        <v>39</v>
      </c>
      <c r="P14" s="45" t="s">
        <v>43</v>
      </c>
      <c r="Q14" s="14"/>
      <c r="R14" s="14"/>
      <c r="S14" s="14"/>
      <c r="T14" s="14" t="s">
        <v>42</v>
      </c>
      <c r="U14" s="15" t="s">
        <v>39</v>
      </c>
      <c r="V14" s="21"/>
      <c r="W14" s="21"/>
      <c r="X14" s="24"/>
    </row>
    <row r="15" spans="1:24" s="19" customFormat="1" ht="12.75" customHeight="1">
      <c r="A15" s="76"/>
      <c r="B15" s="79"/>
      <c r="C15" s="128"/>
      <c r="D15" s="81">
        <f>+D16/C14</f>
        <v>0.3333333333333333</v>
      </c>
      <c r="E15" s="81"/>
      <c r="F15" s="81"/>
      <c r="G15" s="81"/>
      <c r="H15" s="81"/>
      <c r="I15" s="81"/>
      <c r="J15" s="82">
        <f>+J16/C14</f>
        <v>0.3333333333333333</v>
      </c>
      <c r="K15" s="81"/>
      <c r="L15" s="81"/>
      <c r="M15" s="81"/>
      <c r="N15" s="81"/>
      <c r="O15" s="83"/>
      <c r="P15" s="82">
        <f>+P16/C14</f>
        <v>0.3333333333333333</v>
      </c>
      <c r="Q15" s="81"/>
      <c r="R15" s="81"/>
      <c r="S15" s="81"/>
      <c r="T15" s="81"/>
      <c r="U15" s="83"/>
      <c r="V15" s="21"/>
      <c r="W15" s="21"/>
      <c r="X15" s="24"/>
    </row>
    <row r="16" spans="1:24" s="19" customFormat="1" ht="12.75" customHeight="1">
      <c r="A16" s="77"/>
      <c r="B16" s="80"/>
      <c r="C16" s="129"/>
      <c r="D16" s="84">
        <f>+ROUND((C14/3),2)</f>
        <v>5399</v>
      </c>
      <c r="E16" s="84"/>
      <c r="F16" s="84"/>
      <c r="G16" s="84"/>
      <c r="H16" s="84"/>
      <c r="I16" s="84"/>
      <c r="J16" s="85">
        <f>+ROUND((C14/3),2)</f>
        <v>5399</v>
      </c>
      <c r="K16" s="84"/>
      <c r="L16" s="84"/>
      <c r="M16" s="84"/>
      <c r="N16" s="84"/>
      <c r="O16" s="86"/>
      <c r="P16" s="85">
        <f>+ROUND((C14/3),2)</f>
        <v>5399</v>
      </c>
      <c r="Q16" s="84"/>
      <c r="R16" s="84"/>
      <c r="S16" s="84"/>
      <c r="T16" s="84"/>
      <c r="U16" s="86"/>
      <c r="V16" s="21"/>
      <c r="W16" s="21"/>
      <c r="X16" s="24"/>
    </row>
    <row r="17" spans="1:24" s="19" customFormat="1" ht="12.75" customHeight="1">
      <c r="A17" s="76" t="s">
        <v>46</v>
      </c>
      <c r="B17" s="79" t="s">
        <v>49</v>
      </c>
      <c r="C17" s="128">
        <v>2206.75</v>
      </c>
      <c r="D17" s="9" t="s">
        <v>43</v>
      </c>
      <c r="E17" s="11"/>
      <c r="F17" s="11"/>
      <c r="G17" s="11"/>
      <c r="H17" s="11" t="s">
        <v>42</v>
      </c>
      <c r="I17" s="11" t="s">
        <v>39</v>
      </c>
      <c r="J17" s="13"/>
      <c r="K17" s="9"/>
      <c r="L17" s="10"/>
      <c r="M17" s="9"/>
      <c r="N17" s="10"/>
      <c r="O17" s="58"/>
      <c r="P17" s="55"/>
      <c r="Q17" s="32"/>
      <c r="R17" s="32"/>
      <c r="S17" s="32"/>
      <c r="T17" s="10"/>
      <c r="U17" s="61"/>
      <c r="V17" s="21"/>
      <c r="W17" s="21"/>
      <c r="X17" s="24"/>
    </row>
    <row r="18" spans="1:24" s="19" customFormat="1" ht="12.75" customHeight="1">
      <c r="A18" s="76"/>
      <c r="B18" s="79"/>
      <c r="C18" s="128"/>
      <c r="D18" s="81">
        <f>+D19/C17</f>
        <v>1</v>
      </c>
      <c r="E18" s="81"/>
      <c r="F18" s="81"/>
      <c r="G18" s="81"/>
      <c r="H18" s="81"/>
      <c r="I18" s="81"/>
      <c r="J18" s="82"/>
      <c r="K18" s="81"/>
      <c r="L18" s="81"/>
      <c r="M18" s="81"/>
      <c r="N18" s="81"/>
      <c r="O18" s="83"/>
      <c r="P18" s="82"/>
      <c r="Q18" s="81"/>
      <c r="R18" s="81"/>
      <c r="S18" s="81"/>
      <c r="T18" s="81"/>
      <c r="U18" s="83"/>
      <c r="V18" s="21"/>
      <c r="W18" s="21"/>
      <c r="X18" s="24"/>
    </row>
    <row r="19" spans="1:24" s="19" customFormat="1" ht="12.75" customHeight="1">
      <c r="A19" s="76"/>
      <c r="B19" s="79"/>
      <c r="C19" s="128"/>
      <c r="D19" s="87">
        <f>+ROUND(C17*1,2)</f>
        <v>2206.75</v>
      </c>
      <c r="E19" s="87"/>
      <c r="F19" s="87"/>
      <c r="G19" s="87"/>
      <c r="H19" s="87"/>
      <c r="I19" s="87"/>
      <c r="J19" s="88"/>
      <c r="K19" s="87"/>
      <c r="L19" s="87"/>
      <c r="M19" s="87"/>
      <c r="N19" s="87"/>
      <c r="O19" s="89"/>
      <c r="P19" s="88"/>
      <c r="Q19" s="87"/>
      <c r="R19" s="87"/>
      <c r="S19" s="87"/>
      <c r="T19" s="87"/>
      <c r="U19" s="89"/>
      <c r="V19" s="21"/>
      <c r="W19" s="21"/>
      <c r="X19" s="24"/>
    </row>
    <row r="20" spans="1:24" s="19" customFormat="1" ht="12.75" customHeight="1">
      <c r="A20" s="75" t="s">
        <v>47</v>
      </c>
      <c r="B20" s="78" t="s">
        <v>50</v>
      </c>
      <c r="C20" s="127">
        <v>2376.5</v>
      </c>
      <c r="D20" s="41" t="s">
        <v>39</v>
      </c>
      <c r="E20" s="14"/>
      <c r="F20" s="14"/>
      <c r="G20" s="14"/>
      <c r="H20" s="14"/>
      <c r="I20" s="14" t="s">
        <v>39</v>
      </c>
      <c r="J20" s="45"/>
      <c r="K20" s="41"/>
      <c r="L20" s="42"/>
      <c r="M20" s="41"/>
      <c r="N20" s="42"/>
      <c r="O20" s="54"/>
      <c r="P20" s="45"/>
      <c r="Q20" s="43"/>
      <c r="R20" s="43"/>
      <c r="S20" s="43"/>
      <c r="T20" s="42"/>
      <c r="U20" s="44"/>
      <c r="V20" s="21"/>
      <c r="W20" s="21"/>
      <c r="X20" s="24"/>
    </row>
    <row r="21" spans="1:24" s="19" customFormat="1" ht="12.75" customHeight="1">
      <c r="A21" s="76"/>
      <c r="B21" s="79"/>
      <c r="C21" s="128"/>
      <c r="D21" s="81">
        <f>+D22/C20</f>
        <v>1</v>
      </c>
      <c r="E21" s="81"/>
      <c r="F21" s="81"/>
      <c r="G21" s="81"/>
      <c r="H21" s="81"/>
      <c r="I21" s="81"/>
      <c r="J21" s="82"/>
      <c r="K21" s="81"/>
      <c r="L21" s="81"/>
      <c r="M21" s="81"/>
      <c r="N21" s="81"/>
      <c r="O21" s="83"/>
      <c r="P21" s="82"/>
      <c r="Q21" s="81"/>
      <c r="R21" s="81"/>
      <c r="S21" s="81"/>
      <c r="T21" s="81"/>
      <c r="U21" s="83"/>
      <c r="V21" s="21"/>
      <c r="W21" s="21"/>
      <c r="X21" s="24"/>
    </row>
    <row r="22" spans="1:24" s="19" customFormat="1" ht="12.75" customHeight="1">
      <c r="A22" s="77"/>
      <c r="B22" s="80"/>
      <c r="C22" s="129"/>
      <c r="D22" s="84">
        <f>+ROUND(C20*1,2)</f>
        <v>2376.5</v>
      </c>
      <c r="E22" s="84"/>
      <c r="F22" s="84"/>
      <c r="G22" s="84"/>
      <c r="H22" s="84"/>
      <c r="I22" s="84"/>
      <c r="J22" s="85"/>
      <c r="K22" s="84"/>
      <c r="L22" s="84"/>
      <c r="M22" s="84"/>
      <c r="N22" s="84"/>
      <c r="O22" s="86"/>
      <c r="P22" s="85"/>
      <c r="Q22" s="84"/>
      <c r="R22" s="84"/>
      <c r="S22" s="84"/>
      <c r="T22" s="84"/>
      <c r="U22" s="86"/>
      <c r="V22" s="21"/>
      <c r="W22" s="21"/>
      <c r="X22" s="24"/>
    </row>
    <row r="23" spans="1:24" s="19" customFormat="1" ht="12.75" customHeight="1">
      <c r="A23" s="75" t="s">
        <v>48</v>
      </c>
      <c r="B23" s="78" t="s">
        <v>51</v>
      </c>
      <c r="C23" s="127">
        <v>2716</v>
      </c>
      <c r="D23" s="41"/>
      <c r="E23" s="14"/>
      <c r="F23" s="14"/>
      <c r="G23" s="14"/>
      <c r="H23" s="14"/>
      <c r="I23" s="14"/>
      <c r="J23" s="45" t="s">
        <v>39</v>
      </c>
      <c r="K23" s="41"/>
      <c r="L23" s="42"/>
      <c r="M23" s="41"/>
      <c r="N23" s="42"/>
      <c r="O23" s="54" t="s">
        <v>52</v>
      </c>
      <c r="P23" s="45"/>
      <c r="Q23" s="43"/>
      <c r="R23" s="43"/>
      <c r="S23" s="43"/>
      <c r="T23" s="42"/>
      <c r="U23" s="44"/>
      <c r="V23" s="21"/>
      <c r="W23" s="21"/>
      <c r="X23" s="24"/>
    </row>
    <row r="24" spans="1:24" s="19" customFormat="1" ht="12.75" customHeight="1">
      <c r="A24" s="76"/>
      <c r="B24" s="79"/>
      <c r="C24" s="128"/>
      <c r="D24" s="81"/>
      <c r="E24" s="81"/>
      <c r="F24" s="81"/>
      <c r="G24" s="81"/>
      <c r="H24" s="81"/>
      <c r="I24" s="81"/>
      <c r="J24" s="82">
        <f>+J25/C23</f>
        <v>1</v>
      </c>
      <c r="K24" s="81"/>
      <c r="L24" s="81"/>
      <c r="M24" s="81"/>
      <c r="N24" s="81"/>
      <c r="O24" s="83"/>
      <c r="P24" s="82"/>
      <c r="Q24" s="81"/>
      <c r="R24" s="81"/>
      <c r="S24" s="81"/>
      <c r="T24" s="81"/>
      <c r="U24" s="83"/>
      <c r="V24" s="21"/>
      <c r="W24" s="21"/>
      <c r="X24" s="24"/>
    </row>
    <row r="25" spans="1:24" s="19" customFormat="1" ht="12.75" customHeight="1">
      <c r="A25" s="77"/>
      <c r="B25" s="80"/>
      <c r="C25" s="129"/>
      <c r="D25" s="84"/>
      <c r="E25" s="84"/>
      <c r="F25" s="84"/>
      <c r="G25" s="84"/>
      <c r="H25" s="84"/>
      <c r="I25" s="84"/>
      <c r="J25" s="85">
        <f>+ROUND((C23),2)</f>
        <v>2716</v>
      </c>
      <c r="K25" s="84"/>
      <c r="L25" s="84"/>
      <c r="M25" s="84"/>
      <c r="N25" s="84"/>
      <c r="O25" s="86"/>
      <c r="P25" s="85"/>
      <c r="Q25" s="84"/>
      <c r="R25" s="84"/>
      <c r="S25" s="84"/>
      <c r="T25" s="84"/>
      <c r="U25" s="86"/>
      <c r="V25" s="21"/>
      <c r="W25" s="21"/>
      <c r="X25" s="24"/>
    </row>
    <row r="26" spans="1:24" s="19" customFormat="1" ht="21">
      <c r="A26" s="36" t="s">
        <v>4</v>
      </c>
      <c r="B26" s="37" t="s">
        <v>53</v>
      </c>
      <c r="C26" s="38"/>
      <c r="D26" s="40"/>
      <c r="E26" s="64"/>
      <c r="F26" s="64"/>
      <c r="G26" s="64"/>
      <c r="H26" s="64"/>
      <c r="I26" s="64"/>
      <c r="J26" s="65"/>
      <c r="K26" s="66"/>
      <c r="L26" s="67"/>
      <c r="M26" s="66"/>
      <c r="N26" s="67"/>
      <c r="O26" s="68"/>
      <c r="P26" s="69"/>
      <c r="Q26" s="67"/>
      <c r="R26" s="67"/>
      <c r="S26" s="67"/>
      <c r="T26" s="67"/>
      <c r="U26" s="70"/>
      <c r="V26" s="21"/>
      <c r="W26" s="21"/>
      <c r="X26" s="24"/>
    </row>
    <row r="27" spans="1:24" s="19" customFormat="1" ht="12.75" customHeight="1">
      <c r="A27" s="75" t="s">
        <v>64</v>
      </c>
      <c r="B27" s="78" t="s">
        <v>55</v>
      </c>
      <c r="C27" s="127">
        <v>3192</v>
      </c>
      <c r="D27" s="41" t="s">
        <v>43</v>
      </c>
      <c r="E27" s="14"/>
      <c r="F27" s="14"/>
      <c r="G27" s="14"/>
      <c r="H27" s="14" t="s">
        <v>42</v>
      </c>
      <c r="I27" s="14" t="s">
        <v>39</v>
      </c>
      <c r="J27" s="71"/>
      <c r="K27" s="41"/>
      <c r="L27" s="42"/>
      <c r="M27" s="41"/>
      <c r="N27" s="42"/>
      <c r="O27" s="54"/>
      <c r="P27" s="45"/>
      <c r="Q27" s="43"/>
      <c r="R27" s="43"/>
      <c r="S27" s="43"/>
      <c r="T27" s="42"/>
      <c r="U27" s="44"/>
      <c r="V27" s="21"/>
      <c r="W27" s="21"/>
      <c r="X27" s="24"/>
    </row>
    <row r="28" spans="1:24" s="19" customFormat="1" ht="12.75" customHeight="1">
      <c r="A28" s="76"/>
      <c r="B28" s="79"/>
      <c r="C28" s="128"/>
      <c r="D28" s="81">
        <f>+D29/C27</f>
        <v>1</v>
      </c>
      <c r="E28" s="81"/>
      <c r="F28" s="81"/>
      <c r="G28" s="81"/>
      <c r="H28" s="81"/>
      <c r="I28" s="81"/>
      <c r="J28" s="82"/>
      <c r="K28" s="81"/>
      <c r="L28" s="81"/>
      <c r="M28" s="81"/>
      <c r="N28" s="81"/>
      <c r="O28" s="83"/>
      <c r="P28" s="82"/>
      <c r="Q28" s="81"/>
      <c r="R28" s="81"/>
      <c r="S28" s="81"/>
      <c r="T28" s="81"/>
      <c r="U28" s="83"/>
      <c r="V28" s="21"/>
      <c r="W28" s="21"/>
      <c r="X28" s="24"/>
    </row>
    <row r="29" spans="1:24" s="19" customFormat="1" ht="12.75" customHeight="1">
      <c r="A29" s="77"/>
      <c r="B29" s="80"/>
      <c r="C29" s="129"/>
      <c r="D29" s="84">
        <f>+ROUND(C27*1,2)</f>
        <v>3192</v>
      </c>
      <c r="E29" s="84"/>
      <c r="F29" s="84"/>
      <c r="G29" s="84"/>
      <c r="H29" s="84"/>
      <c r="I29" s="84"/>
      <c r="J29" s="85"/>
      <c r="K29" s="84"/>
      <c r="L29" s="84"/>
      <c r="M29" s="84"/>
      <c r="N29" s="84"/>
      <c r="O29" s="86"/>
      <c r="P29" s="85"/>
      <c r="Q29" s="84"/>
      <c r="R29" s="84"/>
      <c r="S29" s="84"/>
      <c r="T29" s="84"/>
      <c r="U29" s="86"/>
      <c r="V29" s="21"/>
      <c r="W29" s="21"/>
      <c r="X29" s="24"/>
    </row>
    <row r="30" spans="1:24" s="19" customFormat="1" ht="12.75" customHeight="1">
      <c r="A30" s="76" t="s">
        <v>65</v>
      </c>
      <c r="B30" s="79" t="s">
        <v>56</v>
      </c>
      <c r="C30" s="128">
        <v>3308.4</v>
      </c>
      <c r="D30" s="9" t="s">
        <v>39</v>
      </c>
      <c r="E30" s="11"/>
      <c r="F30" s="11"/>
      <c r="G30" s="11"/>
      <c r="H30" s="11"/>
      <c r="I30" s="11" t="s">
        <v>39</v>
      </c>
      <c r="J30" s="55"/>
      <c r="K30" s="9"/>
      <c r="L30" s="10"/>
      <c r="M30" s="9"/>
      <c r="N30" s="10"/>
      <c r="O30" s="58"/>
      <c r="P30" s="55"/>
      <c r="Q30" s="32"/>
      <c r="R30" s="32"/>
      <c r="S30" s="32"/>
      <c r="T30" s="10"/>
      <c r="U30" s="61"/>
      <c r="V30" s="21"/>
      <c r="W30" s="21"/>
      <c r="X30" s="24"/>
    </row>
    <row r="31" spans="1:24" s="19" customFormat="1" ht="12.75" customHeight="1">
      <c r="A31" s="76"/>
      <c r="B31" s="79"/>
      <c r="C31" s="128"/>
      <c r="D31" s="81">
        <f>+D32/C30</f>
        <v>1</v>
      </c>
      <c r="E31" s="81"/>
      <c r="F31" s="81"/>
      <c r="G31" s="81"/>
      <c r="H31" s="81"/>
      <c r="I31" s="81"/>
      <c r="J31" s="82"/>
      <c r="K31" s="81"/>
      <c r="L31" s="81"/>
      <c r="M31" s="81"/>
      <c r="N31" s="81"/>
      <c r="O31" s="83"/>
      <c r="P31" s="82"/>
      <c r="Q31" s="81"/>
      <c r="R31" s="81"/>
      <c r="S31" s="81"/>
      <c r="T31" s="81"/>
      <c r="U31" s="83"/>
      <c r="V31" s="21"/>
      <c r="W31" s="21"/>
      <c r="X31" s="24"/>
    </row>
    <row r="32" spans="1:24" s="19" customFormat="1" ht="12.75" customHeight="1">
      <c r="A32" s="76"/>
      <c r="B32" s="79"/>
      <c r="C32" s="128"/>
      <c r="D32" s="87">
        <f>+ROUND(C30*1,2)</f>
        <v>3308.4</v>
      </c>
      <c r="E32" s="87"/>
      <c r="F32" s="87"/>
      <c r="G32" s="87"/>
      <c r="H32" s="87"/>
      <c r="I32" s="87"/>
      <c r="J32" s="88"/>
      <c r="K32" s="87"/>
      <c r="L32" s="87"/>
      <c r="M32" s="87"/>
      <c r="N32" s="87"/>
      <c r="O32" s="89"/>
      <c r="P32" s="88"/>
      <c r="Q32" s="87"/>
      <c r="R32" s="87"/>
      <c r="S32" s="87"/>
      <c r="T32" s="87"/>
      <c r="U32" s="89"/>
      <c r="V32" s="21"/>
      <c r="W32" s="21"/>
      <c r="X32" s="24"/>
    </row>
    <row r="33" spans="1:24" s="19" customFormat="1" ht="12.75" customHeight="1">
      <c r="A33" s="75" t="s">
        <v>66</v>
      </c>
      <c r="B33" s="78" t="s">
        <v>57</v>
      </c>
      <c r="C33" s="127">
        <v>3674</v>
      </c>
      <c r="D33" s="41" t="s">
        <v>43</v>
      </c>
      <c r="E33" s="14"/>
      <c r="F33" s="14"/>
      <c r="G33" s="14"/>
      <c r="H33" s="14" t="s">
        <v>42</v>
      </c>
      <c r="I33" s="14" t="s">
        <v>39</v>
      </c>
      <c r="J33" s="45"/>
      <c r="K33" s="41"/>
      <c r="L33" s="42"/>
      <c r="M33" s="41"/>
      <c r="N33" s="42"/>
      <c r="O33" s="54"/>
      <c r="P33" s="45"/>
      <c r="Q33" s="43"/>
      <c r="R33" s="43"/>
      <c r="S33" s="43"/>
      <c r="T33" s="42"/>
      <c r="U33" s="44"/>
      <c r="V33" s="21"/>
      <c r="W33" s="21"/>
      <c r="X33" s="24"/>
    </row>
    <row r="34" spans="1:24" s="19" customFormat="1" ht="12.75" customHeight="1">
      <c r="A34" s="76"/>
      <c r="B34" s="79"/>
      <c r="C34" s="128"/>
      <c r="D34" s="81">
        <f>+D35/C33</f>
        <v>1</v>
      </c>
      <c r="E34" s="81"/>
      <c r="F34" s="81"/>
      <c r="G34" s="81"/>
      <c r="H34" s="81"/>
      <c r="I34" s="81"/>
      <c r="J34" s="82"/>
      <c r="K34" s="81"/>
      <c r="L34" s="81"/>
      <c r="M34" s="81"/>
      <c r="N34" s="81"/>
      <c r="O34" s="83"/>
      <c r="P34" s="82"/>
      <c r="Q34" s="81"/>
      <c r="R34" s="81"/>
      <c r="S34" s="81"/>
      <c r="T34" s="81"/>
      <c r="U34" s="83"/>
      <c r="V34" s="21"/>
      <c r="W34" s="21"/>
      <c r="X34" s="24"/>
    </row>
    <row r="35" spans="1:24" s="19" customFormat="1" ht="12.75" customHeight="1">
      <c r="A35" s="77"/>
      <c r="B35" s="80"/>
      <c r="C35" s="129"/>
      <c r="D35" s="84">
        <f>+ROUND(C33*1,2)</f>
        <v>3674</v>
      </c>
      <c r="E35" s="84"/>
      <c r="F35" s="84"/>
      <c r="G35" s="84"/>
      <c r="H35" s="84"/>
      <c r="I35" s="84"/>
      <c r="J35" s="85"/>
      <c r="K35" s="84"/>
      <c r="L35" s="84"/>
      <c r="M35" s="84"/>
      <c r="N35" s="84"/>
      <c r="O35" s="86"/>
      <c r="P35" s="85"/>
      <c r="Q35" s="84"/>
      <c r="R35" s="84"/>
      <c r="S35" s="84"/>
      <c r="T35" s="84"/>
      <c r="U35" s="86"/>
      <c r="V35" s="21"/>
      <c r="W35" s="21"/>
      <c r="X35" s="24"/>
    </row>
    <row r="36" spans="1:24" s="19" customFormat="1" ht="12.75" customHeight="1">
      <c r="A36" s="76" t="s">
        <v>67</v>
      </c>
      <c r="B36" s="79" t="s">
        <v>58</v>
      </c>
      <c r="C36" s="128">
        <v>2659</v>
      </c>
      <c r="D36" s="9" t="s">
        <v>43</v>
      </c>
      <c r="E36" s="11"/>
      <c r="F36" s="11"/>
      <c r="G36" s="11"/>
      <c r="H36" s="11" t="s">
        <v>42</v>
      </c>
      <c r="I36" s="11" t="s">
        <v>39</v>
      </c>
      <c r="J36" s="13"/>
      <c r="K36" s="9"/>
      <c r="L36" s="10"/>
      <c r="M36" s="9"/>
      <c r="N36" s="10"/>
      <c r="O36" s="58"/>
      <c r="P36" s="55"/>
      <c r="Q36" s="32"/>
      <c r="R36" s="32"/>
      <c r="S36" s="32"/>
      <c r="T36" s="10"/>
      <c r="U36" s="61"/>
      <c r="V36" s="21"/>
      <c r="W36" s="21"/>
      <c r="X36" s="24"/>
    </row>
    <row r="37" spans="1:24" s="19" customFormat="1" ht="12.75" customHeight="1">
      <c r="A37" s="76"/>
      <c r="B37" s="79"/>
      <c r="C37" s="128"/>
      <c r="D37" s="81">
        <f>+D38/C36</f>
        <v>1</v>
      </c>
      <c r="E37" s="81"/>
      <c r="F37" s="81"/>
      <c r="G37" s="81"/>
      <c r="H37" s="81"/>
      <c r="I37" s="81"/>
      <c r="J37" s="82"/>
      <c r="K37" s="81"/>
      <c r="L37" s="81"/>
      <c r="M37" s="81"/>
      <c r="N37" s="81"/>
      <c r="O37" s="83"/>
      <c r="P37" s="82"/>
      <c r="Q37" s="81"/>
      <c r="R37" s="81"/>
      <c r="S37" s="81"/>
      <c r="T37" s="81"/>
      <c r="U37" s="83"/>
      <c r="V37" s="21"/>
      <c r="W37" s="21"/>
      <c r="X37" s="24"/>
    </row>
    <row r="38" spans="1:24" s="19" customFormat="1" ht="12.75" customHeight="1">
      <c r="A38" s="76"/>
      <c r="B38" s="79"/>
      <c r="C38" s="128"/>
      <c r="D38" s="87">
        <f>+ROUND(C36*1,2)</f>
        <v>2659</v>
      </c>
      <c r="E38" s="87"/>
      <c r="F38" s="87"/>
      <c r="G38" s="87"/>
      <c r="H38" s="87"/>
      <c r="I38" s="87"/>
      <c r="J38" s="88"/>
      <c r="K38" s="87"/>
      <c r="L38" s="87"/>
      <c r="M38" s="87"/>
      <c r="N38" s="87"/>
      <c r="O38" s="89"/>
      <c r="P38" s="88"/>
      <c r="Q38" s="87"/>
      <c r="R38" s="87"/>
      <c r="S38" s="87"/>
      <c r="T38" s="87"/>
      <c r="U38" s="89"/>
      <c r="V38" s="21"/>
      <c r="W38" s="21"/>
      <c r="X38" s="24"/>
    </row>
    <row r="39" spans="1:24" s="19" customFormat="1" ht="12.75" customHeight="1">
      <c r="A39" s="75" t="s">
        <v>68</v>
      </c>
      <c r="B39" s="78" t="s">
        <v>59</v>
      </c>
      <c r="C39" s="127">
        <v>379.75</v>
      </c>
      <c r="D39" s="41" t="s">
        <v>39</v>
      </c>
      <c r="E39" s="14"/>
      <c r="F39" s="14"/>
      <c r="G39" s="14"/>
      <c r="H39" s="14"/>
      <c r="I39" s="14" t="s">
        <v>39</v>
      </c>
      <c r="J39" s="45"/>
      <c r="K39" s="41"/>
      <c r="L39" s="42"/>
      <c r="M39" s="41"/>
      <c r="N39" s="42"/>
      <c r="O39" s="54"/>
      <c r="P39" s="45"/>
      <c r="Q39" s="43"/>
      <c r="R39" s="43"/>
      <c r="S39" s="43"/>
      <c r="T39" s="42"/>
      <c r="U39" s="44"/>
      <c r="V39" s="21"/>
      <c r="W39" s="21"/>
      <c r="X39" s="24"/>
    </row>
    <row r="40" spans="1:24" s="19" customFormat="1" ht="12.75" customHeight="1">
      <c r="A40" s="76"/>
      <c r="B40" s="79"/>
      <c r="C40" s="128"/>
      <c r="D40" s="81">
        <f>+D41/C39</f>
        <v>1</v>
      </c>
      <c r="E40" s="81"/>
      <c r="F40" s="81"/>
      <c r="G40" s="81"/>
      <c r="H40" s="81"/>
      <c r="I40" s="81"/>
      <c r="J40" s="82"/>
      <c r="K40" s="81"/>
      <c r="L40" s="81"/>
      <c r="M40" s="81"/>
      <c r="N40" s="81"/>
      <c r="O40" s="83"/>
      <c r="P40" s="82"/>
      <c r="Q40" s="81"/>
      <c r="R40" s="81"/>
      <c r="S40" s="81"/>
      <c r="T40" s="81"/>
      <c r="U40" s="83"/>
      <c r="V40" s="21"/>
      <c r="W40" s="21"/>
      <c r="X40" s="24"/>
    </row>
    <row r="41" spans="1:24" s="19" customFormat="1" ht="12.75" customHeight="1">
      <c r="A41" s="77"/>
      <c r="B41" s="80"/>
      <c r="C41" s="129"/>
      <c r="D41" s="84">
        <f>+ROUND(C39*1,2)</f>
        <v>379.75</v>
      </c>
      <c r="E41" s="84"/>
      <c r="F41" s="84"/>
      <c r="G41" s="84"/>
      <c r="H41" s="84"/>
      <c r="I41" s="84"/>
      <c r="J41" s="85"/>
      <c r="K41" s="84"/>
      <c r="L41" s="84"/>
      <c r="M41" s="84"/>
      <c r="N41" s="84"/>
      <c r="O41" s="86"/>
      <c r="P41" s="85"/>
      <c r="Q41" s="84"/>
      <c r="R41" s="84"/>
      <c r="S41" s="84"/>
      <c r="T41" s="84"/>
      <c r="U41" s="86"/>
      <c r="V41" s="21"/>
      <c r="W41" s="21"/>
      <c r="X41" s="24"/>
    </row>
    <row r="42" spans="1:24" s="19" customFormat="1" ht="12.75" customHeight="1">
      <c r="A42" s="76" t="s">
        <v>69</v>
      </c>
      <c r="B42" s="79" t="s">
        <v>60</v>
      </c>
      <c r="C42" s="128">
        <v>292.15</v>
      </c>
      <c r="D42" s="9" t="s">
        <v>43</v>
      </c>
      <c r="E42" s="11"/>
      <c r="F42" s="11"/>
      <c r="G42" s="11"/>
      <c r="H42" s="11" t="s">
        <v>42</v>
      </c>
      <c r="I42" s="11" t="s">
        <v>39</v>
      </c>
      <c r="J42" s="55"/>
      <c r="K42" s="9"/>
      <c r="L42" s="10"/>
      <c r="M42" s="9"/>
      <c r="N42" s="10"/>
      <c r="O42" s="58"/>
      <c r="P42" s="55"/>
      <c r="Q42" s="32"/>
      <c r="R42" s="32"/>
      <c r="S42" s="32"/>
      <c r="T42" s="10"/>
      <c r="U42" s="61"/>
      <c r="V42" s="21"/>
      <c r="W42" s="21"/>
      <c r="X42" s="24"/>
    </row>
    <row r="43" spans="1:24" s="19" customFormat="1" ht="12.75" customHeight="1">
      <c r="A43" s="76"/>
      <c r="B43" s="79"/>
      <c r="C43" s="128"/>
      <c r="D43" s="81">
        <f>+D44/C42</f>
        <v>1</v>
      </c>
      <c r="E43" s="81"/>
      <c r="F43" s="81"/>
      <c r="G43" s="81"/>
      <c r="H43" s="81"/>
      <c r="I43" s="81"/>
      <c r="J43" s="82"/>
      <c r="K43" s="81"/>
      <c r="L43" s="81"/>
      <c r="M43" s="81"/>
      <c r="N43" s="81"/>
      <c r="O43" s="83"/>
      <c r="P43" s="82"/>
      <c r="Q43" s="81"/>
      <c r="R43" s="81"/>
      <c r="S43" s="81"/>
      <c r="T43" s="81"/>
      <c r="U43" s="83"/>
      <c r="V43" s="21"/>
      <c r="W43" s="21"/>
      <c r="X43" s="24"/>
    </row>
    <row r="44" spans="1:24" s="19" customFormat="1" ht="12.75" customHeight="1">
      <c r="A44" s="76"/>
      <c r="B44" s="79"/>
      <c r="C44" s="128"/>
      <c r="D44" s="87">
        <f>+ROUND(C42*1,2)</f>
        <v>292.15</v>
      </c>
      <c r="E44" s="87"/>
      <c r="F44" s="87"/>
      <c r="G44" s="87"/>
      <c r="H44" s="87"/>
      <c r="I44" s="87"/>
      <c r="J44" s="88"/>
      <c r="K44" s="87"/>
      <c r="L44" s="87"/>
      <c r="M44" s="87"/>
      <c r="N44" s="87"/>
      <c r="O44" s="89"/>
      <c r="P44" s="88"/>
      <c r="Q44" s="87"/>
      <c r="R44" s="87"/>
      <c r="S44" s="87"/>
      <c r="T44" s="87"/>
      <c r="U44" s="89"/>
      <c r="V44" s="21"/>
      <c r="W44" s="21"/>
      <c r="X44" s="24"/>
    </row>
    <row r="45" spans="1:24" s="19" customFormat="1" ht="12.75" customHeight="1">
      <c r="A45" s="75" t="s">
        <v>70</v>
      </c>
      <c r="B45" s="78" t="s">
        <v>61</v>
      </c>
      <c r="C45" s="127">
        <v>942.4</v>
      </c>
      <c r="D45" s="41" t="s">
        <v>43</v>
      </c>
      <c r="E45" s="14"/>
      <c r="F45" s="14"/>
      <c r="G45" s="14"/>
      <c r="H45" s="14" t="s">
        <v>42</v>
      </c>
      <c r="I45" s="14" t="s">
        <v>39</v>
      </c>
      <c r="J45" s="71"/>
      <c r="K45" s="41"/>
      <c r="L45" s="42"/>
      <c r="M45" s="41"/>
      <c r="N45" s="42"/>
      <c r="O45" s="54"/>
      <c r="P45" s="45"/>
      <c r="Q45" s="43"/>
      <c r="R45" s="43"/>
      <c r="S45" s="43"/>
      <c r="T45" s="42"/>
      <c r="U45" s="44"/>
      <c r="V45" s="21"/>
      <c r="W45" s="21"/>
      <c r="X45" s="24"/>
    </row>
    <row r="46" spans="1:24" s="19" customFormat="1" ht="12.75" customHeight="1">
      <c r="A46" s="76"/>
      <c r="B46" s="79"/>
      <c r="C46" s="128"/>
      <c r="D46" s="81">
        <f>+D47/C45</f>
        <v>1</v>
      </c>
      <c r="E46" s="81"/>
      <c r="F46" s="81"/>
      <c r="G46" s="81"/>
      <c r="H46" s="81"/>
      <c r="I46" s="81"/>
      <c r="J46" s="82"/>
      <c r="K46" s="81"/>
      <c r="L46" s="81"/>
      <c r="M46" s="81"/>
      <c r="N46" s="81"/>
      <c r="O46" s="83"/>
      <c r="P46" s="82"/>
      <c r="Q46" s="81"/>
      <c r="R46" s="81"/>
      <c r="S46" s="81"/>
      <c r="T46" s="81"/>
      <c r="U46" s="83"/>
      <c r="V46" s="21"/>
      <c r="W46" s="21"/>
      <c r="X46" s="24"/>
    </row>
    <row r="47" spans="1:24" s="19" customFormat="1" ht="12.75" customHeight="1">
      <c r="A47" s="77"/>
      <c r="B47" s="80"/>
      <c r="C47" s="129"/>
      <c r="D47" s="84">
        <f>+ROUND(C45*1,2)</f>
        <v>942.4</v>
      </c>
      <c r="E47" s="84"/>
      <c r="F47" s="84"/>
      <c r="G47" s="84"/>
      <c r="H47" s="84"/>
      <c r="I47" s="84"/>
      <c r="J47" s="85"/>
      <c r="K47" s="84"/>
      <c r="L47" s="84"/>
      <c r="M47" s="84"/>
      <c r="N47" s="84"/>
      <c r="O47" s="86"/>
      <c r="P47" s="85"/>
      <c r="Q47" s="84"/>
      <c r="R47" s="84"/>
      <c r="S47" s="84"/>
      <c r="T47" s="84"/>
      <c r="U47" s="86"/>
      <c r="V47" s="21"/>
      <c r="W47" s="21"/>
      <c r="X47" s="24"/>
    </row>
    <row r="48" spans="1:24" s="19" customFormat="1" ht="12.75" customHeight="1">
      <c r="A48" s="76" t="s">
        <v>71</v>
      </c>
      <c r="B48" s="79" t="s">
        <v>62</v>
      </c>
      <c r="C48" s="128">
        <v>6841.6</v>
      </c>
      <c r="D48" s="9" t="s">
        <v>39</v>
      </c>
      <c r="E48" s="11"/>
      <c r="F48" s="11"/>
      <c r="G48" s="11"/>
      <c r="H48" s="11"/>
      <c r="I48" s="11" t="s">
        <v>39</v>
      </c>
      <c r="J48" s="55"/>
      <c r="K48" s="9"/>
      <c r="L48" s="10"/>
      <c r="M48" s="9"/>
      <c r="N48" s="10"/>
      <c r="O48" s="58"/>
      <c r="P48" s="55"/>
      <c r="Q48" s="32"/>
      <c r="R48" s="32"/>
      <c r="S48" s="32"/>
      <c r="T48" s="10"/>
      <c r="U48" s="61"/>
      <c r="V48" s="21"/>
      <c r="W48" s="21"/>
      <c r="X48" s="24"/>
    </row>
    <row r="49" spans="1:24" s="19" customFormat="1" ht="12.75" customHeight="1">
      <c r="A49" s="76"/>
      <c r="B49" s="79"/>
      <c r="C49" s="128"/>
      <c r="D49" s="81">
        <f>+D50/C48</f>
        <v>1</v>
      </c>
      <c r="E49" s="81"/>
      <c r="F49" s="81"/>
      <c r="G49" s="81"/>
      <c r="H49" s="81"/>
      <c r="I49" s="81"/>
      <c r="J49" s="82"/>
      <c r="K49" s="81"/>
      <c r="L49" s="81"/>
      <c r="M49" s="81"/>
      <c r="N49" s="81"/>
      <c r="O49" s="83"/>
      <c r="P49" s="82"/>
      <c r="Q49" s="81"/>
      <c r="R49" s="81"/>
      <c r="S49" s="81"/>
      <c r="T49" s="81"/>
      <c r="U49" s="83"/>
      <c r="V49" s="21"/>
      <c r="W49" s="21"/>
      <c r="X49" s="24"/>
    </row>
    <row r="50" spans="1:24" s="19" customFormat="1" ht="12.75" customHeight="1">
      <c r="A50" s="76"/>
      <c r="B50" s="79"/>
      <c r="C50" s="128"/>
      <c r="D50" s="87">
        <f>+ROUND(C48*1,2)</f>
        <v>6841.6</v>
      </c>
      <c r="E50" s="87"/>
      <c r="F50" s="87"/>
      <c r="G50" s="87"/>
      <c r="H50" s="87"/>
      <c r="I50" s="87"/>
      <c r="J50" s="88"/>
      <c r="K50" s="87"/>
      <c r="L50" s="87"/>
      <c r="M50" s="87"/>
      <c r="N50" s="87"/>
      <c r="O50" s="89"/>
      <c r="P50" s="88"/>
      <c r="Q50" s="87"/>
      <c r="R50" s="87"/>
      <c r="S50" s="87"/>
      <c r="T50" s="87"/>
      <c r="U50" s="89"/>
      <c r="V50" s="21"/>
      <c r="W50" s="21"/>
      <c r="X50" s="24"/>
    </row>
    <row r="51" spans="1:24" s="19" customFormat="1" ht="12.75" customHeight="1">
      <c r="A51" s="75" t="s">
        <v>72</v>
      </c>
      <c r="B51" s="78" t="s">
        <v>63</v>
      </c>
      <c r="C51" s="127">
        <v>9472.8</v>
      </c>
      <c r="D51" s="41" t="s">
        <v>43</v>
      </c>
      <c r="E51" s="14"/>
      <c r="F51" s="14"/>
      <c r="G51" s="14"/>
      <c r="H51" s="14" t="s">
        <v>42</v>
      </c>
      <c r="I51" s="14" t="s">
        <v>39</v>
      </c>
      <c r="J51" s="45"/>
      <c r="K51" s="41"/>
      <c r="L51" s="42"/>
      <c r="M51" s="41"/>
      <c r="N51" s="42"/>
      <c r="O51" s="54"/>
      <c r="P51" s="45"/>
      <c r="Q51" s="43"/>
      <c r="R51" s="43"/>
      <c r="S51" s="43"/>
      <c r="T51" s="42"/>
      <c r="U51" s="44"/>
      <c r="V51" s="21"/>
      <c r="W51" s="21"/>
      <c r="X51" s="24"/>
    </row>
    <row r="52" spans="1:24" s="19" customFormat="1" ht="12.75" customHeight="1">
      <c r="A52" s="76"/>
      <c r="B52" s="79"/>
      <c r="C52" s="128"/>
      <c r="D52" s="81">
        <f>+D53/C51</f>
        <v>1</v>
      </c>
      <c r="E52" s="81"/>
      <c r="F52" s="81"/>
      <c r="G52" s="81"/>
      <c r="H52" s="81"/>
      <c r="I52" s="81"/>
      <c r="J52" s="82"/>
      <c r="K52" s="81"/>
      <c r="L52" s="81"/>
      <c r="M52" s="81"/>
      <c r="N52" s="81"/>
      <c r="O52" s="83"/>
      <c r="P52" s="82"/>
      <c r="Q52" s="81"/>
      <c r="R52" s="81"/>
      <c r="S52" s="81"/>
      <c r="T52" s="81"/>
      <c r="U52" s="83"/>
      <c r="V52" s="21"/>
      <c r="W52" s="21"/>
      <c r="X52" s="24"/>
    </row>
    <row r="53" spans="1:24" s="19" customFormat="1" ht="12.75" customHeight="1">
      <c r="A53" s="77"/>
      <c r="B53" s="80"/>
      <c r="C53" s="129"/>
      <c r="D53" s="84">
        <f>+ROUND(C51*1,2)</f>
        <v>9472.8</v>
      </c>
      <c r="E53" s="84"/>
      <c r="F53" s="84"/>
      <c r="G53" s="84"/>
      <c r="H53" s="84"/>
      <c r="I53" s="84"/>
      <c r="J53" s="85"/>
      <c r="K53" s="84"/>
      <c r="L53" s="84"/>
      <c r="M53" s="84"/>
      <c r="N53" s="84"/>
      <c r="O53" s="86"/>
      <c r="P53" s="85"/>
      <c r="Q53" s="84"/>
      <c r="R53" s="84"/>
      <c r="S53" s="84"/>
      <c r="T53" s="84"/>
      <c r="U53" s="86"/>
      <c r="V53" s="21"/>
      <c r="W53" s="21"/>
      <c r="X53" s="24"/>
    </row>
    <row r="54" spans="1:24" s="19" customFormat="1" ht="12.75" customHeight="1">
      <c r="A54" s="36" t="s">
        <v>5</v>
      </c>
      <c r="B54" s="37" t="s">
        <v>73</v>
      </c>
      <c r="C54" s="38"/>
      <c r="D54" s="40"/>
      <c r="E54" s="64"/>
      <c r="F54" s="64"/>
      <c r="G54" s="64"/>
      <c r="H54" s="64"/>
      <c r="I54" s="64"/>
      <c r="J54" s="65"/>
      <c r="K54" s="66"/>
      <c r="L54" s="67"/>
      <c r="M54" s="66"/>
      <c r="N54" s="67"/>
      <c r="O54" s="68"/>
      <c r="P54" s="69"/>
      <c r="Q54" s="67"/>
      <c r="R54" s="67"/>
      <c r="S54" s="67"/>
      <c r="T54" s="67"/>
      <c r="U54" s="70"/>
      <c r="V54" s="21"/>
      <c r="W54" s="21"/>
      <c r="X54" s="24"/>
    </row>
    <row r="55" spans="1:24" s="19" customFormat="1" ht="12.75" customHeight="1">
      <c r="A55" s="76" t="s">
        <v>74</v>
      </c>
      <c r="B55" s="79" t="s">
        <v>75</v>
      </c>
      <c r="C55" s="128">
        <v>3063.72</v>
      </c>
      <c r="D55" s="9" t="s">
        <v>43</v>
      </c>
      <c r="E55" s="11"/>
      <c r="F55" s="11"/>
      <c r="G55" s="11"/>
      <c r="H55" s="11" t="s">
        <v>42</v>
      </c>
      <c r="I55" s="11" t="s">
        <v>39</v>
      </c>
      <c r="J55" s="13"/>
      <c r="K55" s="9"/>
      <c r="L55" s="10"/>
      <c r="M55" s="9"/>
      <c r="N55" s="10"/>
      <c r="O55" s="58"/>
      <c r="P55" s="55"/>
      <c r="Q55" s="32"/>
      <c r="R55" s="32"/>
      <c r="S55" s="32"/>
      <c r="T55" s="10"/>
      <c r="U55" s="61"/>
      <c r="V55" s="21"/>
      <c r="W55" s="21"/>
      <c r="X55" s="24"/>
    </row>
    <row r="56" spans="1:24" s="19" customFormat="1" ht="12.75" customHeight="1">
      <c r="A56" s="76"/>
      <c r="B56" s="79"/>
      <c r="C56" s="128"/>
      <c r="D56" s="81">
        <f>+D57/C55</f>
        <v>1</v>
      </c>
      <c r="E56" s="81"/>
      <c r="F56" s="81"/>
      <c r="G56" s="81"/>
      <c r="H56" s="81"/>
      <c r="I56" s="81"/>
      <c r="J56" s="82"/>
      <c r="K56" s="81"/>
      <c r="L56" s="81"/>
      <c r="M56" s="81"/>
      <c r="N56" s="81"/>
      <c r="O56" s="83"/>
      <c r="P56" s="82"/>
      <c r="Q56" s="81"/>
      <c r="R56" s="81"/>
      <c r="S56" s="81"/>
      <c r="T56" s="81"/>
      <c r="U56" s="83"/>
      <c r="V56" s="21"/>
      <c r="W56" s="21"/>
      <c r="X56" s="24"/>
    </row>
    <row r="57" spans="1:24" s="19" customFormat="1" ht="12.75" customHeight="1">
      <c r="A57" s="76"/>
      <c r="B57" s="79"/>
      <c r="C57" s="128"/>
      <c r="D57" s="87">
        <f>+ROUND(C55*1,2)</f>
        <v>3063.72</v>
      </c>
      <c r="E57" s="87"/>
      <c r="F57" s="87"/>
      <c r="G57" s="87"/>
      <c r="H57" s="87"/>
      <c r="I57" s="87"/>
      <c r="J57" s="88"/>
      <c r="K57" s="87"/>
      <c r="L57" s="87"/>
      <c r="M57" s="87"/>
      <c r="N57" s="87"/>
      <c r="O57" s="89"/>
      <c r="P57" s="88"/>
      <c r="Q57" s="87"/>
      <c r="R57" s="87"/>
      <c r="S57" s="87"/>
      <c r="T57" s="87"/>
      <c r="U57" s="89"/>
      <c r="V57" s="21"/>
      <c r="W57" s="21"/>
      <c r="X57" s="24"/>
    </row>
    <row r="58" spans="1:24" s="19" customFormat="1" ht="12.75" customHeight="1">
      <c r="A58" s="75" t="s">
        <v>80</v>
      </c>
      <c r="B58" s="78" t="s">
        <v>76</v>
      </c>
      <c r="C58" s="127">
        <v>363</v>
      </c>
      <c r="D58" s="41" t="s">
        <v>43</v>
      </c>
      <c r="E58" s="14"/>
      <c r="F58" s="14"/>
      <c r="G58" s="14"/>
      <c r="H58" s="14" t="s">
        <v>42</v>
      </c>
      <c r="I58" s="14" t="s">
        <v>39</v>
      </c>
      <c r="J58" s="45" t="s">
        <v>43</v>
      </c>
      <c r="K58" s="14"/>
      <c r="L58" s="14"/>
      <c r="M58" s="14"/>
      <c r="N58" s="14" t="s">
        <v>42</v>
      </c>
      <c r="O58" s="15" t="s">
        <v>39</v>
      </c>
      <c r="P58" s="45" t="s">
        <v>43</v>
      </c>
      <c r="Q58" s="14"/>
      <c r="R58" s="14"/>
      <c r="S58" s="14"/>
      <c r="T58" s="14" t="s">
        <v>42</v>
      </c>
      <c r="U58" s="15" t="s">
        <v>39</v>
      </c>
      <c r="V58" s="21"/>
      <c r="W58" s="21"/>
      <c r="X58" s="24"/>
    </row>
    <row r="59" spans="1:24" s="19" customFormat="1" ht="12.75" customHeight="1">
      <c r="A59" s="76"/>
      <c r="B59" s="79"/>
      <c r="C59" s="128"/>
      <c r="D59" s="81">
        <f>+D60/C58</f>
        <v>0.3333333333333333</v>
      </c>
      <c r="E59" s="81"/>
      <c r="F59" s="81"/>
      <c r="G59" s="81"/>
      <c r="H59" s="81"/>
      <c r="I59" s="81"/>
      <c r="J59" s="82">
        <f>+J60/C58</f>
        <v>0.3333333333333333</v>
      </c>
      <c r="K59" s="81"/>
      <c r="L59" s="81"/>
      <c r="M59" s="81"/>
      <c r="N59" s="81"/>
      <c r="O59" s="83"/>
      <c r="P59" s="82">
        <f>+P60/C58</f>
        <v>0.3333333333333333</v>
      </c>
      <c r="Q59" s="81"/>
      <c r="R59" s="81"/>
      <c r="S59" s="81"/>
      <c r="T59" s="81"/>
      <c r="U59" s="83"/>
      <c r="V59" s="21"/>
      <c r="W59" s="21"/>
      <c r="X59" s="24"/>
    </row>
    <row r="60" spans="1:24" s="19" customFormat="1" ht="12.75" customHeight="1">
      <c r="A60" s="77"/>
      <c r="B60" s="80"/>
      <c r="C60" s="129"/>
      <c r="D60" s="84">
        <f>+ROUND((C58/3),2)</f>
        <v>121</v>
      </c>
      <c r="E60" s="84"/>
      <c r="F60" s="84"/>
      <c r="G60" s="84"/>
      <c r="H60" s="84"/>
      <c r="I60" s="84"/>
      <c r="J60" s="85">
        <f>+ROUND((C58/3),2)</f>
        <v>121</v>
      </c>
      <c r="K60" s="84"/>
      <c r="L60" s="84"/>
      <c r="M60" s="84"/>
      <c r="N60" s="84"/>
      <c r="O60" s="86"/>
      <c r="P60" s="85">
        <f>+ROUND((C58/3),2)</f>
        <v>121</v>
      </c>
      <c r="Q60" s="84"/>
      <c r="R60" s="84"/>
      <c r="S60" s="84"/>
      <c r="T60" s="84"/>
      <c r="U60" s="86"/>
      <c r="V60" s="21"/>
      <c r="W60" s="21"/>
      <c r="X60" s="24"/>
    </row>
    <row r="61" spans="1:24" s="19" customFormat="1" ht="12.75" customHeight="1">
      <c r="A61" s="76" t="s">
        <v>81</v>
      </c>
      <c r="B61" s="79" t="s">
        <v>77</v>
      </c>
      <c r="C61" s="128">
        <v>626.84</v>
      </c>
      <c r="D61" s="9" t="s">
        <v>43</v>
      </c>
      <c r="E61" s="11"/>
      <c r="F61" s="11"/>
      <c r="G61" s="11"/>
      <c r="H61" s="11" t="s">
        <v>42</v>
      </c>
      <c r="I61" s="11" t="s">
        <v>39</v>
      </c>
      <c r="J61" s="55"/>
      <c r="K61" s="9"/>
      <c r="L61" s="10"/>
      <c r="M61" s="9"/>
      <c r="N61" s="10"/>
      <c r="O61" s="58"/>
      <c r="P61" s="55"/>
      <c r="Q61" s="32"/>
      <c r="R61" s="32"/>
      <c r="S61" s="32"/>
      <c r="T61" s="10"/>
      <c r="U61" s="61"/>
      <c r="V61" s="21"/>
      <c r="W61" s="21"/>
      <c r="X61" s="24"/>
    </row>
    <row r="62" spans="1:24" s="19" customFormat="1" ht="12.75" customHeight="1">
      <c r="A62" s="76"/>
      <c r="B62" s="79"/>
      <c r="C62" s="128"/>
      <c r="D62" s="81">
        <f>+D63/C61</f>
        <v>1</v>
      </c>
      <c r="E62" s="81"/>
      <c r="F62" s="81"/>
      <c r="G62" s="81"/>
      <c r="H62" s="81"/>
      <c r="I62" s="81"/>
      <c r="J62" s="82"/>
      <c r="K62" s="81"/>
      <c r="L62" s="81"/>
      <c r="M62" s="81"/>
      <c r="N62" s="81"/>
      <c r="O62" s="83"/>
      <c r="P62" s="82"/>
      <c r="Q62" s="81"/>
      <c r="R62" s="81"/>
      <c r="S62" s="81"/>
      <c r="T62" s="81"/>
      <c r="U62" s="83"/>
      <c r="V62" s="21"/>
      <c r="W62" s="21"/>
      <c r="X62" s="24"/>
    </row>
    <row r="63" spans="1:24" s="19" customFormat="1" ht="12.75" customHeight="1">
      <c r="A63" s="76"/>
      <c r="B63" s="79"/>
      <c r="C63" s="128"/>
      <c r="D63" s="87">
        <f>+ROUND(C61*1,2)</f>
        <v>626.84</v>
      </c>
      <c r="E63" s="87"/>
      <c r="F63" s="87"/>
      <c r="G63" s="87"/>
      <c r="H63" s="87"/>
      <c r="I63" s="87"/>
      <c r="J63" s="88"/>
      <c r="K63" s="87"/>
      <c r="L63" s="87"/>
      <c r="M63" s="87"/>
      <c r="N63" s="87"/>
      <c r="O63" s="89"/>
      <c r="P63" s="88"/>
      <c r="Q63" s="87"/>
      <c r="R63" s="87"/>
      <c r="S63" s="87"/>
      <c r="T63" s="87"/>
      <c r="U63" s="89"/>
      <c r="V63" s="21"/>
      <c r="W63" s="21"/>
      <c r="X63" s="24"/>
    </row>
    <row r="64" spans="1:24" s="19" customFormat="1" ht="12.75" customHeight="1">
      <c r="A64" s="75" t="s">
        <v>82</v>
      </c>
      <c r="B64" s="78" t="s">
        <v>78</v>
      </c>
      <c r="C64" s="127">
        <v>3388.75</v>
      </c>
      <c r="D64" s="41" t="s">
        <v>43</v>
      </c>
      <c r="E64" s="14"/>
      <c r="F64" s="14"/>
      <c r="G64" s="14"/>
      <c r="H64" s="14" t="s">
        <v>42</v>
      </c>
      <c r="I64" s="14" t="s">
        <v>39</v>
      </c>
      <c r="J64" s="71"/>
      <c r="K64" s="41"/>
      <c r="L64" s="42"/>
      <c r="M64" s="41"/>
      <c r="N64" s="42"/>
      <c r="O64" s="54"/>
      <c r="P64" s="45"/>
      <c r="Q64" s="43"/>
      <c r="R64" s="43"/>
      <c r="S64" s="43"/>
      <c r="T64" s="42"/>
      <c r="U64" s="44"/>
      <c r="V64" s="21"/>
      <c r="W64" s="21"/>
      <c r="X64" s="24"/>
    </row>
    <row r="65" spans="1:24" s="19" customFormat="1" ht="12.75" customHeight="1">
      <c r="A65" s="76"/>
      <c r="B65" s="79"/>
      <c r="C65" s="128"/>
      <c r="D65" s="81">
        <f>+D66/C64</f>
        <v>1</v>
      </c>
      <c r="E65" s="81"/>
      <c r="F65" s="81"/>
      <c r="G65" s="81"/>
      <c r="H65" s="81"/>
      <c r="I65" s="81"/>
      <c r="J65" s="82"/>
      <c r="K65" s="81"/>
      <c r="L65" s="81"/>
      <c r="M65" s="81"/>
      <c r="N65" s="81"/>
      <c r="O65" s="83"/>
      <c r="P65" s="82"/>
      <c r="Q65" s="81"/>
      <c r="R65" s="81"/>
      <c r="S65" s="81"/>
      <c r="T65" s="81"/>
      <c r="U65" s="83"/>
      <c r="V65" s="21"/>
      <c r="W65" s="21"/>
      <c r="X65" s="24"/>
    </row>
    <row r="66" spans="1:24" s="19" customFormat="1" ht="12.75" customHeight="1">
      <c r="A66" s="77"/>
      <c r="B66" s="80"/>
      <c r="C66" s="129"/>
      <c r="D66" s="84">
        <f>+ROUND(C64*1,2)</f>
        <v>3388.75</v>
      </c>
      <c r="E66" s="84"/>
      <c r="F66" s="84"/>
      <c r="G66" s="84"/>
      <c r="H66" s="84"/>
      <c r="I66" s="84"/>
      <c r="J66" s="85"/>
      <c r="K66" s="84"/>
      <c r="L66" s="84"/>
      <c r="M66" s="84"/>
      <c r="N66" s="84"/>
      <c r="O66" s="86"/>
      <c r="P66" s="85"/>
      <c r="Q66" s="84"/>
      <c r="R66" s="84"/>
      <c r="S66" s="84"/>
      <c r="T66" s="84"/>
      <c r="U66" s="86"/>
      <c r="V66" s="21"/>
      <c r="W66" s="21"/>
      <c r="X66" s="24"/>
    </row>
    <row r="67" spans="1:24" s="19" customFormat="1" ht="12.75" customHeight="1">
      <c r="A67" s="75" t="s">
        <v>83</v>
      </c>
      <c r="B67" s="78" t="s">
        <v>79</v>
      </c>
      <c r="C67" s="127">
        <v>1057.32</v>
      </c>
      <c r="D67" s="41" t="s">
        <v>39</v>
      </c>
      <c r="E67" s="14"/>
      <c r="F67" s="14"/>
      <c r="G67" s="14"/>
      <c r="H67" s="14"/>
      <c r="I67" s="14" t="s">
        <v>39</v>
      </c>
      <c r="J67" s="45"/>
      <c r="K67" s="41"/>
      <c r="L67" s="42"/>
      <c r="M67" s="41"/>
      <c r="N67" s="42"/>
      <c r="O67" s="54"/>
      <c r="P67" s="45"/>
      <c r="Q67" s="43"/>
      <c r="R67" s="43"/>
      <c r="S67" s="43"/>
      <c r="T67" s="42"/>
      <c r="U67" s="44"/>
      <c r="V67" s="21"/>
      <c r="W67" s="21"/>
      <c r="X67" s="24"/>
    </row>
    <row r="68" spans="1:24" s="19" customFormat="1" ht="12.75" customHeight="1">
      <c r="A68" s="76"/>
      <c r="B68" s="79"/>
      <c r="C68" s="128"/>
      <c r="D68" s="81">
        <f>+D69/C67</f>
        <v>1</v>
      </c>
      <c r="E68" s="81"/>
      <c r="F68" s="81"/>
      <c r="G68" s="81"/>
      <c r="H68" s="81"/>
      <c r="I68" s="81"/>
      <c r="J68" s="82"/>
      <c r="K68" s="81"/>
      <c r="L68" s="81"/>
      <c r="M68" s="81"/>
      <c r="N68" s="81"/>
      <c r="O68" s="83"/>
      <c r="P68" s="82"/>
      <c r="Q68" s="81"/>
      <c r="R68" s="81"/>
      <c r="S68" s="81"/>
      <c r="T68" s="81"/>
      <c r="U68" s="83"/>
      <c r="V68" s="21"/>
      <c r="W68" s="21"/>
      <c r="X68" s="24"/>
    </row>
    <row r="69" spans="1:24" s="19" customFormat="1" ht="12.75" customHeight="1">
      <c r="A69" s="77"/>
      <c r="B69" s="80"/>
      <c r="C69" s="129"/>
      <c r="D69" s="84">
        <f>+ROUND(C67*1,2)</f>
        <v>1057.32</v>
      </c>
      <c r="E69" s="84"/>
      <c r="F69" s="84"/>
      <c r="G69" s="84"/>
      <c r="H69" s="84"/>
      <c r="I69" s="84"/>
      <c r="J69" s="85"/>
      <c r="K69" s="84"/>
      <c r="L69" s="84"/>
      <c r="M69" s="84"/>
      <c r="N69" s="84"/>
      <c r="O69" s="86"/>
      <c r="P69" s="85"/>
      <c r="Q69" s="84"/>
      <c r="R69" s="84"/>
      <c r="S69" s="84"/>
      <c r="T69" s="84"/>
      <c r="U69" s="86"/>
      <c r="V69" s="21"/>
      <c r="W69" s="21"/>
      <c r="X69" s="24"/>
    </row>
    <row r="70" spans="1:24" s="19" customFormat="1" ht="12.75" customHeight="1">
      <c r="A70" s="36" t="s">
        <v>6</v>
      </c>
      <c r="B70" s="37" t="s">
        <v>84</v>
      </c>
      <c r="C70" s="38"/>
      <c r="D70" s="40"/>
      <c r="E70" s="64"/>
      <c r="F70" s="64"/>
      <c r="G70" s="64"/>
      <c r="H70" s="64"/>
      <c r="I70" s="64"/>
      <c r="J70" s="65"/>
      <c r="K70" s="66"/>
      <c r="L70" s="67"/>
      <c r="M70" s="66"/>
      <c r="N70" s="67"/>
      <c r="O70" s="68"/>
      <c r="P70" s="69"/>
      <c r="Q70" s="67"/>
      <c r="R70" s="67"/>
      <c r="S70" s="67"/>
      <c r="T70" s="67"/>
      <c r="U70" s="70"/>
      <c r="V70" s="21"/>
      <c r="W70" s="21"/>
      <c r="X70" s="24"/>
    </row>
    <row r="71" spans="1:24" s="19" customFormat="1" ht="12.75" customHeight="1">
      <c r="A71" s="75" t="s">
        <v>86</v>
      </c>
      <c r="B71" s="78" t="s">
        <v>85</v>
      </c>
      <c r="C71" s="127">
        <v>3867</v>
      </c>
      <c r="D71" s="41"/>
      <c r="E71" s="14"/>
      <c r="F71" s="14"/>
      <c r="G71" s="14"/>
      <c r="H71" s="14"/>
      <c r="I71" s="14"/>
      <c r="J71" s="45" t="s">
        <v>43</v>
      </c>
      <c r="K71" s="14"/>
      <c r="L71" s="14"/>
      <c r="M71" s="14"/>
      <c r="N71" s="14" t="s">
        <v>42</v>
      </c>
      <c r="O71" s="15" t="s">
        <v>39</v>
      </c>
      <c r="P71" s="45"/>
      <c r="Q71" s="43"/>
      <c r="R71" s="43"/>
      <c r="S71" s="43"/>
      <c r="T71" s="42"/>
      <c r="U71" s="44"/>
      <c r="V71" s="21"/>
      <c r="W71" s="21"/>
      <c r="X71" s="24"/>
    </row>
    <row r="72" spans="1:24" s="19" customFormat="1" ht="12.75" customHeight="1">
      <c r="A72" s="76"/>
      <c r="B72" s="79"/>
      <c r="C72" s="128"/>
      <c r="D72" s="81"/>
      <c r="E72" s="81"/>
      <c r="F72" s="81"/>
      <c r="G72" s="81"/>
      <c r="H72" s="81"/>
      <c r="I72" s="81"/>
      <c r="J72" s="82">
        <f>+J73/C71</f>
        <v>1</v>
      </c>
      <c r="K72" s="81"/>
      <c r="L72" s="81"/>
      <c r="M72" s="81"/>
      <c r="N72" s="81"/>
      <c r="O72" s="83"/>
      <c r="P72" s="82"/>
      <c r="Q72" s="81"/>
      <c r="R72" s="81"/>
      <c r="S72" s="81"/>
      <c r="T72" s="81"/>
      <c r="U72" s="83"/>
      <c r="V72" s="21"/>
      <c r="W72" s="21"/>
      <c r="X72" s="24"/>
    </row>
    <row r="73" spans="1:24" s="19" customFormat="1" ht="12.75" customHeight="1">
      <c r="A73" s="77"/>
      <c r="B73" s="80"/>
      <c r="C73" s="129"/>
      <c r="D73" s="84"/>
      <c r="E73" s="84"/>
      <c r="F73" s="84"/>
      <c r="G73" s="84"/>
      <c r="H73" s="84"/>
      <c r="I73" s="84"/>
      <c r="J73" s="85">
        <f>+ROUND((C71),2)</f>
        <v>3867</v>
      </c>
      <c r="K73" s="84"/>
      <c r="L73" s="84"/>
      <c r="M73" s="84"/>
      <c r="N73" s="84"/>
      <c r="O73" s="86"/>
      <c r="P73" s="85"/>
      <c r="Q73" s="84"/>
      <c r="R73" s="84"/>
      <c r="S73" s="84"/>
      <c r="T73" s="84"/>
      <c r="U73" s="86"/>
      <c r="V73" s="21"/>
      <c r="W73" s="21"/>
      <c r="X73" s="24"/>
    </row>
    <row r="74" spans="1:24" s="19" customFormat="1" ht="12.75" customHeight="1">
      <c r="A74" s="33">
        <v>2</v>
      </c>
      <c r="B74" s="34" t="s">
        <v>87</v>
      </c>
      <c r="C74" s="130"/>
      <c r="D74" s="90"/>
      <c r="E74" s="90"/>
      <c r="F74" s="90"/>
      <c r="G74" s="90"/>
      <c r="H74" s="90"/>
      <c r="I74" s="90"/>
      <c r="J74" s="91"/>
      <c r="K74" s="90"/>
      <c r="L74" s="90"/>
      <c r="M74" s="90"/>
      <c r="N74" s="90"/>
      <c r="O74" s="92"/>
      <c r="P74" s="91"/>
      <c r="Q74" s="90"/>
      <c r="R74" s="90"/>
      <c r="S74" s="90"/>
      <c r="T74" s="90"/>
      <c r="U74" s="92"/>
      <c r="V74" s="21"/>
      <c r="W74" s="21"/>
      <c r="X74" s="24"/>
    </row>
    <row r="75" spans="1:24" s="19" customFormat="1" ht="12.75" customHeight="1">
      <c r="A75" s="36" t="s">
        <v>7</v>
      </c>
      <c r="B75" s="37" t="s">
        <v>88</v>
      </c>
      <c r="C75" s="38"/>
      <c r="D75" s="40"/>
      <c r="E75" s="64"/>
      <c r="F75" s="64"/>
      <c r="G75" s="64"/>
      <c r="H75" s="64"/>
      <c r="I75" s="64"/>
      <c r="J75" s="65"/>
      <c r="K75" s="66"/>
      <c r="L75" s="67"/>
      <c r="M75" s="66"/>
      <c r="N75" s="67"/>
      <c r="O75" s="68"/>
      <c r="P75" s="69"/>
      <c r="Q75" s="67"/>
      <c r="R75" s="67"/>
      <c r="S75" s="67"/>
      <c r="T75" s="67"/>
      <c r="U75" s="70"/>
      <c r="V75" s="21"/>
      <c r="W75" s="21"/>
      <c r="X75" s="24"/>
    </row>
    <row r="76" spans="1:24" s="19" customFormat="1" ht="12.75" customHeight="1">
      <c r="A76" s="76" t="s">
        <v>89</v>
      </c>
      <c r="B76" s="79" t="s">
        <v>91</v>
      </c>
      <c r="C76" s="128">
        <v>2835.84</v>
      </c>
      <c r="D76" s="9"/>
      <c r="E76" s="11"/>
      <c r="F76" s="11"/>
      <c r="G76" s="11"/>
      <c r="H76" s="11"/>
      <c r="I76" s="11"/>
      <c r="J76" s="55" t="s">
        <v>43</v>
      </c>
      <c r="K76" s="11"/>
      <c r="L76" s="11"/>
      <c r="M76" s="11"/>
      <c r="N76" s="11" t="s">
        <v>42</v>
      </c>
      <c r="O76" s="12" t="s">
        <v>39</v>
      </c>
      <c r="P76" s="55"/>
      <c r="Q76" s="32"/>
      <c r="R76" s="32"/>
      <c r="S76" s="32"/>
      <c r="T76" s="10"/>
      <c r="U76" s="61"/>
      <c r="V76" s="21"/>
      <c r="W76" s="21"/>
      <c r="X76" s="24"/>
    </row>
    <row r="77" spans="1:24" s="19" customFormat="1" ht="12.75" customHeight="1">
      <c r="A77" s="76"/>
      <c r="B77" s="79"/>
      <c r="C77" s="128"/>
      <c r="D77" s="81"/>
      <c r="E77" s="81"/>
      <c r="F77" s="81"/>
      <c r="G77" s="81"/>
      <c r="H77" s="81"/>
      <c r="I77" s="81"/>
      <c r="J77" s="82">
        <f>+J78/C76</f>
        <v>1</v>
      </c>
      <c r="K77" s="81"/>
      <c r="L77" s="81"/>
      <c r="M77" s="81"/>
      <c r="N77" s="81"/>
      <c r="O77" s="83"/>
      <c r="P77" s="82"/>
      <c r="Q77" s="81"/>
      <c r="R77" s="81"/>
      <c r="S77" s="81"/>
      <c r="T77" s="81"/>
      <c r="U77" s="83"/>
      <c r="V77" s="21"/>
      <c r="W77" s="21"/>
      <c r="X77" s="24"/>
    </row>
    <row r="78" spans="1:24" s="19" customFormat="1" ht="12.75" customHeight="1">
      <c r="A78" s="76"/>
      <c r="B78" s="79"/>
      <c r="C78" s="128"/>
      <c r="D78" s="87"/>
      <c r="E78" s="87"/>
      <c r="F78" s="87"/>
      <c r="G78" s="87"/>
      <c r="H78" s="87"/>
      <c r="I78" s="87"/>
      <c r="J78" s="88">
        <f>+ROUND((C76),2)</f>
        <v>2835.84</v>
      </c>
      <c r="K78" s="87"/>
      <c r="L78" s="87"/>
      <c r="M78" s="87"/>
      <c r="N78" s="87"/>
      <c r="O78" s="89"/>
      <c r="P78" s="88"/>
      <c r="Q78" s="87"/>
      <c r="R78" s="87"/>
      <c r="S78" s="87"/>
      <c r="T78" s="87"/>
      <c r="U78" s="89"/>
      <c r="V78" s="21"/>
      <c r="W78" s="21"/>
      <c r="X78" s="24"/>
    </row>
    <row r="79" spans="1:24" s="19" customFormat="1" ht="12.75" customHeight="1">
      <c r="A79" s="75" t="s">
        <v>94</v>
      </c>
      <c r="B79" s="78" t="s">
        <v>92</v>
      </c>
      <c r="C79" s="127">
        <v>2696.89</v>
      </c>
      <c r="D79" s="41"/>
      <c r="E79" s="14"/>
      <c r="F79" s="14"/>
      <c r="G79" s="14"/>
      <c r="H79" s="14"/>
      <c r="I79" s="14"/>
      <c r="J79" s="45" t="s">
        <v>43</v>
      </c>
      <c r="K79" s="14"/>
      <c r="L79" s="14"/>
      <c r="M79" s="14"/>
      <c r="N79" s="14" t="s">
        <v>42</v>
      </c>
      <c r="O79" s="15" t="s">
        <v>39</v>
      </c>
      <c r="P79" s="45"/>
      <c r="Q79" s="43"/>
      <c r="R79" s="43"/>
      <c r="S79" s="43"/>
      <c r="T79" s="42"/>
      <c r="U79" s="44"/>
      <c r="V79" s="21"/>
      <c r="W79" s="21"/>
      <c r="X79" s="24"/>
    </row>
    <row r="80" spans="1:24" s="19" customFormat="1" ht="12.75" customHeight="1">
      <c r="A80" s="76"/>
      <c r="B80" s="79"/>
      <c r="C80" s="128"/>
      <c r="D80" s="81"/>
      <c r="E80" s="81"/>
      <c r="F80" s="81"/>
      <c r="G80" s="81"/>
      <c r="H80" s="81"/>
      <c r="I80" s="81"/>
      <c r="J80" s="82">
        <f>+J81/C79</f>
        <v>1</v>
      </c>
      <c r="K80" s="81"/>
      <c r="L80" s="81"/>
      <c r="M80" s="81"/>
      <c r="N80" s="81"/>
      <c r="O80" s="83"/>
      <c r="P80" s="82"/>
      <c r="Q80" s="81"/>
      <c r="R80" s="81"/>
      <c r="S80" s="81"/>
      <c r="T80" s="81"/>
      <c r="U80" s="83"/>
      <c r="V80" s="21"/>
      <c r="W80" s="21"/>
      <c r="X80" s="24"/>
    </row>
    <row r="81" spans="1:24" s="19" customFormat="1" ht="12.75" customHeight="1">
      <c r="A81" s="77"/>
      <c r="B81" s="80"/>
      <c r="C81" s="129"/>
      <c r="D81" s="84"/>
      <c r="E81" s="84"/>
      <c r="F81" s="84"/>
      <c r="G81" s="84"/>
      <c r="H81" s="84"/>
      <c r="I81" s="84"/>
      <c r="J81" s="85">
        <f>+ROUND((C79),2)</f>
        <v>2696.89</v>
      </c>
      <c r="K81" s="84"/>
      <c r="L81" s="84"/>
      <c r="M81" s="84"/>
      <c r="N81" s="84"/>
      <c r="O81" s="86"/>
      <c r="P81" s="85"/>
      <c r="Q81" s="84"/>
      <c r="R81" s="84"/>
      <c r="S81" s="84"/>
      <c r="T81" s="84"/>
      <c r="U81" s="86"/>
      <c r="V81" s="21"/>
      <c r="W81" s="21"/>
      <c r="X81" s="24"/>
    </row>
    <row r="82" spans="1:24" s="19" customFormat="1" ht="12.75" customHeight="1">
      <c r="A82" s="75" t="s">
        <v>95</v>
      </c>
      <c r="B82" s="78" t="s">
        <v>93</v>
      </c>
      <c r="C82" s="127">
        <v>1786</v>
      </c>
      <c r="D82" s="41"/>
      <c r="E82" s="14"/>
      <c r="F82" s="14"/>
      <c r="G82" s="14"/>
      <c r="H82" s="14"/>
      <c r="I82" s="14"/>
      <c r="J82" s="45" t="s">
        <v>43</v>
      </c>
      <c r="K82" s="14"/>
      <c r="L82" s="14"/>
      <c r="M82" s="14"/>
      <c r="N82" s="14" t="s">
        <v>42</v>
      </c>
      <c r="O82" s="15" t="s">
        <v>39</v>
      </c>
      <c r="P82" s="45"/>
      <c r="Q82" s="43"/>
      <c r="R82" s="43"/>
      <c r="S82" s="43"/>
      <c r="T82" s="42"/>
      <c r="U82" s="44"/>
      <c r="V82" s="21"/>
      <c r="W82" s="21"/>
      <c r="X82" s="24"/>
    </row>
    <row r="83" spans="1:24" s="19" customFormat="1" ht="12.75" customHeight="1">
      <c r="A83" s="76"/>
      <c r="B83" s="79"/>
      <c r="C83" s="128"/>
      <c r="D83" s="81"/>
      <c r="E83" s="81"/>
      <c r="F83" s="81"/>
      <c r="G83" s="81"/>
      <c r="H83" s="81"/>
      <c r="I83" s="81"/>
      <c r="J83" s="82">
        <f>+J84/C82</f>
        <v>1</v>
      </c>
      <c r="K83" s="81"/>
      <c r="L83" s="81"/>
      <c r="M83" s="81"/>
      <c r="N83" s="81"/>
      <c r="O83" s="83"/>
      <c r="P83" s="82"/>
      <c r="Q83" s="81"/>
      <c r="R83" s="81"/>
      <c r="S83" s="81"/>
      <c r="T83" s="81"/>
      <c r="U83" s="83"/>
      <c r="V83" s="21"/>
      <c r="W83" s="21"/>
      <c r="X83" s="24"/>
    </row>
    <row r="84" spans="1:24" s="19" customFormat="1" ht="12.75" customHeight="1">
      <c r="A84" s="77"/>
      <c r="B84" s="80"/>
      <c r="C84" s="129"/>
      <c r="D84" s="84"/>
      <c r="E84" s="84"/>
      <c r="F84" s="84"/>
      <c r="G84" s="84"/>
      <c r="H84" s="84"/>
      <c r="I84" s="84"/>
      <c r="J84" s="85">
        <f>+ROUND((C82),2)</f>
        <v>1786</v>
      </c>
      <c r="K84" s="84"/>
      <c r="L84" s="84"/>
      <c r="M84" s="84"/>
      <c r="N84" s="84"/>
      <c r="O84" s="86"/>
      <c r="P84" s="85"/>
      <c r="Q84" s="84"/>
      <c r="R84" s="84"/>
      <c r="S84" s="84"/>
      <c r="T84" s="84"/>
      <c r="U84" s="86"/>
      <c r="V84" s="21"/>
      <c r="W84" s="21"/>
      <c r="X84" s="24"/>
    </row>
    <row r="85" spans="1:24" s="19" customFormat="1" ht="12.75" customHeight="1">
      <c r="A85" s="46"/>
      <c r="B85" s="49"/>
      <c r="C85" s="53"/>
      <c r="D85" s="20"/>
      <c r="E85" s="20"/>
      <c r="F85" s="20"/>
      <c r="G85" s="20"/>
      <c r="H85" s="20"/>
      <c r="I85" s="20"/>
      <c r="J85" s="56"/>
      <c r="K85" s="20"/>
      <c r="L85" s="20"/>
      <c r="M85" s="20"/>
      <c r="N85" s="20"/>
      <c r="O85" s="57"/>
      <c r="P85" s="56"/>
      <c r="Q85" s="20"/>
      <c r="R85" s="20"/>
      <c r="S85" s="20"/>
      <c r="T85" s="20"/>
      <c r="U85" s="57"/>
      <c r="V85" s="21"/>
      <c r="W85" s="21"/>
      <c r="X85" s="24"/>
    </row>
    <row r="86" spans="1:24" s="19" customFormat="1" ht="12.75" customHeight="1">
      <c r="A86" s="36" t="s">
        <v>24</v>
      </c>
      <c r="B86" s="37" t="s">
        <v>96</v>
      </c>
      <c r="C86" s="38"/>
      <c r="D86" s="40"/>
      <c r="E86" s="64"/>
      <c r="F86" s="64"/>
      <c r="G86" s="64"/>
      <c r="H86" s="64"/>
      <c r="I86" s="64"/>
      <c r="J86" s="65"/>
      <c r="K86" s="66"/>
      <c r="L86" s="67"/>
      <c r="M86" s="66"/>
      <c r="N86" s="67"/>
      <c r="O86" s="68"/>
      <c r="P86" s="69"/>
      <c r="Q86" s="67"/>
      <c r="R86" s="67"/>
      <c r="S86" s="67"/>
      <c r="T86" s="67"/>
      <c r="U86" s="70"/>
      <c r="V86" s="21"/>
      <c r="W86" s="21"/>
      <c r="X86" s="24"/>
    </row>
    <row r="87" spans="1:24" s="19" customFormat="1" ht="12.75" customHeight="1">
      <c r="A87" s="76" t="s">
        <v>99</v>
      </c>
      <c r="B87" s="79" t="s">
        <v>97</v>
      </c>
      <c r="C87" s="128">
        <v>591.9</v>
      </c>
      <c r="D87" s="9"/>
      <c r="E87" s="11"/>
      <c r="F87" s="11"/>
      <c r="G87" s="11"/>
      <c r="H87" s="11"/>
      <c r="I87" s="11"/>
      <c r="J87" s="55" t="s">
        <v>43</v>
      </c>
      <c r="K87" s="11"/>
      <c r="L87" s="11"/>
      <c r="M87" s="11"/>
      <c r="N87" s="11" t="s">
        <v>42</v>
      </c>
      <c r="O87" s="12" t="s">
        <v>39</v>
      </c>
      <c r="P87" s="55"/>
      <c r="Q87" s="32"/>
      <c r="R87" s="32"/>
      <c r="S87" s="32"/>
      <c r="T87" s="10"/>
      <c r="U87" s="61"/>
      <c r="V87" s="21"/>
      <c r="W87" s="21"/>
      <c r="X87" s="24"/>
    </row>
    <row r="88" spans="1:24" s="19" customFormat="1" ht="12.75" customHeight="1">
      <c r="A88" s="76"/>
      <c r="B88" s="79"/>
      <c r="C88" s="128"/>
      <c r="D88" s="81"/>
      <c r="E88" s="81"/>
      <c r="F88" s="81"/>
      <c r="G88" s="81"/>
      <c r="H88" s="81"/>
      <c r="I88" s="81"/>
      <c r="J88" s="82">
        <f>+J89/C87</f>
        <v>1</v>
      </c>
      <c r="K88" s="81"/>
      <c r="L88" s="81"/>
      <c r="M88" s="81"/>
      <c r="N88" s="81"/>
      <c r="O88" s="83"/>
      <c r="P88" s="82"/>
      <c r="Q88" s="81"/>
      <c r="R88" s="81"/>
      <c r="S88" s="81"/>
      <c r="T88" s="81"/>
      <c r="U88" s="83"/>
      <c r="V88" s="21"/>
      <c r="W88" s="21"/>
      <c r="X88" s="24"/>
    </row>
    <row r="89" spans="1:24" s="19" customFormat="1" ht="12.75" customHeight="1">
      <c r="A89" s="76"/>
      <c r="B89" s="79"/>
      <c r="C89" s="128"/>
      <c r="D89" s="87"/>
      <c r="E89" s="87"/>
      <c r="F89" s="87"/>
      <c r="G89" s="87"/>
      <c r="H89" s="87"/>
      <c r="I89" s="87"/>
      <c r="J89" s="88">
        <f>+ROUND((C87),2)</f>
        <v>591.9</v>
      </c>
      <c r="K89" s="87"/>
      <c r="L89" s="87"/>
      <c r="M89" s="87"/>
      <c r="N89" s="87"/>
      <c r="O89" s="89"/>
      <c r="P89" s="88"/>
      <c r="Q89" s="87"/>
      <c r="R89" s="87"/>
      <c r="S89" s="87"/>
      <c r="T89" s="87"/>
      <c r="U89" s="89"/>
      <c r="V89" s="21"/>
      <c r="W89" s="21"/>
      <c r="X89" s="24"/>
    </row>
    <row r="90" spans="1:24" s="19" customFormat="1" ht="12.75" customHeight="1">
      <c r="A90" s="75" t="s">
        <v>100</v>
      </c>
      <c r="B90" s="78" t="s">
        <v>98</v>
      </c>
      <c r="C90" s="127">
        <v>803.7</v>
      </c>
      <c r="D90" s="41"/>
      <c r="E90" s="14"/>
      <c r="F90" s="14"/>
      <c r="G90" s="14"/>
      <c r="H90" s="14"/>
      <c r="I90" s="14"/>
      <c r="J90" s="45" t="s">
        <v>43</v>
      </c>
      <c r="K90" s="14"/>
      <c r="L90" s="14"/>
      <c r="M90" s="14"/>
      <c r="N90" s="14" t="s">
        <v>42</v>
      </c>
      <c r="O90" s="15" t="s">
        <v>39</v>
      </c>
      <c r="P90" s="45"/>
      <c r="Q90" s="43"/>
      <c r="R90" s="43"/>
      <c r="S90" s="43"/>
      <c r="T90" s="42"/>
      <c r="U90" s="44"/>
      <c r="V90" s="21"/>
      <c r="W90" s="21"/>
      <c r="X90" s="24"/>
    </row>
    <row r="91" spans="1:24" s="19" customFormat="1" ht="12.75" customHeight="1">
      <c r="A91" s="76"/>
      <c r="B91" s="79"/>
      <c r="C91" s="128"/>
      <c r="D91" s="81"/>
      <c r="E91" s="81"/>
      <c r="F91" s="81"/>
      <c r="G91" s="81"/>
      <c r="H91" s="81"/>
      <c r="I91" s="81"/>
      <c r="J91" s="82">
        <f>+J92/C90</f>
        <v>1</v>
      </c>
      <c r="K91" s="81"/>
      <c r="L91" s="81"/>
      <c r="M91" s="81"/>
      <c r="N91" s="81"/>
      <c r="O91" s="83"/>
      <c r="P91" s="82"/>
      <c r="Q91" s="81"/>
      <c r="R91" s="81"/>
      <c r="S91" s="81"/>
      <c r="T91" s="81"/>
      <c r="U91" s="83"/>
      <c r="V91" s="21"/>
      <c r="W91" s="21"/>
      <c r="X91" s="24"/>
    </row>
    <row r="92" spans="1:24" s="19" customFormat="1" ht="12.75" customHeight="1">
      <c r="A92" s="77"/>
      <c r="B92" s="80"/>
      <c r="C92" s="129"/>
      <c r="D92" s="84"/>
      <c r="E92" s="84"/>
      <c r="F92" s="84"/>
      <c r="G92" s="84"/>
      <c r="H92" s="84"/>
      <c r="I92" s="84"/>
      <c r="J92" s="85">
        <f>+ROUND((C90),2)</f>
        <v>803.7</v>
      </c>
      <c r="K92" s="84"/>
      <c r="L92" s="84"/>
      <c r="M92" s="84"/>
      <c r="N92" s="84"/>
      <c r="O92" s="86"/>
      <c r="P92" s="85"/>
      <c r="Q92" s="84"/>
      <c r="R92" s="84"/>
      <c r="S92" s="84"/>
      <c r="T92" s="84"/>
      <c r="U92" s="86"/>
      <c r="V92" s="21"/>
      <c r="W92" s="21"/>
      <c r="X92" s="24"/>
    </row>
    <row r="93" spans="1:24" s="19" customFormat="1" ht="12.75" customHeight="1">
      <c r="A93" s="76" t="s">
        <v>101</v>
      </c>
      <c r="B93" s="79" t="s">
        <v>92</v>
      </c>
      <c r="C93" s="128">
        <v>346.74</v>
      </c>
      <c r="D93" s="9"/>
      <c r="E93" s="11"/>
      <c r="F93" s="11"/>
      <c r="G93" s="11"/>
      <c r="H93" s="11"/>
      <c r="I93" s="11"/>
      <c r="J93" s="55" t="s">
        <v>43</v>
      </c>
      <c r="K93" s="11"/>
      <c r="L93" s="11"/>
      <c r="M93" s="11"/>
      <c r="N93" s="11" t="s">
        <v>42</v>
      </c>
      <c r="O93" s="12" t="s">
        <v>39</v>
      </c>
      <c r="P93" s="55"/>
      <c r="Q93" s="32"/>
      <c r="R93" s="32"/>
      <c r="S93" s="32"/>
      <c r="T93" s="10"/>
      <c r="U93" s="61"/>
      <c r="V93" s="21"/>
      <c r="W93" s="21"/>
      <c r="X93" s="24"/>
    </row>
    <row r="94" spans="1:24" s="19" customFormat="1" ht="12.75" customHeight="1">
      <c r="A94" s="76"/>
      <c r="B94" s="79"/>
      <c r="C94" s="128"/>
      <c r="D94" s="81"/>
      <c r="E94" s="81"/>
      <c r="F94" s="81"/>
      <c r="G94" s="81"/>
      <c r="H94" s="81"/>
      <c r="I94" s="81"/>
      <c r="J94" s="82">
        <f>+J95/C93</f>
        <v>1</v>
      </c>
      <c r="K94" s="81"/>
      <c r="L94" s="81"/>
      <c r="M94" s="81"/>
      <c r="N94" s="81"/>
      <c r="O94" s="83"/>
      <c r="P94" s="82"/>
      <c r="Q94" s="81"/>
      <c r="R94" s="81"/>
      <c r="S94" s="81"/>
      <c r="T94" s="81"/>
      <c r="U94" s="83"/>
      <c r="V94" s="21"/>
      <c r="W94" s="21"/>
      <c r="X94" s="24"/>
    </row>
    <row r="95" spans="1:24" s="19" customFormat="1" ht="12.75" customHeight="1">
      <c r="A95" s="76"/>
      <c r="B95" s="79"/>
      <c r="C95" s="128"/>
      <c r="D95" s="87"/>
      <c r="E95" s="87"/>
      <c r="F95" s="87"/>
      <c r="G95" s="87"/>
      <c r="H95" s="87"/>
      <c r="I95" s="87"/>
      <c r="J95" s="88">
        <f>+ROUND((C93),2)</f>
        <v>346.74</v>
      </c>
      <c r="K95" s="87"/>
      <c r="L95" s="87"/>
      <c r="M95" s="87"/>
      <c r="N95" s="87"/>
      <c r="O95" s="89"/>
      <c r="P95" s="88"/>
      <c r="Q95" s="87"/>
      <c r="R95" s="87"/>
      <c r="S95" s="87"/>
      <c r="T95" s="87"/>
      <c r="U95" s="89"/>
      <c r="V95" s="21"/>
      <c r="W95" s="21"/>
      <c r="X95" s="24"/>
    </row>
    <row r="96" spans="1:24" s="19" customFormat="1" ht="12.75" customHeight="1">
      <c r="A96" s="36" t="s">
        <v>25</v>
      </c>
      <c r="B96" s="37" t="s">
        <v>102</v>
      </c>
      <c r="C96" s="38"/>
      <c r="D96" s="40"/>
      <c r="E96" s="64"/>
      <c r="F96" s="64"/>
      <c r="G96" s="64"/>
      <c r="H96" s="64"/>
      <c r="I96" s="64"/>
      <c r="J96" s="65"/>
      <c r="K96" s="66"/>
      <c r="L96" s="67"/>
      <c r="M96" s="66"/>
      <c r="N96" s="67"/>
      <c r="O96" s="68"/>
      <c r="P96" s="69"/>
      <c r="Q96" s="67"/>
      <c r="R96" s="67"/>
      <c r="S96" s="67"/>
      <c r="T96" s="67"/>
      <c r="U96" s="70"/>
      <c r="V96" s="21"/>
      <c r="W96" s="21"/>
      <c r="X96" s="24"/>
    </row>
    <row r="97" spans="1:24" s="19" customFormat="1" ht="12.75" customHeight="1">
      <c r="A97" s="76" t="s">
        <v>103</v>
      </c>
      <c r="B97" s="79" t="s">
        <v>107</v>
      </c>
      <c r="C97" s="128">
        <v>241.6</v>
      </c>
      <c r="D97" s="9"/>
      <c r="E97" s="11"/>
      <c r="F97" s="11"/>
      <c r="G97" s="11"/>
      <c r="H97" s="11"/>
      <c r="I97" s="11"/>
      <c r="J97" s="55" t="s">
        <v>43</v>
      </c>
      <c r="K97" s="11"/>
      <c r="L97" s="11"/>
      <c r="M97" s="11"/>
      <c r="N97" s="11" t="s">
        <v>42</v>
      </c>
      <c r="O97" s="12" t="s">
        <v>39</v>
      </c>
      <c r="P97" s="55"/>
      <c r="Q97" s="32"/>
      <c r="R97" s="32"/>
      <c r="S97" s="32"/>
      <c r="T97" s="10"/>
      <c r="U97" s="61"/>
      <c r="V97" s="21"/>
      <c r="W97" s="21"/>
      <c r="X97" s="24"/>
    </row>
    <row r="98" spans="1:24" s="19" customFormat="1" ht="12.75" customHeight="1">
      <c r="A98" s="76"/>
      <c r="B98" s="79"/>
      <c r="C98" s="128"/>
      <c r="D98" s="81"/>
      <c r="E98" s="81"/>
      <c r="F98" s="81"/>
      <c r="G98" s="81"/>
      <c r="H98" s="81"/>
      <c r="I98" s="81"/>
      <c r="J98" s="82">
        <f>+J99/C97</f>
        <v>1</v>
      </c>
      <c r="K98" s="81"/>
      <c r="L98" s="81"/>
      <c r="M98" s="81"/>
      <c r="N98" s="81"/>
      <c r="O98" s="83"/>
      <c r="P98" s="82"/>
      <c r="Q98" s="81"/>
      <c r="R98" s="81"/>
      <c r="S98" s="81"/>
      <c r="T98" s="81"/>
      <c r="U98" s="83"/>
      <c r="V98" s="21"/>
      <c r="W98" s="21"/>
      <c r="X98" s="24"/>
    </row>
    <row r="99" spans="1:24" s="19" customFormat="1" ht="12.75" customHeight="1">
      <c r="A99" s="76"/>
      <c r="B99" s="79"/>
      <c r="C99" s="128"/>
      <c r="D99" s="87"/>
      <c r="E99" s="87"/>
      <c r="F99" s="87"/>
      <c r="G99" s="87"/>
      <c r="H99" s="87"/>
      <c r="I99" s="87"/>
      <c r="J99" s="88">
        <f>+ROUND((C97),2)</f>
        <v>241.6</v>
      </c>
      <c r="K99" s="87"/>
      <c r="L99" s="87"/>
      <c r="M99" s="87"/>
      <c r="N99" s="87"/>
      <c r="O99" s="89"/>
      <c r="P99" s="88"/>
      <c r="Q99" s="87"/>
      <c r="R99" s="87"/>
      <c r="S99" s="87"/>
      <c r="T99" s="87"/>
      <c r="U99" s="89"/>
      <c r="V99" s="21"/>
      <c r="W99" s="21"/>
      <c r="X99" s="24"/>
    </row>
    <row r="100" spans="1:24" s="19" customFormat="1" ht="12.75" customHeight="1">
      <c r="A100" s="75" t="s">
        <v>104</v>
      </c>
      <c r="B100" s="78" t="s">
        <v>108</v>
      </c>
      <c r="C100" s="127">
        <v>1330.6</v>
      </c>
      <c r="D100" s="41"/>
      <c r="E100" s="14"/>
      <c r="F100" s="14"/>
      <c r="G100" s="14"/>
      <c r="H100" s="14"/>
      <c r="I100" s="14"/>
      <c r="J100" s="45" t="s">
        <v>43</v>
      </c>
      <c r="K100" s="14"/>
      <c r="L100" s="14"/>
      <c r="M100" s="14"/>
      <c r="N100" s="14" t="s">
        <v>42</v>
      </c>
      <c r="O100" s="15" t="s">
        <v>39</v>
      </c>
      <c r="P100" s="45"/>
      <c r="Q100" s="43"/>
      <c r="R100" s="43"/>
      <c r="S100" s="43"/>
      <c r="T100" s="42"/>
      <c r="U100" s="44"/>
      <c r="V100" s="21"/>
      <c r="W100" s="21"/>
      <c r="X100" s="24"/>
    </row>
    <row r="101" spans="1:24" s="19" customFormat="1" ht="12.75" customHeight="1">
      <c r="A101" s="76"/>
      <c r="B101" s="79"/>
      <c r="C101" s="128"/>
      <c r="D101" s="81"/>
      <c r="E101" s="81"/>
      <c r="F101" s="81"/>
      <c r="G101" s="81"/>
      <c r="H101" s="81"/>
      <c r="I101" s="81"/>
      <c r="J101" s="82">
        <f>+J102/C100</f>
        <v>1</v>
      </c>
      <c r="K101" s="81"/>
      <c r="L101" s="81"/>
      <c r="M101" s="81"/>
      <c r="N101" s="81"/>
      <c r="O101" s="83"/>
      <c r="P101" s="82"/>
      <c r="Q101" s="81"/>
      <c r="R101" s="81"/>
      <c r="S101" s="81"/>
      <c r="T101" s="81"/>
      <c r="U101" s="83"/>
      <c r="V101" s="21"/>
      <c r="W101" s="21"/>
      <c r="X101" s="24"/>
    </row>
    <row r="102" spans="1:24" s="19" customFormat="1" ht="12.75" customHeight="1">
      <c r="A102" s="77"/>
      <c r="B102" s="80"/>
      <c r="C102" s="129"/>
      <c r="D102" s="84"/>
      <c r="E102" s="84"/>
      <c r="F102" s="84"/>
      <c r="G102" s="84"/>
      <c r="H102" s="84"/>
      <c r="I102" s="84"/>
      <c r="J102" s="85">
        <f>+ROUND((C100),2)</f>
        <v>1330.6</v>
      </c>
      <c r="K102" s="84"/>
      <c r="L102" s="84"/>
      <c r="M102" s="84"/>
      <c r="N102" s="84"/>
      <c r="O102" s="86"/>
      <c r="P102" s="85"/>
      <c r="Q102" s="84"/>
      <c r="R102" s="84"/>
      <c r="S102" s="84"/>
      <c r="T102" s="84"/>
      <c r="U102" s="86"/>
      <c r="V102" s="21"/>
      <c r="W102" s="21"/>
      <c r="X102" s="24"/>
    </row>
    <row r="103" spans="1:24" s="19" customFormat="1" ht="12.75" customHeight="1">
      <c r="A103" s="76" t="s">
        <v>105</v>
      </c>
      <c r="B103" s="79" t="s">
        <v>109</v>
      </c>
      <c r="C103" s="128">
        <v>588.7</v>
      </c>
      <c r="D103" s="9"/>
      <c r="E103" s="11"/>
      <c r="F103" s="11"/>
      <c r="G103" s="11"/>
      <c r="H103" s="11"/>
      <c r="I103" s="11"/>
      <c r="J103" s="55" t="s">
        <v>43</v>
      </c>
      <c r="K103" s="11"/>
      <c r="L103" s="11"/>
      <c r="M103" s="11"/>
      <c r="N103" s="11" t="s">
        <v>42</v>
      </c>
      <c r="O103" s="12" t="s">
        <v>39</v>
      </c>
      <c r="P103" s="55"/>
      <c r="Q103" s="32"/>
      <c r="R103" s="32"/>
      <c r="S103" s="32"/>
      <c r="T103" s="10"/>
      <c r="U103" s="61"/>
      <c r="V103" s="21"/>
      <c r="W103" s="21"/>
      <c r="X103" s="24"/>
    </row>
    <row r="104" spans="1:24" s="19" customFormat="1" ht="12.75" customHeight="1">
      <c r="A104" s="76"/>
      <c r="B104" s="79"/>
      <c r="C104" s="128"/>
      <c r="D104" s="81"/>
      <c r="E104" s="81"/>
      <c r="F104" s="81"/>
      <c r="G104" s="81"/>
      <c r="H104" s="81"/>
      <c r="I104" s="81"/>
      <c r="J104" s="82">
        <f>+J105/C103</f>
        <v>1</v>
      </c>
      <c r="K104" s="81"/>
      <c r="L104" s="81"/>
      <c r="M104" s="81"/>
      <c r="N104" s="81"/>
      <c r="O104" s="83"/>
      <c r="P104" s="82"/>
      <c r="Q104" s="81"/>
      <c r="R104" s="81"/>
      <c r="S104" s="81"/>
      <c r="T104" s="81"/>
      <c r="U104" s="83"/>
      <c r="V104" s="21"/>
      <c r="W104" s="21"/>
      <c r="X104" s="24"/>
    </row>
    <row r="105" spans="1:24" s="19" customFormat="1" ht="12.75" customHeight="1">
      <c r="A105" s="76"/>
      <c r="B105" s="79"/>
      <c r="C105" s="128"/>
      <c r="D105" s="87"/>
      <c r="E105" s="87"/>
      <c r="F105" s="87"/>
      <c r="G105" s="87"/>
      <c r="H105" s="87"/>
      <c r="I105" s="87"/>
      <c r="J105" s="88">
        <f>+ROUND((C103),2)</f>
        <v>588.7</v>
      </c>
      <c r="K105" s="87"/>
      <c r="L105" s="87"/>
      <c r="M105" s="87"/>
      <c r="N105" s="87"/>
      <c r="O105" s="89"/>
      <c r="P105" s="88"/>
      <c r="Q105" s="87"/>
      <c r="R105" s="87"/>
      <c r="S105" s="87"/>
      <c r="T105" s="87"/>
      <c r="U105" s="89"/>
      <c r="V105" s="21"/>
      <c r="W105" s="21"/>
      <c r="X105" s="24"/>
    </row>
    <row r="106" spans="1:24" s="19" customFormat="1" ht="12.75" customHeight="1">
      <c r="A106" s="75" t="s">
        <v>106</v>
      </c>
      <c r="B106" s="78" t="s">
        <v>110</v>
      </c>
      <c r="C106" s="127">
        <v>290.6</v>
      </c>
      <c r="D106" s="41"/>
      <c r="E106" s="14"/>
      <c r="F106" s="14"/>
      <c r="G106" s="14"/>
      <c r="H106" s="14"/>
      <c r="I106" s="14"/>
      <c r="J106" s="45" t="s">
        <v>43</v>
      </c>
      <c r="K106" s="14"/>
      <c r="L106" s="14"/>
      <c r="M106" s="14"/>
      <c r="N106" s="14" t="s">
        <v>42</v>
      </c>
      <c r="O106" s="15" t="s">
        <v>39</v>
      </c>
      <c r="P106" s="45"/>
      <c r="Q106" s="43"/>
      <c r="R106" s="43"/>
      <c r="S106" s="43"/>
      <c r="T106" s="42"/>
      <c r="U106" s="44"/>
      <c r="V106" s="21"/>
      <c r="W106" s="21"/>
      <c r="X106" s="24"/>
    </row>
    <row r="107" spans="1:24" s="19" customFormat="1" ht="12.75" customHeight="1">
      <c r="A107" s="76"/>
      <c r="B107" s="79"/>
      <c r="C107" s="128"/>
      <c r="D107" s="81"/>
      <c r="E107" s="81"/>
      <c r="F107" s="81"/>
      <c r="G107" s="81"/>
      <c r="H107" s="81"/>
      <c r="I107" s="81"/>
      <c r="J107" s="82">
        <f>+J108/C106</f>
        <v>1</v>
      </c>
      <c r="K107" s="81"/>
      <c r="L107" s="81"/>
      <c r="M107" s="81"/>
      <c r="N107" s="81"/>
      <c r="O107" s="83"/>
      <c r="P107" s="82"/>
      <c r="Q107" s="81"/>
      <c r="R107" s="81"/>
      <c r="S107" s="81"/>
      <c r="T107" s="81"/>
      <c r="U107" s="83"/>
      <c r="V107" s="21"/>
      <c r="W107" s="21"/>
      <c r="X107" s="24"/>
    </row>
    <row r="108" spans="1:24" s="19" customFormat="1" ht="12.75" customHeight="1">
      <c r="A108" s="77"/>
      <c r="B108" s="80"/>
      <c r="C108" s="129"/>
      <c r="D108" s="84"/>
      <c r="E108" s="84"/>
      <c r="F108" s="84"/>
      <c r="G108" s="84"/>
      <c r="H108" s="84"/>
      <c r="I108" s="84"/>
      <c r="J108" s="85">
        <f>+ROUND((C106),2)</f>
        <v>290.6</v>
      </c>
      <c r="K108" s="84"/>
      <c r="L108" s="84"/>
      <c r="M108" s="84"/>
      <c r="N108" s="84"/>
      <c r="O108" s="86"/>
      <c r="P108" s="85"/>
      <c r="Q108" s="84"/>
      <c r="R108" s="84"/>
      <c r="S108" s="84"/>
      <c r="T108" s="84"/>
      <c r="U108" s="86"/>
      <c r="V108" s="21"/>
      <c r="W108" s="21"/>
      <c r="X108" s="24"/>
    </row>
    <row r="109" spans="1:24" s="19" customFormat="1" ht="12.75" customHeight="1">
      <c r="A109" s="33">
        <v>3</v>
      </c>
      <c r="B109" s="34" t="s">
        <v>111</v>
      </c>
      <c r="C109" s="130"/>
      <c r="D109" s="90"/>
      <c r="E109" s="90"/>
      <c r="F109" s="90"/>
      <c r="G109" s="90"/>
      <c r="H109" s="90"/>
      <c r="I109" s="90"/>
      <c r="J109" s="91"/>
      <c r="K109" s="90"/>
      <c r="L109" s="90"/>
      <c r="M109" s="90"/>
      <c r="N109" s="90"/>
      <c r="O109" s="92"/>
      <c r="P109" s="91"/>
      <c r="Q109" s="90"/>
      <c r="R109" s="90"/>
      <c r="S109" s="90"/>
      <c r="T109" s="90"/>
      <c r="U109" s="92"/>
      <c r="V109" s="21"/>
      <c r="W109" s="21"/>
      <c r="X109" s="24"/>
    </row>
    <row r="110" spans="1:24" s="19" customFormat="1" ht="12.75" customHeight="1">
      <c r="A110" s="36" t="s">
        <v>8</v>
      </c>
      <c r="B110" s="37" t="s">
        <v>112</v>
      </c>
      <c r="C110" s="38"/>
      <c r="D110" s="40"/>
      <c r="E110" s="64"/>
      <c r="F110" s="64"/>
      <c r="G110" s="64"/>
      <c r="H110" s="64"/>
      <c r="I110" s="64"/>
      <c r="J110" s="65"/>
      <c r="K110" s="66"/>
      <c r="L110" s="67"/>
      <c r="M110" s="66"/>
      <c r="N110" s="67"/>
      <c r="O110" s="68"/>
      <c r="P110" s="69"/>
      <c r="Q110" s="67"/>
      <c r="R110" s="67"/>
      <c r="S110" s="67"/>
      <c r="T110" s="67"/>
      <c r="U110" s="70"/>
      <c r="V110" s="21"/>
      <c r="W110" s="21"/>
      <c r="X110" s="24"/>
    </row>
    <row r="111" spans="1:24" s="19" customFormat="1" ht="12.75" customHeight="1">
      <c r="A111" s="76" t="s">
        <v>113</v>
      </c>
      <c r="B111" s="79" t="s">
        <v>114</v>
      </c>
      <c r="C111" s="128">
        <v>2439</v>
      </c>
      <c r="D111" s="9"/>
      <c r="E111" s="11"/>
      <c r="F111" s="11"/>
      <c r="G111" s="11"/>
      <c r="H111" s="11"/>
      <c r="I111" s="11"/>
      <c r="J111" s="55" t="s">
        <v>43</v>
      </c>
      <c r="K111" s="11"/>
      <c r="L111" s="11"/>
      <c r="M111" s="11"/>
      <c r="N111" s="11" t="s">
        <v>42</v>
      </c>
      <c r="O111" s="12" t="s">
        <v>39</v>
      </c>
      <c r="P111" s="55"/>
      <c r="Q111" s="32"/>
      <c r="R111" s="32"/>
      <c r="S111" s="32"/>
      <c r="T111" s="10"/>
      <c r="U111" s="61"/>
      <c r="V111" s="21"/>
      <c r="W111" s="21"/>
      <c r="X111" s="24"/>
    </row>
    <row r="112" spans="1:24" s="19" customFormat="1" ht="12.75" customHeight="1">
      <c r="A112" s="76"/>
      <c r="B112" s="79"/>
      <c r="C112" s="128"/>
      <c r="D112" s="81"/>
      <c r="E112" s="81"/>
      <c r="F112" s="81"/>
      <c r="G112" s="81"/>
      <c r="H112" s="81"/>
      <c r="I112" s="81"/>
      <c r="J112" s="82">
        <f>+J113/C111</f>
        <v>1</v>
      </c>
      <c r="K112" s="81"/>
      <c r="L112" s="81"/>
      <c r="M112" s="81"/>
      <c r="N112" s="81"/>
      <c r="O112" s="83"/>
      <c r="P112" s="82"/>
      <c r="Q112" s="81"/>
      <c r="R112" s="81"/>
      <c r="S112" s="81"/>
      <c r="T112" s="81"/>
      <c r="U112" s="83"/>
      <c r="V112" s="21"/>
      <c r="W112" s="21"/>
      <c r="X112" s="24"/>
    </row>
    <row r="113" spans="1:24" s="19" customFormat="1" ht="12.75" customHeight="1">
      <c r="A113" s="76"/>
      <c r="B113" s="79"/>
      <c r="C113" s="128"/>
      <c r="D113" s="87"/>
      <c r="E113" s="87"/>
      <c r="F113" s="87"/>
      <c r="G113" s="87"/>
      <c r="H113" s="87"/>
      <c r="I113" s="87"/>
      <c r="J113" s="88">
        <f>+ROUND((C111),2)</f>
        <v>2439</v>
      </c>
      <c r="K113" s="87"/>
      <c r="L113" s="87"/>
      <c r="M113" s="87"/>
      <c r="N113" s="87"/>
      <c r="O113" s="89"/>
      <c r="P113" s="88"/>
      <c r="Q113" s="87"/>
      <c r="R113" s="87"/>
      <c r="S113" s="87"/>
      <c r="T113" s="87"/>
      <c r="U113" s="89"/>
      <c r="V113" s="21"/>
      <c r="W113" s="21"/>
      <c r="X113" s="24"/>
    </row>
    <row r="114" spans="1:24" s="19" customFormat="1" ht="12.75" customHeight="1">
      <c r="A114" s="75" t="s">
        <v>117</v>
      </c>
      <c r="B114" s="78" t="s">
        <v>92</v>
      </c>
      <c r="C114" s="127">
        <v>805.64</v>
      </c>
      <c r="D114" s="41"/>
      <c r="E114" s="14"/>
      <c r="F114" s="14"/>
      <c r="G114" s="14"/>
      <c r="H114" s="14"/>
      <c r="I114" s="14"/>
      <c r="J114" s="45" t="s">
        <v>43</v>
      </c>
      <c r="K114" s="14"/>
      <c r="L114" s="14"/>
      <c r="M114" s="14"/>
      <c r="N114" s="14" t="s">
        <v>42</v>
      </c>
      <c r="O114" s="15" t="s">
        <v>39</v>
      </c>
      <c r="P114" s="45"/>
      <c r="Q114" s="43"/>
      <c r="R114" s="43"/>
      <c r="S114" s="43"/>
      <c r="T114" s="42"/>
      <c r="U114" s="44"/>
      <c r="V114" s="21"/>
      <c r="W114" s="21"/>
      <c r="X114" s="24"/>
    </row>
    <row r="115" spans="1:24" s="19" customFormat="1" ht="12.75" customHeight="1">
      <c r="A115" s="76"/>
      <c r="B115" s="79"/>
      <c r="C115" s="128"/>
      <c r="D115" s="81"/>
      <c r="E115" s="81"/>
      <c r="F115" s="81"/>
      <c r="G115" s="81"/>
      <c r="H115" s="81"/>
      <c r="I115" s="81"/>
      <c r="J115" s="82">
        <f>+J116/C114</f>
        <v>1</v>
      </c>
      <c r="K115" s="81"/>
      <c r="L115" s="81"/>
      <c r="M115" s="81"/>
      <c r="N115" s="81"/>
      <c r="O115" s="83"/>
      <c r="P115" s="82"/>
      <c r="Q115" s="81"/>
      <c r="R115" s="81"/>
      <c r="S115" s="81"/>
      <c r="T115" s="81"/>
      <c r="U115" s="83"/>
      <c r="V115" s="21"/>
      <c r="W115" s="21"/>
      <c r="X115" s="24"/>
    </row>
    <row r="116" spans="1:24" s="19" customFormat="1" ht="12.75" customHeight="1">
      <c r="A116" s="77"/>
      <c r="B116" s="80"/>
      <c r="C116" s="129"/>
      <c r="D116" s="84"/>
      <c r="E116" s="84"/>
      <c r="F116" s="84"/>
      <c r="G116" s="84"/>
      <c r="H116" s="84"/>
      <c r="I116" s="84"/>
      <c r="J116" s="85">
        <f>+ROUND((C114),2)</f>
        <v>805.64</v>
      </c>
      <c r="K116" s="84"/>
      <c r="L116" s="84"/>
      <c r="M116" s="84"/>
      <c r="N116" s="84"/>
      <c r="O116" s="86"/>
      <c r="P116" s="85"/>
      <c r="Q116" s="84"/>
      <c r="R116" s="84"/>
      <c r="S116" s="84"/>
      <c r="T116" s="84"/>
      <c r="U116" s="86"/>
      <c r="V116" s="21"/>
      <c r="W116" s="21"/>
      <c r="X116" s="24"/>
    </row>
    <row r="117" spans="1:24" s="19" customFormat="1" ht="12.75" customHeight="1">
      <c r="A117" s="76" t="s">
        <v>118</v>
      </c>
      <c r="B117" s="79" t="s">
        <v>115</v>
      </c>
      <c r="C117" s="128">
        <v>4263.98</v>
      </c>
      <c r="D117" s="9"/>
      <c r="E117" s="11"/>
      <c r="F117" s="11"/>
      <c r="G117" s="11"/>
      <c r="H117" s="11"/>
      <c r="I117" s="11"/>
      <c r="J117" s="55" t="s">
        <v>43</v>
      </c>
      <c r="K117" s="11"/>
      <c r="L117" s="11"/>
      <c r="M117" s="11"/>
      <c r="N117" s="11" t="s">
        <v>42</v>
      </c>
      <c r="O117" s="12" t="s">
        <v>39</v>
      </c>
      <c r="P117" s="55"/>
      <c r="Q117" s="32"/>
      <c r="R117" s="32"/>
      <c r="S117" s="32"/>
      <c r="T117" s="10"/>
      <c r="U117" s="61"/>
      <c r="V117" s="21"/>
      <c r="W117" s="21"/>
      <c r="X117" s="24"/>
    </row>
    <row r="118" spans="1:24" s="19" customFormat="1" ht="12.75" customHeight="1">
      <c r="A118" s="76"/>
      <c r="B118" s="79"/>
      <c r="C118" s="128"/>
      <c r="D118" s="81"/>
      <c r="E118" s="81"/>
      <c r="F118" s="81"/>
      <c r="G118" s="81"/>
      <c r="H118" s="81"/>
      <c r="I118" s="81"/>
      <c r="J118" s="82">
        <f>+J119/C117</f>
        <v>1</v>
      </c>
      <c r="K118" s="81"/>
      <c r="L118" s="81"/>
      <c r="M118" s="81"/>
      <c r="N118" s="81"/>
      <c r="O118" s="83"/>
      <c r="P118" s="82"/>
      <c r="Q118" s="81"/>
      <c r="R118" s="81"/>
      <c r="S118" s="81"/>
      <c r="T118" s="81"/>
      <c r="U118" s="83"/>
      <c r="V118" s="21"/>
      <c r="W118" s="21"/>
      <c r="X118" s="24"/>
    </row>
    <row r="119" spans="1:24" s="19" customFormat="1" ht="12.75" customHeight="1">
      <c r="A119" s="76"/>
      <c r="B119" s="79"/>
      <c r="C119" s="128"/>
      <c r="D119" s="87"/>
      <c r="E119" s="87"/>
      <c r="F119" s="87"/>
      <c r="G119" s="87"/>
      <c r="H119" s="87"/>
      <c r="I119" s="87"/>
      <c r="J119" s="88">
        <f>+ROUND((C117),2)</f>
        <v>4263.98</v>
      </c>
      <c r="K119" s="87"/>
      <c r="L119" s="87"/>
      <c r="M119" s="87"/>
      <c r="N119" s="87"/>
      <c r="O119" s="89"/>
      <c r="P119" s="88"/>
      <c r="Q119" s="87"/>
      <c r="R119" s="87"/>
      <c r="S119" s="87"/>
      <c r="T119" s="87"/>
      <c r="U119" s="89"/>
      <c r="V119" s="21"/>
      <c r="W119" s="21"/>
      <c r="X119" s="24"/>
    </row>
    <row r="120" spans="1:24" s="19" customFormat="1" ht="12.75" customHeight="1">
      <c r="A120" s="75" t="s">
        <v>119</v>
      </c>
      <c r="B120" s="78" t="s">
        <v>116</v>
      </c>
      <c r="C120" s="127">
        <v>3402.9</v>
      </c>
      <c r="D120" s="41"/>
      <c r="E120" s="14"/>
      <c r="F120" s="14"/>
      <c r="G120" s="14"/>
      <c r="H120" s="14"/>
      <c r="I120" s="14"/>
      <c r="J120" s="45" t="s">
        <v>43</v>
      </c>
      <c r="K120" s="14"/>
      <c r="L120" s="14"/>
      <c r="M120" s="14"/>
      <c r="N120" s="14" t="s">
        <v>42</v>
      </c>
      <c r="O120" s="15" t="s">
        <v>39</v>
      </c>
      <c r="P120" s="45"/>
      <c r="Q120" s="43"/>
      <c r="R120" s="43"/>
      <c r="S120" s="43"/>
      <c r="T120" s="42"/>
      <c r="U120" s="44"/>
      <c r="V120" s="21"/>
      <c r="W120" s="21"/>
      <c r="X120" s="24"/>
    </row>
    <row r="121" spans="1:24" s="19" customFormat="1" ht="12.75" customHeight="1">
      <c r="A121" s="76"/>
      <c r="B121" s="79"/>
      <c r="C121" s="128"/>
      <c r="D121" s="81"/>
      <c r="E121" s="81"/>
      <c r="F121" s="81"/>
      <c r="G121" s="81"/>
      <c r="H121" s="81"/>
      <c r="I121" s="81"/>
      <c r="J121" s="82">
        <f>+J122/C120</f>
        <v>1</v>
      </c>
      <c r="K121" s="81"/>
      <c r="L121" s="81"/>
      <c r="M121" s="81"/>
      <c r="N121" s="81"/>
      <c r="O121" s="83"/>
      <c r="P121" s="82"/>
      <c r="Q121" s="81"/>
      <c r="R121" s="81"/>
      <c r="S121" s="81"/>
      <c r="T121" s="81"/>
      <c r="U121" s="83"/>
      <c r="V121" s="21"/>
      <c r="W121" s="21"/>
      <c r="X121" s="24"/>
    </row>
    <row r="122" spans="1:24" s="19" customFormat="1" ht="12.75" customHeight="1">
      <c r="A122" s="77"/>
      <c r="B122" s="80"/>
      <c r="C122" s="129"/>
      <c r="D122" s="84"/>
      <c r="E122" s="84"/>
      <c r="F122" s="84"/>
      <c r="G122" s="84"/>
      <c r="H122" s="84"/>
      <c r="I122" s="84"/>
      <c r="J122" s="85">
        <f>+ROUND((C120),2)</f>
        <v>3402.9</v>
      </c>
      <c r="K122" s="84"/>
      <c r="L122" s="84"/>
      <c r="M122" s="84"/>
      <c r="N122" s="84"/>
      <c r="O122" s="86"/>
      <c r="P122" s="85"/>
      <c r="Q122" s="84"/>
      <c r="R122" s="84"/>
      <c r="S122" s="84"/>
      <c r="T122" s="84"/>
      <c r="U122" s="86"/>
      <c r="V122" s="21"/>
      <c r="W122" s="21"/>
      <c r="X122" s="24"/>
    </row>
    <row r="123" spans="1:24" s="19" customFormat="1" ht="12.75" customHeight="1">
      <c r="A123" s="36" t="s">
        <v>10</v>
      </c>
      <c r="B123" s="37" t="s">
        <v>120</v>
      </c>
      <c r="C123" s="38"/>
      <c r="D123" s="40"/>
      <c r="E123" s="64"/>
      <c r="F123" s="64"/>
      <c r="G123" s="64"/>
      <c r="H123" s="64"/>
      <c r="I123" s="64"/>
      <c r="J123" s="65"/>
      <c r="K123" s="66"/>
      <c r="L123" s="67"/>
      <c r="M123" s="66"/>
      <c r="N123" s="67"/>
      <c r="O123" s="68"/>
      <c r="P123" s="69"/>
      <c r="Q123" s="67"/>
      <c r="R123" s="67"/>
      <c r="S123" s="67"/>
      <c r="T123" s="67"/>
      <c r="U123" s="70"/>
      <c r="V123" s="21"/>
      <c r="W123" s="21"/>
      <c r="X123" s="24"/>
    </row>
    <row r="124" spans="1:24" s="19" customFormat="1" ht="12.75" customHeight="1">
      <c r="A124" s="76" t="s">
        <v>121</v>
      </c>
      <c r="B124" s="79" t="s">
        <v>114</v>
      </c>
      <c r="C124" s="128">
        <v>1227</v>
      </c>
      <c r="D124" s="9"/>
      <c r="E124" s="11"/>
      <c r="F124" s="11"/>
      <c r="G124" s="11"/>
      <c r="H124" s="11"/>
      <c r="I124" s="11"/>
      <c r="J124" s="55" t="s">
        <v>43</v>
      </c>
      <c r="K124" s="11"/>
      <c r="L124" s="11"/>
      <c r="M124" s="11"/>
      <c r="N124" s="11" t="s">
        <v>42</v>
      </c>
      <c r="O124" s="12" t="s">
        <v>39</v>
      </c>
      <c r="P124" s="55"/>
      <c r="Q124" s="32"/>
      <c r="R124" s="32"/>
      <c r="S124" s="32"/>
      <c r="T124" s="10"/>
      <c r="U124" s="61"/>
      <c r="V124" s="21"/>
      <c r="W124" s="21"/>
      <c r="X124" s="24"/>
    </row>
    <row r="125" spans="1:24" s="19" customFormat="1" ht="12.75" customHeight="1">
      <c r="A125" s="76"/>
      <c r="B125" s="79"/>
      <c r="C125" s="128"/>
      <c r="D125" s="81"/>
      <c r="E125" s="81"/>
      <c r="F125" s="81"/>
      <c r="G125" s="81"/>
      <c r="H125" s="81"/>
      <c r="I125" s="81"/>
      <c r="J125" s="82">
        <f>+J126/C124</f>
        <v>1</v>
      </c>
      <c r="K125" s="81"/>
      <c r="L125" s="81"/>
      <c r="M125" s="81"/>
      <c r="N125" s="81"/>
      <c r="O125" s="83"/>
      <c r="P125" s="82"/>
      <c r="Q125" s="81"/>
      <c r="R125" s="81"/>
      <c r="S125" s="81"/>
      <c r="T125" s="81"/>
      <c r="U125" s="83"/>
      <c r="V125" s="21"/>
      <c r="W125" s="21"/>
      <c r="X125" s="24"/>
    </row>
    <row r="126" spans="1:24" s="19" customFormat="1" ht="12.75" customHeight="1">
      <c r="A126" s="76"/>
      <c r="B126" s="79"/>
      <c r="C126" s="128"/>
      <c r="D126" s="87"/>
      <c r="E126" s="87"/>
      <c r="F126" s="87"/>
      <c r="G126" s="87"/>
      <c r="H126" s="87"/>
      <c r="I126" s="87"/>
      <c r="J126" s="88">
        <f>+ROUND((C124),2)</f>
        <v>1227</v>
      </c>
      <c r="K126" s="87"/>
      <c r="L126" s="87"/>
      <c r="M126" s="87"/>
      <c r="N126" s="87"/>
      <c r="O126" s="89"/>
      <c r="P126" s="88"/>
      <c r="Q126" s="87"/>
      <c r="R126" s="87"/>
      <c r="S126" s="87"/>
      <c r="T126" s="87"/>
      <c r="U126" s="89"/>
      <c r="V126" s="21"/>
      <c r="W126" s="21"/>
      <c r="X126" s="24"/>
    </row>
    <row r="127" spans="1:24" s="19" customFormat="1" ht="12.75" customHeight="1">
      <c r="A127" s="75" t="s">
        <v>122</v>
      </c>
      <c r="B127" s="78" t="s">
        <v>92</v>
      </c>
      <c r="C127" s="127">
        <v>282.42</v>
      </c>
      <c r="D127" s="41"/>
      <c r="E127" s="14"/>
      <c r="F127" s="14"/>
      <c r="G127" s="14"/>
      <c r="H127" s="14"/>
      <c r="I127" s="14"/>
      <c r="J127" s="45" t="s">
        <v>43</v>
      </c>
      <c r="K127" s="14"/>
      <c r="L127" s="14"/>
      <c r="M127" s="14"/>
      <c r="N127" s="14" t="s">
        <v>42</v>
      </c>
      <c r="O127" s="15" t="s">
        <v>39</v>
      </c>
      <c r="P127" s="45"/>
      <c r="Q127" s="43"/>
      <c r="R127" s="43"/>
      <c r="S127" s="43"/>
      <c r="T127" s="42"/>
      <c r="U127" s="44"/>
      <c r="V127" s="21"/>
      <c r="W127" s="21"/>
      <c r="X127" s="24"/>
    </row>
    <row r="128" spans="1:24" s="19" customFormat="1" ht="12.75" customHeight="1">
      <c r="A128" s="76"/>
      <c r="B128" s="79"/>
      <c r="C128" s="128"/>
      <c r="D128" s="81"/>
      <c r="E128" s="81"/>
      <c r="F128" s="81"/>
      <c r="G128" s="81"/>
      <c r="H128" s="81"/>
      <c r="I128" s="81"/>
      <c r="J128" s="82">
        <f>+J129/C127</f>
        <v>1</v>
      </c>
      <c r="K128" s="81"/>
      <c r="L128" s="81"/>
      <c r="M128" s="81"/>
      <c r="N128" s="81"/>
      <c r="O128" s="83"/>
      <c r="P128" s="82"/>
      <c r="Q128" s="81"/>
      <c r="R128" s="81"/>
      <c r="S128" s="81"/>
      <c r="T128" s="81"/>
      <c r="U128" s="83"/>
      <c r="V128" s="21"/>
      <c r="W128" s="21"/>
      <c r="X128" s="24"/>
    </row>
    <row r="129" spans="1:24" s="19" customFormat="1" ht="12.75" customHeight="1">
      <c r="A129" s="77"/>
      <c r="B129" s="80"/>
      <c r="C129" s="129"/>
      <c r="D129" s="84"/>
      <c r="E129" s="84"/>
      <c r="F129" s="84"/>
      <c r="G129" s="84"/>
      <c r="H129" s="84"/>
      <c r="I129" s="84"/>
      <c r="J129" s="85">
        <f>+ROUND((C127),2)</f>
        <v>282.42</v>
      </c>
      <c r="K129" s="84"/>
      <c r="L129" s="84"/>
      <c r="M129" s="84"/>
      <c r="N129" s="84"/>
      <c r="O129" s="86"/>
      <c r="P129" s="85"/>
      <c r="Q129" s="84"/>
      <c r="R129" s="84"/>
      <c r="S129" s="84"/>
      <c r="T129" s="84"/>
      <c r="U129" s="86"/>
      <c r="V129" s="21"/>
      <c r="W129" s="21"/>
      <c r="X129" s="24"/>
    </row>
    <row r="130" spans="1:24" s="19" customFormat="1" ht="12.75" customHeight="1">
      <c r="A130" s="76" t="s">
        <v>123</v>
      </c>
      <c r="B130" s="79" t="s">
        <v>115</v>
      </c>
      <c r="C130" s="128">
        <v>924.1</v>
      </c>
      <c r="D130" s="9"/>
      <c r="E130" s="11"/>
      <c r="F130" s="11"/>
      <c r="G130" s="11"/>
      <c r="H130" s="11"/>
      <c r="I130" s="11"/>
      <c r="J130" s="55" t="s">
        <v>43</v>
      </c>
      <c r="K130" s="11"/>
      <c r="L130" s="11"/>
      <c r="M130" s="11"/>
      <c r="N130" s="11" t="s">
        <v>42</v>
      </c>
      <c r="O130" s="12" t="s">
        <v>39</v>
      </c>
      <c r="P130" s="55"/>
      <c r="Q130" s="32"/>
      <c r="R130" s="32"/>
      <c r="S130" s="32"/>
      <c r="T130" s="10"/>
      <c r="U130" s="61"/>
      <c r="V130" s="21"/>
      <c r="W130" s="21"/>
      <c r="X130" s="24"/>
    </row>
    <row r="131" spans="1:24" s="19" customFormat="1" ht="12.75" customHeight="1">
      <c r="A131" s="76"/>
      <c r="B131" s="79"/>
      <c r="C131" s="128"/>
      <c r="D131" s="81"/>
      <c r="E131" s="81"/>
      <c r="F131" s="81"/>
      <c r="G131" s="81"/>
      <c r="H131" s="81"/>
      <c r="I131" s="81"/>
      <c r="J131" s="82">
        <f>+J132/C130</f>
        <v>1</v>
      </c>
      <c r="K131" s="81"/>
      <c r="L131" s="81"/>
      <c r="M131" s="81"/>
      <c r="N131" s="81"/>
      <c r="O131" s="83"/>
      <c r="P131" s="82"/>
      <c r="Q131" s="81"/>
      <c r="R131" s="81"/>
      <c r="S131" s="81"/>
      <c r="T131" s="81"/>
      <c r="U131" s="83"/>
      <c r="V131" s="21"/>
      <c r="W131" s="21"/>
      <c r="X131" s="24"/>
    </row>
    <row r="132" spans="1:24" s="19" customFormat="1" ht="12.75" customHeight="1">
      <c r="A132" s="76"/>
      <c r="B132" s="79"/>
      <c r="C132" s="128"/>
      <c r="D132" s="87"/>
      <c r="E132" s="87"/>
      <c r="F132" s="87"/>
      <c r="G132" s="87"/>
      <c r="H132" s="87"/>
      <c r="I132" s="87"/>
      <c r="J132" s="88">
        <f>+ROUND((C130),2)</f>
        <v>924.1</v>
      </c>
      <c r="K132" s="87"/>
      <c r="L132" s="87"/>
      <c r="M132" s="87"/>
      <c r="N132" s="87"/>
      <c r="O132" s="89"/>
      <c r="P132" s="88"/>
      <c r="Q132" s="87"/>
      <c r="R132" s="87"/>
      <c r="S132" s="87"/>
      <c r="T132" s="87"/>
      <c r="U132" s="89"/>
      <c r="V132" s="21"/>
      <c r="W132" s="21"/>
      <c r="X132" s="24"/>
    </row>
    <row r="133" spans="1:24" s="19" customFormat="1" ht="12.75" customHeight="1">
      <c r="A133" s="75" t="s">
        <v>124</v>
      </c>
      <c r="B133" s="78" t="s">
        <v>116</v>
      </c>
      <c r="C133" s="127">
        <v>1071.1</v>
      </c>
      <c r="D133" s="41"/>
      <c r="E133" s="14"/>
      <c r="F133" s="14"/>
      <c r="G133" s="14"/>
      <c r="H133" s="14"/>
      <c r="I133" s="14"/>
      <c r="J133" s="45" t="s">
        <v>43</v>
      </c>
      <c r="K133" s="14"/>
      <c r="L133" s="14"/>
      <c r="M133" s="14"/>
      <c r="N133" s="14" t="s">
        <v>42</v>
      </c>
      <c r="O133" s="15" t="s">
        <v>39</v>
      </c>
      <c r="P133" s="45"/>
      <c r="Q133" s="43"/>
      <c r="R133" s="43"/>
      <c r="S133" s="43"/>
      <c r="T133" s="42"/>
      <c r="U133" s="44"/>
      <c r="V133" s="21"/>
      <c r="W133" s="21"/>
      <c r="X133" s="24"/>
    </row>
    <row r="134" spans="1:24" s="19" customFormat="1" ht="12.75" customHeight="1">
      <c r="A134" s="76"/>
      <c r="B134" s="79"/>
      <c r="C134" s="128"/>
      <c r="D134" s="81"/>
      <c r="E134" s="81"/>
      <c r="F134" s="81"/>
      <c r="G134" s="81"/>
      <c r="H134" s="81"/>
      <c r="I134" s="81"/>
      <c r="J134" s="82">
        <f>+J135/C133</f>
        <v>1</v>
      </c>
      <c r="K134" s="81"/>
      <c r="L134" s="81"/>
      <c r="M134" s="81"/>
      <c r="N134" s="81"/>
      <c r="O134" s="83"/>
      <c r="P134" s="82"/>
      <c r="Q134" s="81"/>
      <c r="R134" s="81"/>
      <c r="S134" s="81"/>
      <c r="T134" s="81"/>
      <c r="U134" s="83"/>
      <c r="V134" s="21"/>
      <c r="W134" s="21"/>
      <c r="X134" s="24"/>
    </row>
    <row r="135" spans="1:24" s="19" customFormat="1" ht="12.75" customHeight="1">
      <c r="A135" s="77"/>
      <c r="B135" s="80"/>
      <c r="C135" s="129"/>
      <c r="D135" s="84"/>
      <c r="E135" s="84"/>
      <c r="F135" s="84"/>
      <c r="G135" s="84"/>
      <c r="H135" s="84"/>
      <c r="I135" s="84"/>
      <c r="J135" s="85">
        <f>+ROUND((C133),2)</f>
        <v>1071.1</v>
      </c>
      <c r="K135" s="84"/>
      <c r="L135" s="84"/>
      <c r="M135" s="84"/>
      <c r="N135" s="84"/>
      <c r="O135" s="86"/>
      <c r="P135" s="85"/>
      <c r="Q135" s="84"/>
      <c r="R135" s="84"/>
      <c r="S135" s="84"/>
      <c r="T135" s="84"/>
      <c r="U135" s="86"/>
      <c r="V135" s="21"/>
      <c r="W135" s="21"/>
      <c r="X135" s="24"/>
    </row>
    <row r="136" spans="1:24" s="19" customFormat="1" ht="12.75" customHeight="1">
      <c r="A136" s="36" t="s">
        <v>9</v>
      </c>
      <c r="B136" s="37" t="s">
        <v>126</v>
      </c>
      <c r="C136" s="38"/>
      <c r="D136" s="40"/>
      <c r="E136" s="64"/>
      <c r="F136" s="64"/>
      <c r="G136" s="64"/>
      <c r="H136" s="64"/>
      <c r="I136" s="64"/>
      <c r="J136" s="65"/>
      <c r="K136" s="66"/>
      <c r="L136" s="67"/>
      <c r="M136" s="66"/>
      <c r="N136" s="67"/>
      <c r="O136" s="68"/>
      <c r="P136" s="69"/>
      <c r="Q136" s="67"/>
      <c r="R136" s="67"/>
      <c r="S136" s="67"/>
      <c r="T136" s="67"/>
      <c r="U136" s="70"/>
      <c r="V136" s="21"/>
      <c r="W136" s="21"/>
      <c r="X136" s="24"/>
    </row>
    <row r="137" spans="1:24" s="19" customFormat="1" ht="12.75" customHeight="1">
      <c r="A137" s="75" t="s">
        <v>125</v>
      </c>
      <c r="B137" s="78" t="s">
        <v>126</v>
      </c>
      <c r="C137" s="127">
        <v>17413.9</v>
      </c>
      <c r="D137" s="41"/>
      <c r="E137" s="14"/>
      <c r="F137" s="14"/>
      <c r="G137" s="14"/>
      <c r="H137" s="14"/>
      <c r="I137" s="14"/>
      <c r="J137" s="45" t="s">
        <v>43</v>
      </c>
      <c r="K137" s="14"/>
      <c r="L137" s="14"/>
      <c r="M137" s="14"/>
      <c r="N137" s="14" t="s">
        <v>42</v>
      </c>
      <c r="O137" s="15" t="s">
        <v>39</v>
      </c>
      <c r="P137" s="45"/>
      <c r="Q137" s="43"/>
      <c r="R137" s="43"/>
      <c r="S137" s="43"/>
      <c r="T137" s="42"/>
      <c r="U137" s="44"/>
      <c r="V137" s="21"/>
      <c r="W137" s="21"/>
      <c r="X137" s="24"/>
    </row>
    <row r="138" spans="1:24" s="19" customFormat="1" ht="12.75" customHeight="1">
      <c r="A138" s="76"/>
      <c r="B138" s="79"/>
      <c r="C138" s="128"/>
      <c r="D138" s="81"/>
      <c r="E138" s="81"/>
      <c r="F138" s="81"/>
      <c r="G138" s="81"/>
      <c r="H138" s="81"/>
      <c r="I138" s="81"/>
      <c r="J138" s="82">
        <f>+J139/C137</f>
        <v>1</v>
      </c>
      <c r="K138" s="81"/>
      <c r="L138" s="81"/>
      <c r="M138" s="81"/>
      <c r="N138" s="81"/>
      <c r="O138" s="83"/>
      <c r="P138" s="82"/>
      <c r="Q138" s="81"/>
      <c r="R138" s="81"/>
      <c r="S138" s="81"/>
      <c r="T138" s="81"/>
      <c r="U138" s="83"/>
      <c r="V138" s="21"/>
      <c r="W138" s="21"/>
      <c r="X138" s="24"/>
    </row>
    <row r="139" spans="1:24" s="19" customFormat="1" ht="12.75" customHeight="1">
      <c r="A139" s="77"/>
      <c r="B139" s="80"/>
      <c r="C139" s="129"/>
      <c r="D139" s="84"/>
      <c r="E139" s="84"/>
      <c r="F139" s="84"/>
      <c r="G139" s="84"/>
      <c r="H139" s="84"/>
      <c r="I139" s="84"/>
      <c r="J139" s="85">
        <f>+ROUND((C137),2)</f>
        <v>17413.9</v>
      </c>
      <c r="K139" s="84"/>
      <c r="L139" s="84"/>
      <c r="M139" s="84"/>
      <c r="N139" s="84"/>
      <c r="O139" s="86"/>
      <c r="P139" s="85"/>
      <c r="Q139" s="84"/>
      <c r="R139" s="84"/>
      <c r="S139" s="84"/>
      <c r="T139" s="84"/>
      <c r="U139" s="86"/>
      <c r="V139" s="21"/>
      <c r="W139" s="21"/>
      <c r="X139" s="24"/>
    </row>
    <row r="140" spans="1:24" s="19" customFormat="1" ht="12.75" customHeight="1">
      <c r="A140" s="48">
        <v>4</v>
      </c>
      <c r="B140" s="51" t="s">
        <v>127</v>
      </c>
      <c r="C140" s="131"/>
      <c r="D140" s="93"/>
      <c r="E140" s="93"/>
      <c r="F140" s="93"/>
      <c r="G140" s="93"/>
      <c r="H140" s="93"/>
      <c r="I140" s="93"/>
      <c r="J140" s="94"/>
      <c r="K140" s="93"/>
      <c r="L140" s="93"/>
      <c r="M140" s="93"/>
      <c r="N140" s="93"/>
      <c r="O140" s="95"/>
      <c r="P140" s="94"/>
      <c r="Q140" s="93"/>
      <c r="R140" s="93"/>
      <c r="S140" s="93"/>
      <c r="T140" s="93"/>
      <c r="U140" s="95"/>
      <c r="V140" s="21"/>
      <c r="W140" s="21"/>
      <c r="X140" s="24"/>
    </row>
    <row r="141" spans="1:24" s="19" customFormat="1" ht="12.75" customHeight="1">
      <c r="A141" s="36" t="s">
        <v>11</v>
      </c>
      <c r="B141" s="37" t="s">
        <v>229</v>
      </c>
      <c r="C141" s="38"/>
      <c r="D141" s="40"/>
      <c r="E141" s="64"/>
      <c r="F141" s="64"/>
      <c r="G141" s="64"/>
      <c r="H141" s="64"/>
      <c r="I141" s="64"/>
      <c r="J141" s="65"/>
      <c r="K141" s="66"/>
      <c r="L141" s="67"/>
      <c r="M141" s="66"/>
      <c r="N141" s="67"/>
      <c r="O141" s="68"/>
      <c r="P141" s="69"/>
      <c r="Q141" s="67"/>
      <c r="R141" s="67"/>
      <c r="S141" s="67"/>
      <c r="T141" s="67"/>
      <c r="U141" s="70"/>
      <c r="V141" s="21"/>
      <c r="W141" s="21"/>
      <c r="X141" s="24"/>
    </row>
    <row r="142" spans="1:24" s="19" customFormat="1" ht="12.75" customHeight="1">
      <c r="A142" s="75" t="s">
        <v>133</v>
      </c>
      <c r="B142" s="78" t="s">
        <v>128</v>
      </c>
      <c r="C142" s="127">
        <v>6671.7</v>
      </c>
      <c r="D142" s="41"/>
      <c r="E142" s="14"/>
      <c r="F142" s="14"/>
      <c r="G142" s="14"/>
      <c r="H142" s="14"/>
      <c r="I142" s="14"/>
      <c r="J142" s="45" t="s">
        <v>43</v>
      </c>
      <c r="K142" s="14"/>
      <c r="L142" s="14"/>
      <c r="M142" s="14"/>
      <c r="N142" s="14" t="s">
        <v>42</v>
      </c>
      <c r="O142" s="15" t="s">
        <v>39</v>
      </c>
      <c r="P142" s="45"/>
      <c r="Q142" s="43"/>
      <c r="R142" s="43"/>
      <c r="S142" s="43"/>
      <c r="T142" s="42"/>
      <c r="U142" s="44"/>
      <c r="V142" s="21"/>
      <c r="W142" s="21"/>
      <c r="X142" s="24"/>
    </row>
    <row r="143" spans="1:24" s="19" customFormat="1" ht="12.75" customHeight="1">
      <c r="A143" s="76"/>
      <c r="B143" s="79"/>
      <c r="C143" s="128"/>
      <c r="D143" s="81"/>
      <c r="E143" s="81"/>
      <c r="F143" s="81"/>
      <c r="G143" s="81"/>
      <c r="H143" s="81"/>
      <c r="I143" s="81"/>
      <c r="J143" s="82">
        <f>+J144/C142</f>
        <v>1</v>
      </c>
      <c r="K143" s="81"/>
      <c r="L143" s="81"/>
      <c r="M143" s="81"/>
      <c r="N143" s="81"/>
      <c r="O143" s="83"/>
      <c r="P143" s="82"/>
      <c r="Q143" s="81"/>
      <c r="R143" s="81"/>
      <c r="S143" s="81"/>
      <c r="T143" s="81"/>
      <c r="U143" s="83"/>
      <c r="V143" s="21"/>
      <c r="W143" s="21"/>
      <c r="X143" s="24"/>
    </row>
    <row r="144" spans="1:24" s="19" customFormat="1" ht="12.75" customHeight="1">
      <c r="A144" s="77"/>
      <c r="B144" s="80"/>
      <c r="C144" s="129"/>
      <c r="D144" s="84"/>
      <c r="E144" s="84"/>
      <c r="F144" s="84"/>
      <c r="G144" s="84"/>
      <c r="H144" s="84"/>
      <c r="I144" s="84"/>
      <c r="J144" s="85">
        <f>+ROUND((C142),2)</f>
        <v>6671.7</v>
      </c>
      <c r="K144" s="84"/>
      <c r="L144" s="84"/>
      <c r="M144" s="84"/>
      <c r="N144" s="84"/>
      <c r="O144" s="86"/>
      <c r="P144" s="85"/>
      <c r="Q144" s="84"/>
      <c r="R144" s="84"/>
      <c r="S144" s="84"/>
      <c r="T144" s="84"/>
      <c r="U144" s="86"/>
      <c r="V144" s="21"/>
      <c r="W144" s="21"/>
      <c r="X144" s="24"/>
    </row>
    <row r="145" spans="1:24" s="19" customFormat="1" ht="12.75" customHeight="1">
      <c r="A145" s="36" t="s">
        <v>12</v>
      </c>
      <c r="B145" s="37" t="s">
        <v>129</v>
      </c>
      <c r="C145" s="38"/>
      <c r="D145" s="40"/>
      <c r="E145" s="64"/>
      <c r="F145" s="64"/>
      <c r="G145" s="64"/>
      <c r="H145" s="64"/>
      <c r="I145" s="64"/>
      <c r="J145" s="65"/>
      <c r="K145" s="66"/>
      <c r="L145" s="67"/>
      <c r="M145" s="66"/>
      <c r="N145" s="67"/>
      <c r="O145" s="68"/>
      <c r="P145" s="69"/>
      <c r="Q145" s="67"/>
      <c r="R145" s="67"/>
      <c r="S145" s="67"/>
      <c r="T145" s="67"/>
      <c r="U145" s="70"/>
      <c r="V145" s="21"/>
      <c r="W145" s="21"/>
      <c r="X145" s="24"/>
    </row>
    <row r="146" spans="1:24" s="19" customFormat="1" ht="12.75" customHeight="1">
      <c r="A146" s="75" t="s">
        <v>146</v>
      </c>
      <c r="B146" s="78" t="s">
        <v>129</v>
      </c>
      <c r="C146" s="127">
        <v>191.7</v>
      </c>
      <c r="D146" s="41"/>
      <c r="E146" s="14"/>
      <c r="F146" s="14"/>
      <c r="G146" s="14"/>
      <c r="H146" s="14"/>
      <c r="I146" s="14"/>
      <c r="J146" s="45" t="s">
        <v>43</v>
      </c>
      <c r="K146" s="14"/>
      <c r="L146" s="14"/>
      <c r="M146" s="14"/>
      <c r="N146" s="14" t="s">
        <v>42</v>
      </c>
      <c r="O146" s="15" t="s">
        <v>39</v>
      </c>
      <c r="P146" s="45"/>
      <c r="Q146" s="43"/>
      <c r="R146" s="43"/>
      <c r="S146" s="43"/>
      <c r="T146" s="42"/>
      <c r="U146" s="44"/>
      <c r="V146" s="21"/>
      <c r="W146" s="21"/>
      <c r="X146" s="24"/>
    </row>
    <row r="147" spans="1:24" s="19" customFormat="1" ht="12.75" customHeight="1">
      <c r="A147" s="76"/>
      <c r="B147" s="79"/>
      <c r="C147" s="128"/>
      <c r="D147" s="81"/>
      <c r="E147" s="81"/>
      <c r="F147" s="81"/>
      <c r="G147" s="81"/>
      <c r="H147" s="81"/>
      <c r="I147" s="81"/>
      <c r="J147" s="82">
        <f>+J148/C146</f>
        <v>1</v>
      </c>
      <c r="K147" s="81"/>
      <c r="L147" s="81"/>
      <c r="M147" s="81"/>
      <c r="N147" s="81"/>
      <c r="O147" s="83"/>
      <c r="P147" s="82"/>
      <c r="Q147" s="81"/>
      <c r="R147" s="81"/>
      <c r="S147" s="81"/>
      <c r="T147" s="81"/>
      <c r="U147" s="83"/>
      <c r="V147" s="21"/>
      <c r="W147" s="21"/>
      <c r="X147" s="24"/>
    </row>
    <row r="148" spans="1:24" s="19" customFormat="1" ht="12.75" customHeight="1">
      <c r="A148" s="77"/>
      <c r="B148" s="80"/>
      <c r="C148" s="129"/>
      <c r="D148" s="84"/>
      <c r="E148" s="84"/>
      <c r="F148" s="84"/>
      <c r="G148" s="84"/>
      <c r="H148" s="84"/>
      <c r="I148" s="84"/>
      <c r="J148" s="85">
        <f>+ROUND((C146),2)</f>
        <v>191.7</v>
      </c>
      <c r="K148" s="84"/>
      <c r="L148" s="84"/>
      <c r="M148" s="84"/>
      <c r="N148" s="84"/>
      <c r="O148" s="86"/>
      <c r="P148" s="85"/>
      <c r="Q148" s="84"/>
      <c r="R148" s="84"/>
      <c r="S148" s="84"/>
      <c r="T148" s="84"/>
      <c r="U148" s="86"/>
      <c r="V148" s="21"/>
      <c r="W148" s="21"/>
      <c r="X148" s="24"/>
    </row>
    <row r="149" spans="1:24" s="19" customFormat="1" ht="12.75" customHeight="1">
      <c r="A149" s="36" t="s">
        <v>13</v>
      </c>
      <c r="B149" s="37" t="s">
        <v>230</v>
      </c>
      <c r="C149" s="38"/>
      <c r="D149" s="40"/>
      <c r="E149" s="64"/>
      <c r="F149" s="64"/>
      <c r="G149" s="64"/>
      <c r="H149" s="64"/>
      <c r="I149" s="64"/>
      <c r="J149" s="65"/>
      <c r="K149" s="66"/>
      <c r="L149" s="67"/>
      <c r="M149" s="66"/>
      <c r="N149" s="67"/>
      <c r="O149" s="68"/>
      <c r="P149" s="69"/>
      <c r="Q149" s="67"/>
      <c r="R149" s="67"/>
      <c r="S149" s="67"/>
      <c r="T149" s="67"/>
      <c r="U149" s="70"/>
      <c r="V149" s="21"/>
      <c r="W149" s="21"/>
      <c r="X149" s="24"/>
    </row>
    <row r="150" spans="1:24" s="19" customFormat="1" ht="12.75" customHeight="1">
      <c r="A150" s="76" t="s">
        <v>147</v>
      </c>
      <c r="B150" s="79" t="s">
        <v>130</v>
      </c>
      <c r="C150" s="128">
        <v>82.7</v>
      </c>
      <c r="D150" s="9"/>
      <c r="E150" s="11"/>
      <c r="F150" s="11"/>
      <c r="G150" s="11"/>
      <c r="H150" s="11"/>
      <c r="I150" s="11"/>
      <c r="J150" s="55" t="s">
        <v>43</v>
      </c>
      <c r="K150" s="11"/>
      <c r="L150" s="11"/>
      <c r="M150" s="11"/>
      <c r="N150" s="11" t="s">
        <v>42</v>
      </c>
      <c r="O150" s="12" t="s">
        <v>39</v>
      </c>
      <c r="P150" s="55"/>
      <c r="Q150" s="32"/>
      <c r="R150" s="32"/>
      <c r="S150" s="32"/>
      <c r="T150" s="10"/>
      <c r="U150" s="61"/>
      <c r="V150" s="21"/>
      <c r="W150" s="21"/>
      <c r="X150" s="24"/>
    </row>
    <row r="151" spans="1:24" s="19" customFormat="1" ht="12.75" customHeight="1">
      <c r="A151" s="76"/>
      <c r="B151" s="79"/>
      <c r="C151" s="128"/>
      <c r="D151" s="81"/>
      <c r="E151" s="81"/>
      <c r="F151" s="81"/>
      <c r="G151" s="81"/>
      <c r="H151" s="81"/>
      <c r="I151" s="81"/>
      <c r="J151" s="82">
        <f>+J152/C150</f>
        <v>1</v>
      </c>
      <c r="K151" s="81"/>
      <c r="L151" s="81"/>
      <c r="M151" s="81"/>
      <c r="N151" s="81"/>
      <c r="O151" s="83"/>
      <c r="P151" s="82"/>
      <c r="Q151" s="81"/>
      <c r="R151" s="81"/>
      <c r="S151" s="81"/>
      <c r="T151" s="81"/>
      <c r="U151" s="83"/>
      <c r="V151" s="21"/>
      <c r="W151" s="21"/>
      <c r="X151" s="24"/>
    </row>
    <row r="152" spans="1:24" s="19" customFormat="1" ht="12.75" customHeight="1">
      <c r="A152" s="76"/>
      <c r="B152" s="79"/>
      <c r="C152" s="128"/>
      <c r="D152" s="87"/>
      <c r="E152" s="87"/>
      <c r="F152" s="87"/>
      <c r="G152" s="87"/>
      <c r="H152" s="87"/>
      <c r="I152" s="87"/>
      <c r="J152" s="88">
        <f>+ROUND((C150),2)</f>
        <v>82.7</v>
      </c>
      <c r="K152" s="87"/>
      <c r="L152" s="87"/>
      <c r="M152" s="87"/>
      <c r="N152" s="87"/>
      <c r="O152" s="89"/>
      <c r="P152" s="88"/>
      <c r="Q152" s="87"/>
      <c r="R152" s="87"/>
      <c r="S152" s="87"/>
      <c r="T152" s="87"/>
      <c r="U152" s="89"/>
      <c r="V152" s="21"/>
      <c r="W152" s="21"/>
      <c r="X152" s="24"/>
    </row>
    <row r="153" spans="1:24" s="19" customFormat="1" ht="12.75" customHeight="1">
      <c r="A153" s="36" t="s">
        <v>14</v>
      </c>
      <c r="B153" s="37" t="s">
        <v>231</v>
      </c>
      <c r="C153" s="38"/>
      <c r="D153" s="40"/>
      <c r="E153" s="64"/>
      <c r="F153" s="64"/>
      <c r="G153" s="64"/>
      <c r="H153" s="64"/>
      <c r="I153" s="64"/>
      <c r="J153" s="65"/>
      <c r="K153" s="66"/>
      <c r="L153" s="67"/>
      <c r="M153" s="66"/>
      <c r="N153" s="67"/>
      <c r="O153" s="68"/>
      <c r="P153" s="69"/>
      <c r="Q153" s="67"/>
      <c r="R153" s="67"/>
      <c r="S153" s="67"/>
      <c r="T153" s="67"/>
      <c r="U153" s="70"/>
      <c r="V153" s="21"/>
      <c r="W153" s="21"/>
      <c r="X153" s="24"/>
    </row>
    <row r="154" spans="1:24" s="19" customFormat="1" ht="12.75" customHeight="1">
      <c r="A154" s="76" t="s">
        <v>148</v>
      </c>
      <c r="B154" s="79" t="s">
        <v>131</v>
      </c>
      <c r="C154" s="128">
        <v>2383.83</v>
      </c>
      <c r="D154" s="9"/>
      <c r="E154" s="11"/>
      <c r="F154" s="11"/>
      <c r="G154" s="11"/>
      <c r="H154" s="11"/>
      <c r="I154" s="11"/>
      <c r="J154" s="55" t="s">
        <v>43</v>
      </c>
      <c r="K154" s="11"/>
      <c r="L154" s="11"/>
      <c r="M154" s="11"/>
      <c r="N154" s="11" t="s">
        <v>42</v>
      </c>
      <c r="O154" s="12" t="s">
        <v>39</v>
      </c>
      <c r="P154" s="55"/>
      <c r="Q154" s="32"/>
      <c r="R154" s="32"/>
      <c r="S154" s="32"/>
      <c r="T154" s="10"/>
      <c r="U154" s="61"/>
      <c r="V154" s="21"/>
      <c r="W154" s="21"/>
      <c r="X154" s="24"/>
    </row>
    <row r="155" spans="1:24" s="19" customFormat="1" ht="12.75" customHeight="1">
      <c r="A155" s="76"/>
      <c r="B155" s="79"/>
      <c r="C155" s="128"/>
      <c r="D155" s="81"/>
      <c r="E155" s="81"/>
      <c r="F155" s="81"/>
      <c r="G155" s="81"/>
      <c r="H155" s="81"/>
      <c r="I155" s="81"/>
      <c r="J155" s="82">
        <f>+J156/C154</f>
        <v>1</v>
      </c>
      <c r="K155" s="81"/>
      <c r="L155" s="81"/>
      <c r="M155" s="81"/>
      <c r="N155" s="81"/>
      <c r="O155" s="83"/>
      <c r="P155" s="82"/>
      <c r="Q155" s="81"/>
      <c r="R155" s="81"/>
      <c r="S155" s="81"/>
      <c r="T155" s="81"/>
      <c r="U155" s="83"/>
      <c r="V155" s="21"/>
      <c r="W155" s="21"/>
      <c r="X155" s="24"/>
    </row>
    <row r="156" spans="1:24" s="19" customFormat="1" ht="12.75" customHeight="1">
      <c r="A156" s="76"/>
      <c r="B156" s="79"/>
      <c r="C156" s="128"/>
      <c r="D156" s="87"/>
      <c r="E156" s="87"/>
      <c r="F156" s="87"/>
      <c r="G156" s="87"/>
      <c r="H156" s="87"/>
      <c r="I156" s="87"/>
      <c r="J156" s="88">
        <f>+ROUND((C154),2)</f>
        <v>2383.83</v>
      </c>
      <c r="K156" s="87"/>
      <c r="L156" s="87"/>
      <c r="M156" s="87"/>
      <c r="N156" s="87"/>
      <c r="O156" s="89"/>
      <c r="P156" s="88"/>
      <c r="Q156" s="87"/>
      <c r="R156" s="87"/>
      <c r="S156" s="87"/>
      <c r="T156" s="87"/>
      <c r="U156" s="89"/>
      <c r="V156" s="21"/>
      <c r="W156" s="21"/>
      <c r="X156" s="24"/>
    </row>
    <row r="157" spans="1:24" s="19" customFormat="1" ht="12.75" customHeight="1">
      <c r="A157" s="75" t="s">
        <v>149</v>
      </c>
      <c r="B157" s="78" t="s">
        <v>132</v>
      </c>
      <c r="C157" s="127">
        <v>1693.98</v>
      </c>
      <c r="D157" s="41"/>
      <c r="E157" s="14"/>
      <c r="F157" s="14"/>
      <c r="G157" s="14"/>
      <c r="H157" s="14"/>
      <c r="I157" s="14"/>
      <c r="J157" s="45" t="s">
        <v>43</v>
      </c>
      <c r="K157" s="14"/>
      <c r="L157" s="14"/>
      <c r="M157" s="14"/>
      <c r="N157" s="14" t="s">
        <v>42</v>
      </c>
      <c r="O157" s="15" t="s">
        <v>39</v>
      </c>
      <c r="P157" s="45"/>
      <c r="Q157" s="43"/>
      <c r="R157" s="43"/>
      <c r="S157" s="43"/>
      <c r="T157" s="42"/>
      <c r="U157" s="44"/>
      <c r="V157" s="21"/>
      <c r="W157" s="21"/>
      <c r="X157" s="24"/>
    </row>
    <row r="158" spans="1:24" s="19" customFormat="1" ht="12.75" customHeight="1">
      <c r="A158" s="76"/>
      <c r="B158" s="79"/>
      <c r="C158" s="128"/>
      <c r="D158" s="81"/>
      <c r="E158" s="81"/>
      <c r="F158" s="81"/>
      <c r="G158" s="81"/>
      <c r="H158" s="81"/>
      <c r="I158" s="81"/>
      <c r="J158" s="82">
        <f>+J159/C157</f>
        <v>1</v>
      </c>
      <c r="K158" s="81"/>
      <c r="L158" s="81"/>
      <c r="M158" s="81"/>
      <c r="N158" s="81"/>
      <c r="O158" s="83"/>
      <c r="P158" s="82"/>
      <c r="Q158" s="81"/>
      <c r="R158" s="81"/>
      <c r="S158" s="81"/>
      <c r="T158" s="81"/>
      <c r="U158" s="83"/>
      <c r="V158" s="21"/>
      <c r="W158" s="21"/>
      <c r="X158" s="24"/>
    </row>
    <row r="159" spans="1:24" s="19" customFormat="1" ht="12.75" customHeight="1">
      <c r="A159" s="77"/>
      <c r="B159" s="80"/>
      <c r="C159" s="129"/>
      <c r="D159" s="84"/>
      <c r="E159" s="84"/>
      <c r="F159" s="84"/>
      <c r="G159" s="84"/>
      <c r="H159" s="84"/>
      <c r="I159" s="84"/>
      <c r="J159" s="85">
        <f>+ROUND((C157),2)</f>
        <v>1693.98</v>
      </c>
      <c r="K159" s="84"/>
      <c r="L159" s="84"/>
      <c r="M159" s="84"/>
      <c r="N159" s="84"/>
      <c r="O159" s="86"/>
      <c r="P159" s="85"/>
      <c r="Q159" s="84"/>
      <c r="R159" s="84"/>
      <c r="S159" s="84"/>
      <c r="T159" s="84"/>
      <c r="U159" s="86"/>
      <c r="V159" s="21"/>
      <c r="W159" s="21"/>
      <c r="X159" s="24"/>
    </row>
    <row r="160" spans="1:24" s="19" customFormat="1" ht="12.75" customHeight="1">
      <c r="A160" s="33">
        <v>5</v>
      </c>
      <c r="B160" s="34" t="s">
        <v>134</v>
      </c>
      <c r="C160" s="130"/>
      <c r="D160" s="90"/>
      <c r="E160" s="90"/>
      <c r="F160" s="90"/>
      <c r="G160" s="90"/>
      <c r="H160" s="90"/>
      <c r="I160" s="90"/>
      <c r="J160" s="91"/>
      <c r="K160" s="90"/>
      <c r="L160" s="90"/>
      <c r="M160" s="90"/>
      <c r="N160" s="90"/>
      <c r="O160" s="92"/>
      <c r="P160" s="91"/>
      <c r="Q160" s="90"/>
      <c r="R160" s="90"/>
      <c r="S160" s="90"/>
      <c r="T160" s="90"/>
      <c r="U160" s="92"/>
      <c r="V160" s="21"/>
      <c r="W160" s="21"/>
      <c r="X160" s="24"/>
    </row>
    <row r="161" spans="1:24" s="19" customFormat="1" ht="12.75" customHeight="1">
      <c r="A161" s="36" t="s">
        <v>15</v>
      </c>
      <c r="B161" s="37" t="s">
        <v>135</v>
      </c>
      <c r="C161" s="38"/>
      <c r="D161" s="40"/>
      <c r="E161" s="64"/>
      <c r="F161" s="64"/>
      <c r="G161" s="64"/>
      <c r="H161" s="64"/>
      <c r="I161" s="64"/>
      <c r="J161" s="65"/>
      <c r="K161" s="66"/>
      <c r="L161" s="67"/>
      <c r="M161" s="66"/>
      <c r="N161" s="67"/>
      <c r="O161" s="68"/>
      <c r="P161" s="69"/>
      <c r="Q161" s="67"/>
      <c r="R161" s="67"/>
      <c r="S161" s="67"/>
      <c r="T161" s="67"/>
      <c r="U161" s="70"/>
      <c r="V161" s="21"/>
      <c r="W161" s="21"/>
      <c r="X161" s="24"/>
    </row>
    <row r="162" spans="1:24" s="19" customFormat="1" ht="12.75" customHeight="1">
      <c r="A162" s="76" t="s">
        <v>136</v>
      </c>
      <c r="B162" s="79" t="s">
        <v>137</v>
      </c>
      <c r="C162" s="128">
        <v>705.6</v>
      </c>
      <c r="D162" s="9"/>
      <c r="E162" s="11"/>
      <c r="F162" s="11"/>
      <c r="G162" s="11"/>
      <c r="H162" s="11"/>
      <c r="I162" s="11"/>
      <c r="J162" s="55" t="s">
        <v>43</v>
      </c>
      <c r="K162" s="11"/>
      <c r="L162" s="11"/>
      <c r="M162" s="11"/>
      <c r="N162" s="11" t="s">
        <v>42</v>
      </c>
      <c r="O162" s="12" t="s">
        <v>39</v>
      </c>
      <c r="P162" s="55"/>
      <c r="Q162" s="32"/>
      <c r="R162" s="32"/>
      <c r="S162" s="32"/>
      <c r="T162" s="10"/>
      <c r="U162" s="61"/>
      <c r="V162" s="21"/>
      <c r="W162" s="21"/>
      <c r="X162" s="24"/>
    </row>
    <row r="163" spans="1:24" s="19" customFormat="1" ht="12.75" customHeight="1">
      <c r="A163" s="76"/>
      <c r="B163" s="79"/>
      <c r="C163" s="128"/>
      <c r="D163" s="81"/>
      <c r="E163" s="81"/>
      <c r="F163" s="81"/>
      <c r="G163" s="81"/>
      <c r="H163" s="81"/>
      <c r="I163" s="81"/>
      <c r="J163" s="82">
        <f>+J164/C162</f>
        <v>1</v>
      </c>
      <c r="K163" s="81"/>
      <c r="L163" s="81"/>
      <c r="M163" s="81"/>
      <c r="N163" s="81"/>
      <c r="O163" s="83"/>
      <c r="P163" s="82"/>
      <c r="Q163" s="81"/>
      <c r="R163" s="81"/>
      <c r="S163" s="81"/>
      <c r="T163" s="81"/>
      <c r="U163" s="83"/>
      <c r="V163" s="21"/>
      <c r="W163" s="21"/>
      <c r="X163" s="24"/>
    </row>
    <row r="164" spans="1:24" s="19" customFormat="1" ht="12.75" customHeight="1">
      <c r="A164" s="76"/>
      <c r="B164" s="79"/>
      <c r="C164" s="128"/>
      <c r="D164" s="87"/>
      <c r="E164" s="87"/>
      <c r="F164" s="87"/>
      <c r="G164" s="87"/>
      <c r="H164" s="87"/>
      <c r="I164" s="87"/>
      <c r="J164" s="88">
        <f>+ROUND((C162),2)</f>
        <v>705.6</v>
      </c>
      <c r="K164" s="87"/>
      <c r="L164" s="87"/>
      <c r="M164" s="87"/>
      <c r="N164" s="87"/>
      <c r="O164" s="89"/>
      <c r="P164" s="88"/>
      <c r="Q164" s="87"/>
      <c r="R164" s="87"/>
      <c r="S164" s="87"/>
      <c r="T164" s="87"/>
      <c r="U164" s="89"/>
      <c r="V164" s="21"/>
      <c r="W164" s="21"/>
      <c r="X164" s="24"/>
    </row>
    <row r="165" spans="1:24" s="19" customFormat="1" ht="12.75" customHeight="1">
      <c r="A165" s="75" t="s">
        <v>142</v>
      </c>
      <c r="B165" s="78" t="s">
        <v>138</v>
      </c>
      <c r="C165" s="127">
        <v>4969.5</v>
      </c>
      <c r="D165" s="41"/>
      <c r="E165" s="14"/>
      <c r="F165" s="14"/>
      <c r="G165" s="14"/>
      <c r="H165" s="14"/>
      <c r="I165" s="14"/>
      <c r="J165" s="45" t="s">
        <v>43</v>
      </c>
      <c r="K165" s="14"/>
      <c r="L165" s="14"/>
      <c r="M165" s="14"/>
      <c r="N165" s="14" t="s">
        <v>42</v>
      </c>
      <c r="O165" s="15" t="s">
        <v>39</v>
      </c>
      <c r="P165" s="45"/>
      <c r="Q165" s="43"/>
      <c r="R165" s="43"/>
      <c r="S165" s="43"/>
      <c r="T165" s="42"/>
      <c r="U165" s="44"/>
      <c r="V165" s="21"/>
      <c r="W165" s="21"/>
      <c r="X165" s="24"/>
    </row>
    <row r="166" spans="1:24" s="19" customFormat="1" ht="12.75" customHeight="1">
      <c r="A166" s="76"/>
      <c r="B166" s="79"/>
      <c r="C166" s="128"/>
      <c r="D166" s="81"/>
      <c r="E166" s="81"/>
      <c r="F166" s="81"/>
      <c r="G166" s="81"/>
      <c r="H166" s="81"/>
      <c r="I166" s="81"/>
      <c r="J166" s="82">
        <f>+J167/C165</f>
        <v>1</v>
      </c>
      <c r="K166" s="81"/>
      <c r="L166" s="81"/>
      <c r="M166" s="81"/>
      <c r="N166" s="81"/>
      <c r="O166" s="83"/>
      <c r="P166" s="82"/>
      <c r="Q166" s="81"/>
      <c r="R166" s="81"/>
      <c r="S166" s="81"/>
      <c r="T166" s="81"/>
      <c r="U166" s="83"/>
      <c r="V166" s="21"/>
      <c r="W166" s="21"/>
      <c r="X166" s="24"/>
    </row>
    <row r="167" spans="1:24" s="19" customFormat="1" ht="12.75" customHeight="1">
      <c r="A167" s="77"/>
      <c r="B167" s="80"/>
      <c r="C167" s="129"/>
      <c r="D167" s="84"/>
      <c r="E167" s="84"/>
      <c r="F167" s="84"/>
      <c r="G167" s="84"/>
      <c r="H167" s="84"/>
      <c r="I167" s="84"/>
      <c r="J167" s="85">
        <f>+ROUND((C165),2)</f>
        <v>4969.5</v>
      </c>
      <c r="K167" s="84"/>
      <c r="L167" s="84"/>
      <c r="M167" s="84"/>
      <c r="N167" s="84"/>
      <c r="O167" s="86"/>
      <c r="P167" s="85"/>
      <c r="Q167" s="84"/>
      <c r="R167" s="84"/>
      <c r="S167" s="84"/>
      <c r="T167" s="84"/>
      <c r="U167" s="86"/>
      <c r="V167" s="21"/>
      <c r="W167" s="21"/>
      <c r="X167" s="24"/>
    </row>
    <row r="168" spans="1:24" s="19" customFormat="1" ht="12.75" customHeight="1">
      <c r="A168" s="75" t="s">
        <v>143</v>
      </c>
      <c r="B168" s="78" t="s">
        <v>139</v>
      </c>
      <c r="C168" s="127">
        <v>2172.6</v>
      </c>
      <c r="D168" s="41"/>
      <c r="E168" s="14"/>
      <c r="F168" s="14"/>
      <c r="G168" s="14"/>
      <c r="H168" s="14"/>
      <c r="I168" s="14"/>
      <c r="J168" s="45" t="s">
        <v>43</v>
      </c>
      <c r="K168" s="14"/>
      <c r="L168" s="14"/>
      <c r="M168" s="14"/>
      <c r="N168" s="14" t="s">
        <v>42</v>
      </c>
      <c r="O168" s="15" t="s">
        <v>39</v>
      </c>
      <c r="P168" s="45"/>
      <c r="Q168" s="43"/>
      <c r="R168" s="43"/>
      <c r="S168" s="43"/>
      <c r="T168" s="42"/>
      <c r="U168" s="44"/>
      <c r="V168" s="21"/>
      <c r="W168" s="21"/>
      <c r="X168" s="24"/>
    </row>
    <row r="169" spans="1:24" s="19" customFormat="1" ht="12.75" customHeight="1">
      <c r="A169" s="76"/>
      <c r="B169" s="79"/>
      <c r="C169" s="128"/>
      <c r="D169" s="81"/>
      <c r="E169" s="81"/>
      <c r="F169" s="81"/>
      <c r="G169" s="81"/>
      <c r="H169" s="81"/>
      <c r="I169" s="81"/>
      <c r="J169" s="82">
        <f>+J170/C168</f>
        <v>1</v>
      </c>
      <c r="K169" s="81"/>
      <c r="L169" s="81"/>
      <c r="M169" s="81"/>
      <c r="N169" s="81"/>
      <c r="O169" s="83"/>
      <c r="P169" s="82"/>
      <c r="Q169" s="81"/>
      <c r="R169" s="81"/>
      <c r="S169" s="81"/>
      <c r="T169" s="81"/>
      <c r="U169" s="83"/>
      <c r="V169" s="21"/>
      <c r="W169" s="21"/>
      <c r="X169" s="24"/>
    </row>
    <row r="170" spans="1:24" s="19" customFormat="1" ht="12.75" customHeight="1">
      <c r="A170" s="77"/>
      <c r="B170" s="80"/>
      <c r="C170" s="129"/>
      <c r="D170" s="84"/>
      <c r="E170" s="84"/>
      <c r="F170" s="84"/>
      <c r="G170" s="84"/>
      <c r="H170" s="84"/>
      <c r="I170" s="84"/>
      <c r="J170" s="85">
        <f>+ROUND((C168),2)</f>
        <v>2172.6</v>
      </c>
      <c r="K170" s="84"/>
      <c r="L170" s="84"/>
      <c r="M170" s="84"/>
      <c r="N170" s="84"/>
      <c r="O170" s="86"/>
      <c r="P170" s="85"/>
      <c r="Q170" s="84"/>
      <c r="R170" s="84"/>
      <c r="S170" s="84"/>
      <c r="T170" s="84"/>
      <c r="U170" s="86"/>
      <c r="V170" s="21"/>
      <c r="W170" s="21"/>
      <c r="X170" s="24"/>
    </row>
    <row r="171" spans="1:24" s="19" customFormat="1" ht="12.75" customHeight="1">
      <c r="A171" s="47" t="s">
        <v>26</v>
      </c>
      <c r="B171" s="50" t="s">
        <v>232</v>
      </c>
      <c r="C171" s="52"/>
      <c r="D171" s="28"/>
      <c r="E171" s="29"/>
      <c r="F171" s="29"/>
      <c r="G171" s="29"/>
      <c r="H171" s="29"/>
      <c r="I171" s="29"/>
      <c r="J171" s="59"/>
      <c r="K171" s="30"/>
      <c r="L171" s="31"/>
      <c r="M171" s="30"/>
      <c r="N171" s="31"/>
      <c r="O171" s="60"/>
      <c r="P171" s="62"/>
      <c r="Q171" s="31"/>
      <c r="R171" s="31"/>
      <c r="S171" s="31"/>
      <c r="T171" s="31"/>
      <c r="U171" s="63"/>
      <c r="V171" s="21"/>
      <c r="W171" s="21"/>
      <c r="X171" s="24"/>
    </row>
    <row r="172" spans="1:24" s="19" customFormat="1" ht="12.75" customHeight="1">
      <c r="A172" s="75" t="s">
        <v>144</v>
      </c>
      <c r="B172" s="78" t="s">
        <v>140</v>
      </c>
      <c r="C172" s="127">
        <v>4535.4</v>
      </c>
      <c r="D172" s="41"/>
      <c r="E172" s="14"/>
      <c r="F172" s="14"/>
      <c r="G172" s="14"/>
      <c r="H172" s="14"/>
      <c r="I172" s="14"/>
      <c r="J172" s="45" t="s">
        <v>43</v>
      </c>
      <c r="K172" s="14"/>
      <c r="L172" s="14"/>
      <c r="M172" s="14"/>
      <c r="N172" s="14" t="s">
        <v>42</v>
      </c>
      <c r="O172" s="15" t="s">
        <v>39</v>
      </c>
      <c r="P172" s="45"/>
      <c r="Q172" s="43"/>
      <c r="R172" s="43"/>
      <c r="S172" s="43"/>
      <c r="T172" s="42"/>
      <c r="U172" s="44"/>
      <c r="V172" s="21"/>
      <c r="W172" s="21"/>
      <c r="X172" s="24"/>
    </row>
    <row r="173" spans="1:24" s="19" customFormat="1" ht="12.75" customHeight="1">
      <c r="A173" s="76"/>
      <c r="B173" s="79"/>
      <c r="C173" s="128"/>
      <c r="D173" s="81"/>
      <c r="E173" s="81"/>
      <c r="F173" s="81"/>
      <c r="G173" s="81"/>
      <c r="H173" s="81"/>
      <c r="I173" s="81"/>
      <c r="J173" s="82">
        <f>+J174/C172</f>
        <v>1</v>
      </c>
      <c r="K173" s="81"/>
      <c r="L173" s="81"/>
      <c r="M173" s="81"/>
      <c r="N173" s="81"/>
      <c r="O173" s="83"/>
      <c r="P173" s="82"/>
      <c r="Q173" s="81"/>
      <c r="R173" s="81"/>
      <c r="S173" s="81"/>
      <c r="T173" s="81"/>
      <c r="U173" s="83"/>
      <c r="V173" s="21"/>
      <c r="W173" s="21"/>
      <c r="X173" s="24"/>
    </row>
    <row r="174" spans="1:24" s="19" customFormat="1" ht="12.75" customHeight="1">
      <c r="A174" s="77"/>
      <c r="B174" s="80"/>
      <c r="C174" s="129"/>
      <c r="D174" s="84"/>
      <c r="E174" s="84"/>
      <c r="F174" s="84"/>
      <c r="G174" s="84"/>
      <c r="H174" s="84"/>
      <c r="I174" s="84"/>
      <c r="J174" s="85">
        <f>+ROUND((C172),2)</f>
        <v>4535.4</v>
      </c>
      <c r="K174" s="84"/>
      <c r="L174" s="84"/>
      <c r="M174" s="84"/>
      <c r="N174" s="84"/>
      <c r="O174" s="86"/>
      <c r="P174" s="85"/>
      <c r="Q174" s="84"/>
      <c r="R174" s="84"/>
      <c r="S174" s="84"/>
      <c r="T174" s="84"/>
      <c r="U174" s="86"/>
      <c r="V174" s="21"/>
      <c r="W174" s="21"/>
      <c r="X174" s="24"/>
    </row>
    <row r="175" spans="1:24" s="19" customFormat="1" ht="12.75" customHeight="1">
      <c r="A175" s="76" t="s">
        <v>145</v>
      </c>
      <c r="B175" s="79" t="s">
        <v>141</v>
      </c>
      <c r="C175" s="128">
        <v>1090.88</v>
      </c>
      <c r="D175" s="9"/>
      <c r="E175" s="11"/>
      <c r="F175" s="11"/>
      <c r="G175" s="11"/>
      <c r="H175" s="11"/>
      <c r="I175" s="11"/>
      <c r="J175" s="55" t="s">
        <v>43</v>
      </c>
      <c r="K175" s="11"/>
      <c r="L175" s="11"/>
      <c r="M175" s="11"/>
      <c r="N175" s="11" t="s">
        <v>42</v>
      </c>
      <c r="O175" s="12" t="s">
        <v>39</v>
      </c>
      <c r="P175" s="55"/>
      <c r="Q175" s="32"/>
      <c r="R175" s="32"/>
      <c r="S175" s="32"/>
      <c r="T175" s="10"/>
      <c r="U175" s="61"/>
      <c r="V175" s="21"/>
      <c r="W175" s="21"/>
      <c r="X175" s="24"/>
    </row>
    <row r="176" spans="1:24" s="19" customFormat="1" ht="12.75" customHeight="1">
      <c r="A176" s="76"/>
      <c r="B176" s="79"/>
      <c r="C176" s="128"/>
      <c r="D176" s="81"/>
      <c r="E176" s="81"/>
      <c r="F176" s="81"/>
      <c r="G176" s="81"/>
      <c r="H176" s="81"/>
      <c r="I176" s="81"/>
      <c r="J176" s="82">
        <f>+J177/C175</f>
        <v>1</v>
      </c>
      <c r="K176" s="81"/>
      <c r="L176" s="81"/>
      <c r="M176" s="81"/>
      <c r="N176" s="81"/>
      <c r="O176" s="83"/>
      <c r="P176" s="82"/>
      <c r="Q176" s="81"/>
      <c r="R176" s="81"/>
      <c r="S176" s="81"/>
      <c r="T176" s="81"/>
      <c r="U176" s="83"/>
      <c r="V176" s="21"/>
      <c r="W176" s="21"/>
      <c r="X176" s="24"/>
    </row>
    <row r="177" spans="1:24" s="19" customFormat="1" ht="12.75" customHeight="1">
      <c r="A177" s="76"/>
      <c r="B177" s="79"/>
      <c r="C177" s="128"/>
      <c r="D177" s="87"/>
      <c r="E177" s="87"/>
      <c r="F177" s="87"/>
      <c r="G177" s="87"/>
      <c r="H177" s="87"/>
      <c r="I177" s="87"/>
      <c r="J177" s="88">
        <f>+ROUND((C175),2)</f>
        <v>1090.88</v>
      </c>
      <c r="K177" s="87"/>
      <c r="L177" s="87"/>
      <c r="M177" s="87"/>
      <c r="N177" s="87"/>
      <c r="O177" s="89"/>
      <c r="P177" s="88"/>
      <c r="Q177" s="87"/>
      <c r="R177" s="87"/>
      <c r="S177" s="87"/>
      <c r="T177" s="87"/>
      <c r="U177" s="89"/>
      <c r="V177" s="21"/>
      <c r="W177" s="21"/>
      <c r="X177" s="24"/>
    </row>
    <row r="178" spans="1:24" s="19" customFormat="1" ht="12.75" customHeight="1">
      <c r="A178" s="33">
        <v>6</v>
      </c>
      <c r="B178" s="34" t="s">
        <v>150</v>
      </c>
      <c r="C178" s="130"/>
      <c r="D178" s="90"/>
      <c r="E178" s="90"/>
      <c r="F178" s="90"/>
      <c r="G178" s="90"/>
      <c r="H178" s="90"/>
      <c r="I178" s="90"/>
      <c r="J178" s="91"/>
      <c r="K178" s="90"/>
      <c r="L178" s="90"/>
      <c r="M178" s="90"/>
      <c r="N178" s="90"/>
      <c r="O178" s="92"/>
      <c r="P178" s="91"/>
      <c r="Q178" s="90"/>
      <c r="R178" s="90"/>
      <c r="S178" s="90"/>
      <c r="T178" s="90"/>
      <c r="U178" s="92"/>
      <c r="V178" s="21"/>
      <c r="W178" s="21"/>
      <c r="X178" s="24"/>
    </row>
    <row r="179" spans="1:24" s="19" customFormat="1" ht="12.75" customHeight="1">
      <c r="A179" s="47" t="s">
        <v>16</v>
      </c>
      <c r="B179" s="50" t="s">
        <v>151</v>
      </c>
      <c r="C179" s="52"/>
      <c r="D179" s="28"/>
      <c r="E179" s="29"/>
      <c r="F179" s="29"/>
      <c r="G179" s="29"/>
      <c r="H179" s="29"/>
      <c r="I179" s="29"/>
      <c r="J179" s="59"/>
      <c r="K179" s="30"/>
      <c r="L179" s="31"/>
      <c r="M179" s="30"/>
      <c r="N179" s="31"/>
      <c r="O179" s="60"/>
      <c r="P179" s="62"/>
      <c r="Q179" s="31"/>
      <c r="R179" s="31"/>
      <c r="S179" s="31"/>
      <c r="T179" s="31"/>
      <c r="U179" s="63"/>
      <c r="V179" s="21"/>
      <c r="W179" s="21"/>
      <c r="X179" s="24"/>
    </row>
    <row r="180" spans="1:24" s="19" customFormat="1" ht="12.75" customHeight="1">
      <c r="A180" s="75" t="s">
        <v>152</v>
      </c>
      <c r="B180" s="78" t="s">
        <v>153</v>
      </c>
      <c r="C180" s="127">
        <v>32175.57</v>
      </c>
      <c r="D180" s="41"/>
      <c r="E180" s="14"/>
      <c r="F180" s="14"/>
      <c r="G180" s="14"/>
      <c r="H180" s="14"/>
      <c r="I180" s="14"/>
      <c r="J180" s="45"/>
      <c r="K180" s="14"/>
      <c r="L180" s="14"/>
      <c r="M180" s="14"/>
      <c r="N180" s="14"/>
      <c r="O180" s="15"/>
      <c r="P180" s="45" t="s">
        <v>43</v>
      </c>
      <c r="Q180" s="14"/>
      <c r="R180" s="14"/>
      <c r="S180" s="14"/>
      <c r="T180" s="14" t="s">
        <v>42</v>
      </c>
      <c r="U180" s="15" t="s">
        <v>39</v>
      </c>
      <c r="V180" s="21"/>
      <c r="W180" s="21"/>
      <c r="X180" s="24"/>
    </row>
    <row r="181" spans="1:24" s="19" customFormat="1" ht="12.75" customHeight="1">
      <c r="A181" s="76"/>
      <c r="B181" s="79"/>
      <c r="C181" s="128"/>
      <c r="D181" s="81"/>
      <c r="E181" s="81"/>
      <c r="F181" s="81"/>
      <c r="G181" s="81"/>
      <c r="H181" s="81"/>
      <c r="I181" s="81"/>
      <c r="J181" s="82"/>
      <c r="K181" s="81"/>
      <c r="L181" s="81"/>
      <c r="M181" s="81"/>
      <c r="N181" s="81"/>
      <c r="O181" s="83"/>
      <c r="P181" s="82">
        <f>+P182/C180</f>
        <v>1</v>
      </c>
      <c r="Q181" s="81"/>
      <c r="R181" s="81"/>
      <c r="S181" s="81"/>
      <c r="T181" s="81"/>
      <c r="U181" s="83"/>
      <c r="V181" s="21"/>
      <c r="W181" s="21"/>
      <c r="X181" s="24"/>
    </row>
    <row r="182" spans="1:24" s="19" customFormat="1" ht="12.75" customHeight="1">
      <c r="A182" s="77"/>
      <c r="B182" s="80"/>
      <c r="C182" s="129"/>
      <c r="D182" s="84"/>
      <c r="E182" s="84"/>
      <c r="F182" s="84"/>
      <c r="G182" s="84"/>
      <c r="H182" s="84"/>
      <c r="I182" s="84"/>
      <c r="J182" s="85"/>
      <c r="K182" s="84"/>
      <c r="L182" s="84"/>
      <c r="M182" s="84"/>
      <c r="N182" s="84"/>
      <c r="O182" s="86"/>
      <c r="P182" s="85">
        <f>+ROUND((C180),2)</f>
        <v>32175.57</v>
      </c>
      <c r="Q182" s="84"/>
      <c r="R182" s="84"/>
      <c r="S182" s="84"/>
      <c r="T182" s="84"/>
      <c r="U182" s="86"/>
      <c r="V182" s="21"/>
      <c r="W182" s="21"/>
      <c r="X182" s="24"/>
    </row>
    <row r="183" spans="1:24" s="19" customFormat="1" ht="12.75" customHeight="1">
      <c r="A183" s="36" t="s">
        <v>233</v>
      </c>
      <c r="B183" s="37" t="s">
        <v>234</v>
      </c>
      <c r="C183" s="38"/>
      <c r="D183" s="40"/>
      <c r="E183" s="64"/>
      <c r="F183" s="64"/>
      <c r="G183" s="64"/>
      <c r="H183" s="64"/>
      <c r="I183" s="64"/>
      <c r="J183" s="65"/>
      <c r="K183" s="66"/>
      <c r="L183" s="67"/>
      <c r="M183" s="66"/>
      <c r="N183" s="67"/>
      <c r="O183" s="68"/>
      <c r="P183" s="69"/>
      <c r="Q183" s="67"/>
      <c r="R183" s="67"/>
      <c r="S183" s="67"/>
      <c r="T183" s="67"/>
      <c r="U183" s="70"/>
      <c r="V183" s="21"/>
      <c r="W183" s="21"/>
      <c r="X183" s="24"/>
    </row>
    <row r="184" spans="1:24" s="19" customFormat="1" ht="12.75" customHeight="1">
      <c r="A184" s="76" t="s">
        <v>160</v>
      </c>
      <c r="B184" s="79" t="s">
        <v>154</v>
      </c>
      <c r="C184" s="128">
        <v>4580.52</v>
      </c>
      <c r="D184" s="9"/>
      <c r="E184" s="11"/>
      <c r="F184" s="11"/>
      <c r="G184" s="11"/>
      <c r="H184" s="11"/>
      <c r="I184" s="11"/>
      <c r="J184" s="55"/>
      <c r="K184" s="11"/>
      <c r="L184" s="11"/>
      <c r="M184" s="11"/>
      <c r="N184" s="11"/>
      <c r="O184" s="12"/>
      <c r="P184" s="55" t="s">
        <v>43</v>
      </c>
      <c r="Q184" s="11"/>
      <c r="R184" s="11"/>
      <c r="S184" s="11"/>
      <c r="T184" s="11" t="s">
        <v>42</v>
      </c>
      <c r="U184" s="12" t="s">
        <v>39</v>
      </c>
      <c r="V184" s="21"/>
      <c r="W184" s="21"/>
      <c r="X184" s="24"/>
    </row>
    <row r="185" spans="1:24" s="19" customFormat="1" ht="12.75" customHeight="1">
      <c r="A185" s="76"/>
      <c r="B185" s="79"/>
      <c r="C185" s="128"/>
      <c r="D185" s="81"/>
      <c r="E185" s="81"/>
      <c r="F185" s="81"/>
      <c r="G185" s="81"/>
      <c r="H185" s="81"/>
      <c r="I185" s="81"/>
      <c r="J185" s="82"/>
      <c r="K185" s="81"/>
      <c r="L185" s="81"/>
      <c r="M185" s="81"/>
      <c r="N185" s="81"/>
      <c r="O185" s="83"/>
      <c r="P185" s="82">
        <f>+P186/C184</f>
        <v>1</v>
      </c>
      <c r="Q185" s="81"/>
      <c r="R185" s="81"/>
      <c r="S185" s="81"/>
      <c r="T185" s="81"/>
      <c r="U185" s="83"/>
      <c r="V185" s="21"/>
      <c r="W185" s="21"/>
      <c r="X185" s="24"/>
    </row>
    <row r="186" spans="1:24" s="19" customFormat="1" ht="12.75" customHeight="1">
      <c r="A186" s="76"/>
      <c r="B186" s="79"/>
      <c r="C186" s="128"/>
      <c r="D186" s="87"/>
      <c r="E186" s="87"/>
      <c r="F186" s="87"/>
      <c r="G186" s="87"/>
      <c r="H186" s="87"/>
      <c r="I186" s="87"/>
      <c r="J186" s="88"/>
      <c r="K186" s="87"/>
      <c r="L186" s="87"/>
      <c r="M186" s="87"/>
      <c r="N186" s="87"/>
      <c r="O186" s="89"/>
      <c r="P186" s="88">
        <f>+ROUND((C184),2)</f>
        <v>4580.52</v>
      </c>
      <c r="Q186" s="87"/>
      <c r="R186" s="87"/>
      <c r="S186" s="87"/>
      <c r="T186" s="87"/>
      <c r="U186" s="89"/>
      <c r="V186" s="21"/>
      <c r="W186" s="21"/>
      <c r="X186" s="24"/>
    </row>
    <row r="187" spans="1:24" s="19" customFormat="1" ht="12.75" customHeight="1">
      <c r="A187" s="75" t="s">
        <v>161</v>
      </c>
      <c r="B187" s="78" t="s">
        <v>155</v>
      </c>
      <c r="C187" s="127">
        <v>2987.4</v>
      </c>
      <c r="D187" s="41"/>
      <c r="E187" s="14"/>
      <c r="F187" s="14"/>
      <c r="G187" s="14"/>
      <c r="H187" s="14"/>
      <c r="I187" s="14"/>
      <c r="J187" s="45"/>
      <c r="K187" s="14"/>
      <c r="L187" s="14"/>
      <c r="M187" s="14"/>
      <c r="N187" s="14"/>
      <c r="O187" s="15"/>
      <c r="P187" s="45" t="s">
        <v>43</v>
      </c>
      <c r="Q187" s="14"/>
      <c r="R187" s="14"/>
      <c r="S187" s="14"/>
      <c r="T187" s="14" t="s">
        <v>42</v>
      </c>
      <c r="U187" s="15" t="s">
        <v>39</v>
      </c>
      <c r="V187" s="21"/>
      <c r="W187" s="21"/>
      <c r="X187" s="24"/>
    </row>
    <row r="188" spans="1:24" s="19" customFormat="1" ht="12.75" customHeight="1">
      <c r="A188" s="76"/>
      <c r="B188" s="79"/>
      <c r="C188" s="128"/>
      <c r="D188" s="81"/>
      <c r="E188" s="81"/>
      <c r="F188" s="81"/>
      <c r="G188" s="81"/>
      <c r="H188" s="81"/>
      <c r="I188" s="81"/>
      <c r="J188" s="82"/>
      <c r="K188" s="81"/>
      <c r="L188" s="81"/>
      <c r="M188" s="81"/>
      <c r="N188" s="81"/>
      <c r="O188" s="83"/>
      <c r="P188" s="82">
        <f>+P189/C187</f>
        <v>1</v>
      </c>
      <c r="Q188" s="81"/>
      <c r="R188" s="81"/>
      <c r="S188" s="81"/>
      <c r="T188" s="81"/>
      <c r="U188" s="83"/>
      <c r="V188" s="21"/>
      <c r="W188" s="21"/>
      <c r="X188" s="24"/>
    </row>
    <row r="189" spans="1:24" s="19" customFormat="1" ht="12.75" customHeight="1">
      <c r="A189" s="77"/>
      <c r="B189" s="80"/>
      <c r="C189" s="129"/>
      <c r="D189" s="84"/>
      <c r="E189" s="84"/>
      <c r="F189" s="84"/>
      <c r="G189" s="84"/>
      <c r="H189" s="84"/>
      <c r="I189" s="84"/>
      <c r="J189" s="85"/>
      <c r="K189" s="84"/>
      <c r="L189" s="84"/>
      <c r="M189" s="84"/>
      <c r="N189" s="84"/>
      <c r="O189" s="86"/>
      <c r="P189" s="85">
        <f>+ROUND((C187),2)</f>
        <v>2987.4</v>
      </c>
      <c r="Q189" s="84"/>
      <c r="R189" s="84"/>
      <c r="S189" s="84"/>
      <c r="T189" s="84"/>
      <c r="U189" s="86"/>
      <c r="V189" s="21"/>
      <c r="W189" s="21"/>
      <c r="X189" s="24"/>
    </row>
    <row r="190" spans="1:24" s="19" customFormat="1" ht="12.75" customHeight="1">
      <c r="A190" s="75" t="s">
        <v>162</v>
      </c>
      <c r="B190" s="78" t="s">
        <v>156</v>
      </c>
      <c r="C190" s="127">
        <v>990.22</v>
      </c>
      <c r="D190" s="41"/>
      <c r="E190" s="14"/>
      <c r="F190" s="14"/>
      <c r="G190" s="14"/>
      <c r="H190" s="14"/>
      <c r="I190" s="14"/>
      <c r="J190" s="45"/>
      <c r="K190" s="14"/>
      <c r="L190" s="14"/>
      <c r="M190" s="14"/>
      <c r="N190" s="14"/>
      <c r="O190" s="15"/>
      <c r="P190" s="45" t="s">
        <v>43</v>
      </c>
      <c r="Q190" s="14"/>
      <c r="R190" s="14"/>
      <c r="S190" s="14"/>
      <c r="T190" s="14" t="s">
        <v>42</v>
      </c>
      <c r="U190" s="15" t="s">
        <v>39</v>
      </c>
      <c r="V190" s="21"/>
      <c r="W190" s="21"/>
      <c r="X190" s="24"/>
    </row>
    <row r="191" spans="1:24" s="19" customFormat="1" ht="12.75" customHeight="1">
      <c r="A191" s="76"/>
      <c r="B191" s="79"/>
      <c r="C191" s="128"/>
      <c r="D191" s="81"/>
      <c r="E191" s="81"/>
      <c r="F191" s="81"/>
      <c r="G191" s="81"/>
      <c r="H191" s="81"/>
      <c r="I191" s="81"/>
      <c r="J191" s="82"/>
      <c r="K191" s="81"/>
      <c r="L191" s="81"/>
      <c r="M191" s="81"/>
      <c r="N191" s="81"/>
      <c r="O191" s="83"/>
      <c r="P191" s="82">
        <f>+P192/C190</f>
        <v>1</v>
      </c>
      <c r="Q191" s="81"/>
      <c r="R191" s="81"/>
      <c r="S191" s="81"/>
      <c r="T191" s="81"/>
      <c r="U191" s="83"/>
      <c r="V191" s="21"/>
      <c r="W191" s="21"/>
      <c r="X191" s="24"/>
    </row>
    <row r="192" spans="1:24" s="19" customFormat="1" ht="12.75" customHeight="1">
      <c r="A192" s="77"/>
      <c r="B192" s="80"/>
      <c r="C192" s="129"/>
      <c r="D192" s="84"/>
      <c r="E192" s="84"/>
      <c r="F192" s="84"/>
      <c r="G192" s="84"/>
      <c r="H192" s="84"/>
      <c r="I192" s="84"/>
      <c r="J192" s="85"/>
      <c r="K192" s="84"/>
      <c r="L192" s="84"/>
      <c r="M192" s="84"/>
      <c r="N192" s="84"/>
      <c r="O192" s="86"/>
      <c r="P192" s="85">
        <f>+ROUND((C190),2)</f>
        <v>990.22</v>
      </c>
      <c r="Q192" s="84"/>
      <c r="R192" s="84"/>
      <c r="S192" s="84"/>
      <c r="T192" s="84"/>
      <c r="U192" s="86"/>
      <c r="V192" s="21"/>
      <c r="W192" s="21"/>
      <c r="X192" s="24"/>
    </row>
    <row r="193" spans="1:24" s="19" customFormat="1" ht="12.75" customHeight="1">
      <c r="A193" s="75" t="s">
        <v>163</v>
      </c>
      <c r="B193" s="78" t="s">
        <v>157</v>
      </c>
      <c r="C193" s="127">
        <v>2892.05</v>
      </c>
      <c r="D193" s="41"/>
      <c r="E193" s="14"/>
      <c r="F193" s="14"/>
      <c r="G193" s="14"/>
      <c r="H193" s="14"/>
      <c r="I193" s="14"/>
      <c r="J193" s="45"/>
      <c r="K193" s="14"/>
      <c r="L193" s="14"/>
      <c r="M193" s="14"/>
      <c r="N193" s="14"/>
      <c r="O193" s="15"/>
      <c r="P193" s="45" t="s">
        <v>43</v>
      </c>
      <c r="Q193" s="14"/>
      <c r="R193" s="14"/>
      <c r="S193" s="14"/>
      <c r="T193" s="14" t="s">
        <v>42</v>
      </c>
      <c r="U193" s="15" t="s">
        <v>39</v>
      </c>
      <c r="V193" s="21"/>
      <c r="W193" s="21"/>
      <c r="X193" s="24"/>
    </row>
    <row r="194" spans="1:24" s="19" customFormat="1" ht="12.75" customHeight="1">
      <c r="A194" s="76"/>
      <c r="B194" s="79"/>
      <c r="C194" s="128"/>
      <c r="D194" s="81"/>
      <c r="E194" s="81"/>
      <c r="F194" s="81"/>
      <c r="G194" s="81"/>
      <c r="H194" s="81"/>
      <c r="I194" s="81"/>
      <c r="J194" s="82"/>
      <c r="K194" s="81"/>
      <c r="L194" s="81"/>
      <c r="M194" s="81"/>
      <c r="N194" s="81"/>
      <c r="O194" s="83"/>
      <c r="P194" s="82">
        <f>+P195/C193</f>
        <v>1</v>
      </c>
      <c r="Q194" s="81"/>
      <c r="R194" s="81"/>
      <c r="S194" s="81"/>
      <c r="T194" s="81"/>
      <c r="U194" s="83"/>
      <c r="V194" s="21"/>
      <c r="W194" s="21"/>
      <c r="X194" s="24"/>
    </row>
    <row r="195" spans="1:24" s="19" customFormat="1" ht="12.75" customHeight="1">
      <c r="A195" s="77"/>
      <c r="B195" s="80"/>
      <c r="C195" s="129"/>
      <c r="D195" s="84"/>
      <c r="E195" s="84"/>
      <c r="F195" s="84"/>
      <c r="G195" s="84"/>
      <c r="H195" s="84"/>
      <c r="I195" s="84"/>
      <c r="J195" s="85"/>
      <c r="K195" s="84"/>
      <c r="L195" s="84"/>
      <c r="M195" s="84"/>
      <c r="N195" s="84"/>
      <c r="O195" s="86"/>
      <c r="P195" s="85">
        <f>+ROUND((C193),2)</f>
        <v>2892.05</v>
      </c>
      <c r="Q195" s="84"/>
      <c r="R195" s="84"/>
      <c r="S195" s="84"/>
      <c r="T195" s="84"/>
      <c r="U195" s="86"/>
      <c r="V195" s="21"/>
      <c r="W195" s="21"/>
      <c r="X195" s="24"/>
    </row>
    <row r="196" spans="1:24" s="19" customFormat="1" ht="12.75" customHeight="1">
      <c r="A196" s="33">
        <v>7</v>
      </c>
      <c r="B196" s="34" t="s">
        <v>158</v>
      </c>
      <c r="C196" s="130"/>
      <c r="D196" s="90"/>
      <c r="E196" s="90"/>
      <c r="F196" s="90"/>
      <c r="G196" s="90"/>
      <c r="H196" s="90"/>
      <c r="I196" s="90"/>
      <c r="J196" s="91"/>
      <c r="K196" s="90"/>
      <c r="L196" s="90"/>
      <c r="M196" s="90"/>
      <c r="N196" s="90"/>
      <c r="O196" s="92"/>
      <c r="P196" s="91"/>
      <c r="Q196" s="90"/>
      <c r="R196" s="90"/>
      <c r="S196" s="90"/>
      <c r="T196" s="90"/>
      <c r="U196" s="92"/>
      <c r="V196" s="21"/>
      <c r="W196" s="21"/>
      <c r="X196" s="24"/>
    </row>
    <row r="197" spans="1:24" s="19" customFormat="1" ht="12.75" customHeight="1">
      <c r="A197" s="47" t="s">
        <v>27</v>
      </c>
      <c r="B197" s="50" t="s">
        <v>235</v>
      </c>
      <c r="C197" s="52"/>
      <c r="D197" s="28"/>
      <c r="E197" s="29"/>
      <c r="F197" s="29"/>
      <c r="G197" s="29"/>
      <c r="H197" s="29"/>
      <c r="I197" s="29"/>
      <c r="J197" s="59"/>
      <c r="K197" s="30"/>
      <c r="L197" s="31"/>
      <c r="M197" s="30"/>
      <c r="N197" s="31"/>
      <c r="O197" s="60"/>
      <c r="P197" s="62"/>
      <c r="Q197" s="31"/>
      <c r="R197" s="31"/>
      <c r="S197" s="31"/>
      <c r="T197" s="31"/>
      <c r="U197" s="63"/>
      <c r="V197" s="21"/>
      <c r="W197" s="21"/>
      <c r="X197" s="24"/>
    </row>
    <row r="198" spans="1:24" s="19" customFormat="1" ht="12.75" customHeight="1">
      <c r="A198" s="75" t="s">
        <v>159</v>
      </c>
      <c r="B198" s="78" t="s">
        <v>164</v>
      </c>
      <c r="C198" s="127">
        <v>4903.28</v>
      </c>
      <c r="D198" s="41"/>
      <c r="E198" s="14"/>
      <c r="F198" s="14"/>
      <c r="G198" s="14"/>
      <c r="H198" s="14"/>
      <c r="I198" s="14"/>
      <c r="J198" s="45"/>
      <c r="K198" s="14"/>
      <c r="L198" s="14"/>
      <c r="M198" s="14"/>
      <c r="N198" s="14"/>
      <c r="O198" s="15"/>
      <c r="P198" s="45" t="s">
        <v>43</v>
      </c>
      <c r="Q198" s="14"/>
      <c r="R198" s="14"/>
      <c r="S198" s="14"/>
      <c r="T198" s="14" t="s">
        <v>42</v>
      </c>
      <c r="U198" s="15" t="s">
        <v>39</v>
      </c>
      <c r="V198" s="21"/>
      <c r="W198" s="21"/>
      <c r="X198" s="24"/>
    </row>
    <row r="199" spans="1:24" s="19" customFormat="1" ht="12.75" customHeight="1">
      <c r="A199" s="76"/>
      <c r="B199" s="79"/>
      <c r="C199" s="128"/>
      <c r="D199" s="81"/>
      <c r="E199" s="81"/>
      <c r="F199" s="81"/>
      <c r="G199" s="81"/>
      <c r="H199" s="81"/>
      <c r="I199" s="81"/>
      <c r="J199" s="82"/>
      <c r="K199" s="81"/>
      <c r="L199" s="81"/>
      <c r="M199" s="81"/>
      <c r="N199" s="81"/>
      <c r="O199" s="83"/>
      <c r="P199" s="82">
        <f>+P200/C198</f>
        <v>1</v>
      </c>
      <c r="Q199" s="81"/>
      <c r="R199" s="81"/>
      <c r="S199" s="81"/>
      <c r="T199" s="81"/>
      <c r="U199" s="83"/>
      <c r="V199" s="21"/>
      <c r="W199" s="21"/>
      <c r="X199" s="24"/>
    </row>
    <row r="200" spans="1:24" s="19" customFormat="1" ht="12.75" customHeight="1">
      <c r="A200" s="77"/>
      <c r="B200" s="80"/>
      <c r="C200" s="129"/>
      <c r="D200" s="84"/>
      <c r="E200" s="84"/>
      <c r="F200" s="84"/>
      <c r="G200" s="84"/>
      <c r="H200" s="84"/>
      <c r="I200" s="84"/>
      <c r="J200" s="85"/>
      <c r="K200" s="84"/>
      <c r="L200" s="84"/>
      <c r="M200" s="84"/>
      <c r="N200" s="84"/>
      <c r="O200" s="86"/>
      <c r="P200" s="85">
        <f>+ROUND((C198),2)</f>
        <v>4903.28</v>
      </c>
      <c r="Q200" s="84"/>
      <c r="R200" s="84"/>
      <c r="S200" s="84"/>
      <c r="T200" s="84"/>
      <c r="U200" s="86"/>
      <c r="V200" s="21"/>
      <c r="W200" s="21"/>
      <c r="X200" s="24"/>
    </row>
    <row r="201" spans="1:24" s="19" customFormat="1" ht="12.75" customHeight="1">
      <c r="A201" s="36" t="s">
        <v>28</v>
      </c>
      <c r="B201" s="37" t="s">
        <v>236</v>
      </c>
      <c r="C201" s="38"/>
      <c r="D201" s="40"/>
      <c r="E201" s="64"/>
      <c r="F201" s="64"/>
      <c r="G201" s="64"/>
      <c r="H201" s="64"/>
      <c r="I201" s="64"/>
      <c r="J201" s="65"/>
      <c r="K201" s="66"/>
      <c r="L201" s="67"/>
      <c r="M201" s="66"/>
      <c r="N201" s="67"/>
      <c r="O201" s="68"/>
      <c r="P201" s="69"/>
      <c r="Q201" s="67"/>
      <c r="R201" s="67"/>
      <c r="S201" s="67"/>
      <c r="T201" s="67"/>
      <c r="U201" s="70"/>
      <c r="V201" s="21"/>
      <c r="W201" s="21"/>
      <c r="X201" s="24"/>
    </row>
    <row r="202" spans="1:24" s="19" customFormat="1" ht="12.75" customHeight="1">
      <c r="A202" s="75" t="s">
        <v>165</v>
      </c>
      <c r="B202" s="78" t="s">
        <v>166</v>
      </c>
      <c r="C202" s="127">
        <v>938.92</v>
      </c>
      <c r="D202" s="41"/>
      <c r="E202" s="14"/>
      <c r="F202" s="14"/>
      <c r="G202" s="14"/>
      <c r="H202" s="14"/>
      <c r="I202" s="14"/>
      <c r="J202" s="45"/>
      <c r="K202" s="14"/>
      <c r="L202" s="14"/>
      <c r="M202" s="14"/>
      <c r="N202" s="14"/>
      <c r="O202" s="15"/>
      <c r="P202" s="45" t="s">
        <v>43</v>
      </c>
      <c r="Q202" s="14"/>
      <c r="R202" s="14"/>
      <c r="S202" s="14"/>
      <c r="T202" s="14" t="s">
        <v>42</v>
      </c>
      <c r="U202" s="15" t="s">
        <v>39</v>
      </c>
      <c r="V202" s="21"/>
      <c r="W202" s="21"/>
      <c r="X202" s="24"/>
    </row>
    <row r="203" spans="1:24" s="19" customFormat="1" ht="12.75" customHeight="1">
      <c r="A203" s="76"/>
      <c r="B203" s="79"/>
      <c r="C203" s="128"/>
      <c r="D203" s="81"/>
      <c r="E203" s="81"/>
      <c r="F203" s="81"/>
      <c r="G203" s="81"/>
      <c r="H203" s="81"/>
      <c r="I203" s="81"/>
      <c r="J203" s="82"/>
      <c r="K203" s="81"/>
      <c r="L203" s="81"/>
      <c r="M203" s="81"/>
      <c r="N203" s="81"/>
      <c r="O203" s="83"/>
      <c r="P203" s="82">
        <f>+P204/C202</f>
        <v>1</v>
      </c>
      <c r="Q203" s="81"/>
      <c r="R203" s="81"/>
      <c r="S203" s="81"/>
      <c r="T203" s="81"/>
      <c r="U203" s="83"/>
      <c r="V203" s="21"/>
      <c r="W203" s="21"/>
      <c r="X203" s="24"/>
    </row>
    <row r="204" spans="1:24" s="19" customFormat="1" ht="12.75" customHeight="1">
      <c r="A204" s="77"/>
      <c r="B204" s="80"/>
      <c r="C204" s="129"/>
      <c r="D204" s="84"/>
      <c r="E204" s="84"/>
      <c r="F204" s="84"/>
      <c r="G204" s="84"/>
      <c r="H204" s="84"/>
      <c r="I204" s="84"/>
      <c r="J204" s="85"/>
      <c r="K204" s="84"/>
      <c r="L204" s="84"/>
      <c r="M204" s="84"/>
      <c r="N204" s="84"/>
      <c r="O204" s="86"/>
      <c r="P204" s="85">
        <f>+ROUND((C202),2)</f>
        <v>938.92</v>
      </c>
      <c r="Q204" s="84"/>
      <c r="R204" s="84"/>
      <c r="S204" s="84"/>
      <c r="T204" s="84"/>
      <c r="U204" s="86"/>
      <c r="V204" s="21"/>
      <c r="W204" s="21"/>
      <c r="X204" s="24"/>
    </row>
    <row r="205" spans="1:24" s="19" customFormat="1" ht="12.75" customHeight="1">
      <c r="A205" s="75" t="s">
        <v>167</v>
      </c>
      <c r="B205" s="78" t="s">
        <v>168</v>
      </c>
      <c r="C205" s="127">
        <v>238.72</v>
      </c>
      <c r="D205" s="41"/>
      <c r="E205" s="14"/>
      <c r="F205" s="14"/>
      <c r="G205" s="14"/>
      <c r="H205" s="14"/>
      <c r="I205" s="14"/>
      <c r="J205" s="45"/>
      <c r="K205" s="14"/>
      <c r="L205" s="14"/>
      <c r="M205" s="14"/>
      <c r="N205" s="14"/>
      <c r="O205" s="15"/>
      <c r="P205" s="45" t="s">
        <v>43</v>
      </c>
      <c r="Q205" s="14"/>
      <c r="R205" s="14"/>
      <c r="S205" s="14"/>
      <c r="T205" s="14" t="s">
        <v>42</v>
      </c>
      <c r="U205" s="15" t="s">
        <v>39</v>
      </c>
      <c r="V205" s="21"/>
      <c r="W205" s="21"/>
      <c r="X205" s="24"/>
    </row>
    <row r="206" spans="1:24" s="19" customFormat="1" ht="12.75" customHeight="1">
      <c r="A206" s="76"/>
      <c r="B206" s="79"/>
      <c r="C206" s="128"/>
      <c r="D206" s="81"/>
      <c r="E206" s="81"/>
      <c r="F206" s="81"/>
      <c r="G206" s="81"/>
      <c r="H206" s="81"/>
      <c r="I206" s="81"/>
      <c r="J206" s="82"/>
      <c r="K206" s="81"/>
      <c r="L206" s="81"/>
      <c r="M206" s="81"/>
      <c r="N206" s="81"/>
      <c r="O206" s="83"/>
      <c r="P206" s="82">
        <f>+P207/C205</f>
        <v>1</v>
      </c>
      <c r="Q206" s="81"/>
      <c r="R206" s="81"/>
      <c r="S206" s="81"/>
      <c r="T206" s="81"/>
      <c r="U206" s="83"/>
      <c r="V206" s="21"/>
      <c r="W206" s="21"/>
      <c r="X206" s="24"/>
    </row>
    <row r="207" spans="1:24" s="19" customFormat="1" ht="12.75" customHeight="1">
      <c r="A207" s="77"/>
      <c r="B207" s="80"/>
      <c r="C207" s="129"/>
      <c r="D207" s="84"/>
      <c r="E207" s="84"/>
      <c r="F207" s="84"/>
      <c r="G207" s="84"/>
      <c r="H207" s="84"/>
      <c r="I207" s="84"/>
      <c r="J207" s="85"/>
      <c r="K207" s="84"/>
      <c r="L207" s="84"/>
      <c r="M207" s="84"/>
      <c r="N207" s="84"/>
      <c r="O207" s="86"/>
      <c r="P207" s="85">
        <f>+ROUND((C205),2)</f>
        <v>238.72</v>
      </c>
      <c r="Q207" s="84"/>
      <c r="R207" s="84"/>
      <c r="S207" s="84"/>
      <c r="T207" s="84"/>
      <c r="U207" s="86"/>
      <c r="V207" s="21"/>
      <c r="W207" s="21"/>
      <c r="X207" s="24"/>
    </row>
    <row r="208" spans="1:24" s="19" customFormat="1" ht="12.75" customHeight="1">
      <c r="A208" s="48">
        <v>8</v>
      </c>
      <c r="B208" s="51" t="s">
        <v>169</v>
      </c>
      <c r="C208" s="131"/>
      <c r="D208" s="93"/>
      <c r="E208" s="93"/>
      <c r="F208" s="93"/>
      <c r="G208" s="93"/>
      <c r="H208" s="93"/>
      <c r="I208" s="93"/>
      <c r="J208" s="94"/>
      <c r="K208" s="93"/>
      <c r="L208" s="93"/>
      <c r="M208" s="93"/>
      <c r="N208" s="93"/>
      <c r="O208" s="95"/>
      <c r="P208" s="94"/>
      <c r="Q208" s="93"/>
      <c r="R208" s="93"/>
      <c r="S208" s="93"/>
      <c r="T208" s="93"/>
      <c r="U208" s="95"/>
      <c r="V208" s="21"/>
      <c r="W208" s="21"/>
      <c r="X208" s="24"/>
    </row>
    <row r="209" spans="1:24" s="19" customFormat="1" ht="12.75" customHeight="1">
      <c r="A209" s="36" t="s">
        <v>29</v>
      </c>
      <c r="B209" s="37" t="s">
        <v>169</v>
      </c>
      <c r="C209" s="38"/>
      <c r="D209" s="40"/>
      <c r="E209" s="64"/>
      <c r="F209" s="64"/>
      <c r="G209" s="64"/>
      <c r="H209" s="64"/>
      <c r="I209" s="64"/>
      <c r="J209" s="65"/>
      <c r="K209" s="66"/>
      <c r="L209" s="67"/>
      <c r="M209" s="66"/>
      <c r="N209" s="67"/>
      <c r="O209" s="68"/>
      <c r="P209" s="69"/>
      <c r="Q209" s="67"/>
      <c r="R209" s="67"/>
      <c r="S209" s="67"/>
      <c r="T209" s="67"/>
      <c r="U209" s="70"/>
      <c r="V209" s="21"/>
      <c r="W209" s="21"/>
      <c r="X209" s="24"/>
    </row>
    <row r="210" spans="1:24" s="19" customFormat="1" ht="12.75" customHeight="1">
      <c r="A210" s="75" t="s">
        <v>30</v>
      </c>
      <c r="B210" s="78" t="s">
        <v>170</v>
      </c>
      <c r="C210" s="127">
        <v>8715.77</v>
      </c>
      <c r="D210" s="41"/>
      <c r="E210" s="14"/>
      <c r="F210" s="14"/>
      <c r="G210" s="14"/>
      <c r="H210" s="14"/>
      <c r="I210" s="14"/>
      <c r="J210" s="45" t="s">
        <v>43</v>
      </c>
      <c r="K210" s="14"/>
      <c r="L210" s="14"/>
      <c r="M210" s="14"/>
      <c r="N210" s="14" t="s">
        <v>42</v>
      </c>
      <c r="O210" s="15" t="s">
        <v>39</v>
      </c>
      <c r="P210" s="45"/>
      <c r="Q210" s="43"/>
      <c r="R210" s="43"/>
      <c r="S210" s="43"/>
      <c r="T210" s="42"/>
      <c r="U210" s="44"/>
      <c r="V210" s="21"/>
      <c r="W210" s="21"/>
      <c r="X210" s="24"/>
    </row>
    <row r="211" spans="1:24" s="19" customFormat="1" ht="12.75" customHeight="1">
      <c r="A211" s="76"/>
      <c r="B211" s="79"/>
      <c r="C211" s="128"/>
      <c r="D211" s="81"/>
      <c r="E211" s="81"/>
      <c r="F211" s="81"/>
      <c r="G211" s="81"/>
      <c r="H211" s="81"/>
      <c r="I211" s="81"/>
      <c r="J211" s="82">
        <f>+J212/C210</f>
        <v>1</v>
      </c>
      <c r="K211" s="81"/>
      <c r="L211" s="81"/>
      <c r="M211" s="81"/>
      <c r="N211" s="81"/>
      <c r="O211" s="83"/>
      <c r="P211" s="82"/>
      <c r="Q211" s="81"/>
      <c r="R211" s="81"/>
      <c r="S211" s="81"/>
      <c r="T211" s="81"/>
      <c r="U211" s="83"/>
      <c r="V211" s="21"/>
      <c r="W211" s="21"/>
      <c r="X211" s="24"/>
    </row>
    <row r="212" spans="1:24" s="19" customFormat="1" ht="12.75" customHeight="1">
      <c r="A212" s="77"/>
      <c r="B212" s="80"/>
      <c r="C212" s="129"/>
      <c r="D212" s="84"/>
      <c r="E212" s="84"/>
      <c r="F212" s="84"/>
      <c r="G212" s="84"/>
      <c r="H212" s="84"/>
      <c r="I212" s="84"/>
      <c r="J212" s="85">
        <f>+ROUND((C210),2)</f>
        <v>8715.77</v>
      </c>
      <c r="K212" s="84"/>
      <c r="L212" s="84"/>
      <c r="M212" s="84"/>
      <c r="N212" s="84"/>
      <c r="O212" s="86"/>
      <c r="P212" s="85"/>
      <c r="Q212" s="84"/>
      <c r="R212" s="84"/>
      <c r="S212" s="84"/>
      <c r="T212" s="84"/>
      <c r="U212" s="86"/>
      <c r="V212" s="21"/>
      <c r="W212" s="21"/>
      <c r="X212" s="24"/>
    </row>
    <row r="213" spans="1:24" s="19" customFormat="1" ht="12.75" customHeight="1">
      <c r="A213" s="75" t="s">
        <v>31</v>
      </c>
      <c r="B213" s="78" t="s">
        <v>171</v>
      </c>
      <c r="C213" s="127">
        <v>14266.77</v>
      </c>
      <c r="D213" s="41"/>
      <c r="E213" s="14"/>
      <c r="F213" s="14"/>
      <c r="G213" s="14"/>
      <c r="H213" s="14"/>
      <c r="I213" s="14"/>
      <c r="J213" s="45" t="s">
        <v>43</v>
      </c>
      <c r="K213" s="14"/>
      <c r="L213" s="14"/>
      <c r="M213" s="14"/>
      <c r="N213" s="14" t="s">
        <v>42</v>
      </c>
      <c r="O213" s="15" t="s">
        <v>39</v>
      </c>
      <c r="P213" s="45"/>
      <c r="Q213" s="43"/>
      <c r="R213" s="43"/>
      <c r="S213" s="43"/>
      <c r="T213" s="42"/>
      <c r="U213" s="44"/>
      <c r="V213" s="21"/>
      <c r="W213" s="21"/>
      <c r="X213" s="24"/>
    </row>
    <row r="214" spans="1:24" s="19" customFormat="1" ht="12.75" customHeight="1">
      <c r="A214" s="76"/>
      <c r="B214" s="79"/>
      <c r="C214" s="128"/>
      <c r="D214" s="81"/>
      <c r="E214" s="81"/>
      <c r="F214" s="81"/>
      <c r="G214" s="81"/>
      <c r="H214" s="81"/>
      <c r="I214" s="81"/>
      <c r="J214" s="82">
        <f>+J215/C213</f>
        <v>1</v>
      </c>
      <c r="K214" s="81"/>
      <c r="L214" s="81"/>
      <c r="M214" s="81"/>
      <c r="N214" s="81"/>
      <c r="O214" s="83"/>
      <c r="P214" s="82"/>
      <c r="Q214" s="81"/>
      <c r="R214" s="81"/>
      <c r="S214" s="81"/>
      <c r="T214" s="81"/>
      <c r="U214" s="83"/>
      <c r="V214" s="21"/>
      <c r="W214" s="21"/>
      <c r="X214" s="24"/>
    </row>
    <row r="215" spans="1:24" s="19" customFormat="1" ht="12.75" customHeight="1">
      <c r="A215" s="77"/>
      <c r="B215" s="80"/>
      <c r="C215" s="129"/>
      <c r="D215" s="84"/>
      <c r="E215" s="84"/>
      <c r="F215" s="84"/>
      <c r="G215" s="84"/>
      <c r="H215" s="84"/>
      <c r="I215" s="84"/>
      <c r="J215" s="85">
        <f>+ROUND((C213),2)</f>
        <v>14266.77</v>
      </c>
      <c r="K215" s="84"/>
      <c r="L215" s="84"/>
      <c r="M215" s="84"/>
      <c r="N215" s="84"/>
      <c r="O215" s="86"/>
      <c r="P215" s="85"/>
      <c r="Q215" s="84"/>
      <c r="R215" s="84"/>
      <c r="S215" s="84"/>
      <c r="T215" s="84"/>
      <c r="U215" s="86"/>
      <c r="V215" s="21"/>
      <c r="W215" s="21"/>
      <c r="X215" s="24"/>
    </row>
    <row r="216" spans="1:24" s="19" customFormat="1" ht="12.75" customHeight="1">
      <c r="A216" s="36" t="s">
        <v>32</v>
      </c>
      <c r="B216" s="37" t="s">
        <v>182</v>
      </c>
      <c r="C216" s="38"/>
      <c r="D216" s="40"/>
      <c r="E216" s="64"/>
      <c r="F216" s="64"/>
      <c r="G216" s="64"/>
      <c r="H216" s="64"/>
      <c r="I216" s="64"/>
      <c r="J216" s="65"/>
      <c r="K216" s="66"/>
      <c r="L216" s="67"/>
      <c r="M216" s="66"/>
      <c r="N216" s="67"/>
      <c r="O216" s="68"/>
      <c r="P216" s="69"/>
      <c r="Q216" s="67"/>
      <c r="R216" s="67"/>
      <c r="S216" s="67"/>
      <c r="T216" s="67"/>
      <c r="U216" s="70"/>
      <c r="V216" s="21"/>
      <c r="W216" s="21"/>
      <c r="X216" s="24"/>
    </row>
    <row r="217" spans="1:24" s="19" customFormat="1" ht="12.75" customHeight="1">
      <c r="A217" s="75" t="s">
        <v>33</v>
      </c>
      <c r="B217" s="78" t="s">
        <v>172</v>
      </c>
      <c r="C217" s="127">
        <v>42236.1</v>
      </c>
      <c r="D217" s="41"/>
      <c r="E217" s="14"/>
      <c r="F217" s="14"/>
      <c r="G217" s="14"/>
      <c r="H217" s="14"/>
      <c r="I217" s="14"/>
      <c r="J217" s="45" t="s">
        <v>43</v>
      </c>
      <c r="K217" s="14"/>
      <c r="L217" s="14"/>
      <c r="M217" s="14"/>
      <c r="N217" s="14" t="s">
        <v>42</v>
      </c>
      <c r="O217" s="15" t="s">
        <v>39</v>
      </c>
      <c r="P217" s="45"/>
      <c r="Q217" s="43"/>
      <c r="R217" s="43"/>
      <c r="S217" s="43"/>
      <c r="T217" s="42"/>
      <c r="U217" s="44"/>
      <c r="V217" s="21"/>
      <c r="W217" s="21"/>
      <c r="X217" s="24"/>
    </row>
    <row r="218" spans="1:24" s="19" customFormat="1" ht="12.75" customHeight="1">
      <c r="A218" s="76"/>
      <c r="B218" s="79"/>
      <c r="C218" s="128"/>
      <c r="D218" s="81"/>
      <c r="E218" s="81"/>
      <c r="F218" s="81"/>
      <c r="G218" s="81"/>
      <c r="H218" s="81"/>
      <c r="I218" s="81"/>
      <c r="J218" s="82">
        <f>+J219/C217</f>
        <v>1</v>
      </c>
      <c r="K218" s="81"/>
      <c r="L218" s="81"/>
      <c r="M218" s="81"/>
      <c r="N218" s="81"/>
      <c r="O218" s="83"/>
      <c r="P218" s="82"/>
      <c r="Q218" s="81"/>
      <c r="R218" s="81"/>
      <c r="S218" s="81"/>
      <c r="T218" s="81"/>
      <c r="U218" s="83"/>
      <c r="V218" s="21"/>
      <c r="W218" s="21"/>
      <c r="X218" s="24"/>
    </row>
    <row r="219" spans="1:24" s="19" customFormat="1" ht="12.75" customHeight="1">
      <c r="A219" s="77"/>
      <c r="B219" s="80"/>
      <c r="C219" s="129"/>
      <c r="D219" s="84"/>
      <c r="E219" s="84"/>
      <c r="F219" s="84"/>
      <c r="G219" s="84"/>
      <c r="H219" s="84"/>
      <c r="I219" s="84"/>
      <c r="J219" s="85">
        <f>+ROUND((C217),2)</f>
        <v>42236.1</v>
      </c>
      <c r="K219" s="84"/>
      <c r="L219" s="84"/>
      <c r="M219" s="84"/>
      <c r="N219" s="84"/>
      <c r="O219" s="86"/>
      <c r="P219" s="85"/>
      <c r="Q219" s="84"/>
      <c r="R219" s="84"/>
      <c r="S219" s="84"/>
      <c r="T219" s="84"/>
      <c r="U219" s="86"/>
      <c r="V219" s="21"/>
      <c r="W219" s="21"/>
      <c r="X219" s="24"/>
    </row>
    <row r="220" spans="1:24" s="19" customFormat="1" ht="12.75" customHeight="1">
      <c r="A220" s="75" t="s">
        <v>174</v>
      </c>
      <c r="B220" s="78" t="s">
        <v>173</v>
      </c>
      <c r="C220" s="127">
        <v>2247.6</v>
      </c>
      <c r="D220" s="41"/>
      <c r="E220" s="14"/>
      <c r="F220" s="14"/>
      <c r="G220" s="14"/>
      <c r="H220" s="14"/>
      <c r="I220" s="14"/>
      <c r="J220" s="45" t="s">
        <v>43</v>
      </c>
      <c r="K220" s="14"/>
      <c r="L220" s="14"/>
      <c r="M220" s="14"/>
      <c r="N220" s="14" t="s">
        <v>42</v>
      </c>
      <c r="O220" s="15" t="s">
        <v>39</v>
      </c>
      <c r="P220" s="45"/>
      <c r="Q220" s="43"/>
      <c r="R220" s="43"/>
      <c r="S220" s="43"/>
      <c r="T220" s="42"/>
      <c r="U220" s="44"/>
      <c r="V220" s="21"/>
      <c r="W220" s="21"/>
      <c r="X220" s="24"/>
    </row>
    <row r="221" spans="1:24" s="19" customFormat="1" ht="12.75" customHeight="1">
      <c r="A221" s="76"/>
      <c r="B221" s="79"/>
      <c r="C221" s="128"/>
      <c r="D221" s="81"/>
      <c r="E221" s="81"/>
      <c r="F221" s="81"/>
      <c r="G221" s="81"/>
      <c r="H221" s="81"/>
      <c r="I221" s="81"/>
      <c r="J221" s="82">
        <f>+J222/C220</f>
        <v>1</v>
      </c>
      <c r="K221" s="81"/>
      <c r="L221" s="81"/>
      <c r="M221" s="81"/>
      <c r="N221" s="81"/>
      <c r="O221" s="83"/>
      <c r="P221" s="82"/>
      <c r="Q221" s="81"/>
      <c r="R221" s="81"/>
      <c r="S221" s="81"/>
      <c r="T221" s="81"/>
      <c r="U221" s="83"/>
      <c r="V221" s="21"/>
      <c r="W221" s="21"/>
      <c r="X221" s="24"/>
    </row>
    <row r="222" spans="1:24" s="19" customFormat="1" ht="12.75" customHeight="1">
      <c r="A222" s="77"/>
      <c r="B222" s="80"/>
      <c r="C222" s="129"/>
      <c r="D222" s="84"/>
      <c r="E222" s="84"/>
      <c r="F222" s="84"/>
      <c r="G222" s="84"/>
      <c r="H222" s="84"/>
      <c r="I222" s="84"/>
      <c r="J222" s="85">
        <f>+ROUND((C220),2)</f>
        <v>2247.6</v>
      </c>
      <c r="K222" s="84"/>
      <c r="L222" s="84"/>
      <c r="M222" s="84"/>
      <c r="N222" s="84"/>
      <c r="O222" s="86"/>
      <c r="P222" s="85"/>
      <c r="Q222" s="84"/>
      <c r="R222" s="84"/>
      <c r="S222" s="84"/>
      <c r="T222" s="84"/>
      <c r="U222" s="86"/>
      <c r="V222" s="21"/>
      <c r="W222" s="21"/>
      <c r="X222" s="24"/>
    </row>
    <row r="223" spans="1:24" s="19" customFormat="1" ht="12.75" customHeight="1">
      <c r="A223" s="36" t="s">
        <v>34</v>
      </c>
      <c r="B223" s="37" t="s">
        <v>183</v>
      </c>
      <c r="C223" s="38"/>
      <c r="D223" s="40"/>
      <c r="E223" s="64"/>
      <c r="F223" s="64"/>
      <c r="G223" s="64"/>
      <c r="H223" s="64"/>
      <c r="I223" s="64"/>
      <c r="J223" s="65"/>
      <c r="K223" s="66"/>
      <c r="L223" s="67"/>
      <c r="M223" s="66"/>
      <c r="N223" s="67"/>
      <c r="O223" s="68"/>
      <c r="P223" s="69"/>
      <c r="Q223" s="67"/>
      <c r="R223" s="67"/>
      <c r="S223" s="67"/>
      <c r="T223" s="67"/>
      <c r="U223" s="70"/>
      <c r="V223" s="21"/>
      <c r="W223" s="21"/>
      <c r="X223" s="24"/>
    </row>
    <row r="224" spans="1:24" s="19" customFormat="1" ht="12.75" customHeight="1">
      <c r="A224" s="75" t="s">
        <v>35</v>
      </c>
      <c r="B224" s="78" t="s">
        <v>175</v>
      </c>
      <c r="C224" s="127">
        <v>5413.05</v>
      </c>
      <c r="D224" s="41"/>
      <c r="E224" s="14"/>
      <c r="F224" s="14"/>
      <c r="G224" s="14"/>
      <c r="H224" s="14"/>
      <c r="I224" s="14"/>
      <c r="J224" s="45" t="s">
        <v>43</v>
      </c>
      <c r="K224" s="14"/>
      <c r="L224" s="14"/>
      <c r="M224" s="14"/>
      <c r="N224" s="14" t="s">
        <v>42</v>
      </c>
      <c r="O224" s="15" t="s">
        <v>39</v>
      </c>
      <c r="P224" s="45"/>
      <c r="Q224" s="43"/>
      <c r="R224" s="43"/>
      <c r="S224" s="43"/>
      <c r="T224" s="42"/>
      <c r="U224" s="44"/>
      <c r="V224" s="21"/>
      <c r="W224" s="21"/>
      <c r="X224" s="24"/>
    </row>
    <row r="225" spans="1:24" s="19" customFormat="1" ht="12.75" customHeight="1">
      <c r="A225" s="76"/>
      <c r="B225" s="79"/>
      <c r="C225" s="128"/>
      <c r="D225" s="81"/>
      <c r="E225" s="81"/>
      <c r="F225" s="81"/>
      <c r="G225" s="81"/>
      <c r="H225" s="81"/>
      <c r="I225" s="81"/>
      <c r="J225" s="82">
        <f>+J226/C224</f>
        <v>1</v>
      </c>
      <c r="K225" s="81"/>
      <c r="L225" s="81"/>
      <c r="M225" s="81"/>
      <c r="N225" s="81"/>
      <c r="O225" s="83"/>
      <c r="P225" s="82"/>
      <c r="Q225" s="81"/>
      <c r="R225" s="81"/>
      <c r="S225" s="81"/>
      <c r="T225" s="81"/>
      <c r="U225" s="83"/>
      <c r="V225" s="21"/>
      <c r="W225" s="21"/>
      <c r="X225" s="24"/>
    </row>
    <row r="226" spans="1:24" s="19" customFormat="1" ht="12.75" customHeight="1">
      <c r="A226" s="77"/>
      <c r="B226" s="80"/>
      <c r="C226" s="129"/>
      <c r="D226" s="84"/>
      <c r="E226" s="84"/>
      <c r="F226" s="84"/>
      <c r="G226" s="84"/>
      <c r="H226" s="84"/>
      <c r="I226" s="84"/>
      <c r="J226" s="85">
        <f>+ROUND((C224),2)</f>
        <v>5413.05</v>
      </c>
      <c r="K226" s="84"/>
      <c r="L226" s="84"/>
      <c r="M226" s="84"/>
      <c r="N226" s="84"/>
      <c r="O226" s="86"/>
      <c r="P226" s="85"/>
      <c r="Q226" s="84"/>
      <c r="R226" s="84"/>
      <c r="S226" s="84"/>
      <c r="T226" s="84"/>
      <c r="U226" s="86"/>
      <c r="V226" s="21"/>
      <c r="W226" s="21"/>
      <c r="X226" s="24"/>
    </row>
    <row r="227" spans="1:24" s="19" customFormat="1" ht="12.75" customHeight="1">
      <c r="A227" s="75" t="s">
        <v>176</v>
      </c>
      <c r="B227" s="78" t="s">
        <v>177</v>
      </c>
      <c r="C227" s="127">
        <v>4569.76</v>
      </c>
      <c r="D227" s="41"/>
      <c r="E227" s="14"/>
      <c r="F227" s="14"/>
      <c r="G227" s="14"/>
      <c r="H227" s="14"/>
      <c r="I227" s="14"/>
      <c r="J227" s="45" t="s">
        <v>43</v>
      </c>
      <c r="K227" s="14"/>
      <c r="L227" s="14"/>
      <c r="M227" s="14"/>
      <c r="N227" s="14" t="s">
        <v>42</v>
      </c>
      <c r="O227" s="15" t="s">
        <v>39</v>
      </c>
      <c r="P227" s="45"/>
      <c r="Q227" s="43"/>
      <c r="R227" s="43"/>
      <c r="S227" s="43"/>
      <c r="T227" s="42"/>
      <c r="U227" s="44"/>
      <c r="V227" s="21"/>
      <c r="W227" s="21"/>
      <c r="X227" s="24"/>
    </row>
    <row r="228" spans="1:24" s="19" customFormat="1" ht="12.75" customHeight="1">
      <c r="A228" s="76"/>
      <c r="B228" s="79"/>
      <c r="C228" s="128"/>
      <c r="D228" s="81"/>
      <c r="E228" s="81"/>
      <c r="F228" s="81"/>
      <c r="G228" s="81"/>
      <c r="H228" s="81"/>
      <c r="I228" s="81"/>
      <c r="J228" s="82">
        <f>+J229/C227</f>
        <v>1</v>
      </c>
      <c r="K228" s="81"/>
      <c r="L228" s="81"/>
      <c r="M228" s="81"/>
      <c r="N228" s="81"/>
      <c r="O228" s="83"/>
      <c r="P228" s="82"/>
      <c r="Q228" s="81"/>
      <c r="R228" s="81"/>
      <c r="S228" s="81"/>
      <c r="T228" s="81"/>
      <c r="U228" s="83"/>
      <c r="V228" s="21"/>
      <c r="W228" s="21"/>
      <c r="X228" s="24"/>
    </row>
    <row r="229" spans="1:24" s="19" customFormat="1" ht="12.75" customHeight="1">
      <c r="A229" s="77"/>
      <c r="B229" s="80"/>
      <c r="C229" s="129"/>
      <c r="D229" s="84"/>
      <c r="E229" s="84"/>
      <c r="F229" s="84"/>
      <c r="G229" s="84"/>
      <c r="H229" s="84"/>
      <c r="I229" s="84"/>
      <c r="J229" s="85">
        <f>+ROUND((C227),2)</f>
        <v>4569.76</v>
      </c>
      <c r="K229" s="84"/>
      <c r="L229" s="84"/>
      <c r="M229" s="84"/>
      <c r="N229" s="84"/>
      <c r="O229" s="86"/>
      <c r="P229" s="85"/>
      <c r="Q229" s="84"/>
      <c r="R229" s="84"/>
      <c r="S229" s="84"/>
      <c r="T229" s="84"/>
      <c r="U229" s="86"/>
      <c r="V229" s="21"/>
      <c r="W229" s="21"/>
      <c r="X229" s="24"/>
    </row>
    <row r="230" spans="1:24" s="19" customFormat="1" ht="12.75" customHeight="1">
      <c r="A230" s="36" t="s">
        <v>178</v>
      </c>
      <c r="B230" s="37" t="s">
        <v>179</v>
      </c>
      <c r="C230" s="38"/>
      <c r="D230" s="40"/>
      <c r="E230" s="64"/>
      <c r="F230" s="64"/>
      <c r="G230" s="64"/>
      <c r="H230" s="64"/>
      <c r="I230" s="64"/>
      <c r="J230" s="65"/>
      <c r="K230" s="66"/>
      <c r="L230" s="67"/>
      <c r="M230" s="66"/>
      <c r="N230" s="67"/>
      <c r="O230" s="68"/>
      <c r="P230" s="69"/>
      <c r="Q230" s="67"/>
      <c r="R230" s="67"/>
      <c r="S230" s="67"/>
      <c r="T230" s="67"/>
      <c r="U230" s="70"/>
      <c r="V230" s="21"/>
      <c r="W230" s="21"/>
      <c r="X230" s="24"/>
    </row>
    <row r="231" spans="1:24" s="19" customFormat="1" ht="12.75" customHeight="1">
      <c r="A231" s="75" t="s">
        <v>180</v>
      </c>
      <c r="B231" s="78" t="s">
        <v>171</v>
      </c>
      <c r="C231" s="127">
        <v>9942</v>
      </c>
      <c r="D231" s="41"/>
      <c r="E231" s="14"/>
      <c r="F231" s="14"/>
      <c r="G231" s="14"/>
      <c r="H231" s="14"/>
      <c r="I231" s="14"/>
      <c r="J231" s="45" t="s">
        <v>43</v>
      </c>
      <c r="K231" s="14"/>
      <c r="L231" s="14"/>
      <c r="M231" s="14"/>
      <c r="N231" s="14" t="s">
        <v>42</v>
      </c>
      <c r="O231" s="15" t="s">
        <v>39</v>
      </c>
      <c r="P231" s="45"/>
      <c r="Q231" s="43"/>
      <c r="R231" s="43"/>
      <c r="S231" s="43"/>
      <c r="T231" s="42"/>
      <c r="U231" s="44"/>
      <c r="V231" s="21"/>
      <c r="W231" s="21"/>
      <c r="X231" s="24"/>
    </row>
    <row r="232" spans="1:24" s="19" customFormat="1" ht="12.75" customHeight="1">
      <c r="A232" s="76"/>
      <c r="B232" s="79"/>
      <c r="C232" s="128"/>
      <c r="D232" s="81"/>
      <c r="E232" s="81"/>
      <c r="F232" s="81"/>
      <c r="G232" s="81"/>
      <c r="H232" s="81"/>
      <c r="I232" s="81"/>
      <c r="J232" s="82">
        <f>+J233/C231</f>
        <v>1</v>
      </c>
      <c r="K232" s="81"/>
      <c r="L232" s="81"/>
      <c r="M232" s="81"/>
      <c r="N232" s="81"/>
      <c r="O232" s="83"/>
      <c r="P232" s="82"/>
      <c r="Q232" s="81"/>
      <c r="R232" s="81"/>
      <c r="S232" s="81"/>
      <c r="T232" s="81"/>
      <c r="U232" s="83"/>
      <c r="V232" s="21"/>
      <c r="W232" s="21"/>
      <c r="X232" s="24"/>
    </row>
    <row r="233" spans="1:24" s="19" customFormat="1" ht="12.75" customHeight="1">
      <c r="A233" s="77"/>
      <c r="B233" s="80"/>
      <c r="C233" s="129"/>
      <c r="D233" s="84"/>
      <c r="E233" s="84"/>
      <c r="F233" s="84"/>
      <c r="G233" s="84"/>
      <c r="H233" s="84"/>
      <c r="I233" s="84"/>
      <c r="J233" s="85">
        <f>+ROUND((C231),2)</f>
        <v>9942</v>
      </c>
      <c r="K233" s="84"/>
      <c r="L233" s="84"/>
      <c r="M233" s="84"/>
      <c r="N233" s="84"/>
      <c r="O233" s="86"/>
      <c r="P233" s="85"/>
      <c r="Q233" s="84"/>
      <c r="R233" s="84"/>
      <c r="S233" s="84"/>
      <c r="T233" s="84"/>
      <c r="U233" s="86"/>
      <c r="V233" s="21"/>
      <c r="W233" s="21"/>
      <c r="X233" s="24"/>
    </row>
    <row r="234" spans="1:24" s="19" customFormat="1" ht="12.75" customHeight="1">
      <c r="A234" s="75" t="s">
        <v>181</v>
      </c>
      <c r="B234" s="78" t="s">
        <v>172</v>
      </c>
      <c r="C234" s="127">
        <v>31286</v>
      </c>
      <c r="D234" s="41"/>
      <c r="E234" s="14"/>
      <c r="F234" s="14"/>
      <c r="G234" s="14"/>
      <c r="H234" s="14"/>
      <c r="I234" s="14"/>
      <c r="J234" s="45" t="s">
        <v>43</v>
      </c>
      <c r="K234" s="14"/>
      <c r="L234" s="14"/>
      <c r="M234" s="14"/>
      <c r="N234" s="14" t="s">
        <v>42</v>
      </c>
      <c r="O234" s="15" t="s">
        <v>39</v>
      </c>
      <c r="P234" s="45"/>
      <c r="Q234" s="43"/>
      <c r="R234" s="43"/>
      <c r="S234" s="43"/>
      <c r="T234" s="42"/>
      <c r="U234" s="44"/>
      <c r="V234" s="21"/>
      <c r="W234" s="21"/>
      <c r="X234" s="24"/>
    </row>
    <row r="235" spans="1:24" s="19" customFormat="1" ht="12.75" customHeight="1">
      <c r="A235" s="76"/>
      <c r="B235" s="79"/>
      <c r="C235" s="128"/>
      <c r="D235" s="81"/>
      <c r="E235" s="81"/>
      <c r="F235" s="81"/>
      <c r="G235" s="81"/>
      <c r="H235" s="81"/>
      <c r="I235" s="81"/>
      <c r="J235" s="82">
        <f>+J236/C234</f>
        <v>1</v>
      </c>
      <c r="K235" s="81"/>
      <c r="L235" s="81"/>
      <c r="M235" s="81"/>
      <c r="N235" s="81"/>
      <c r="O235" s="83"/>
      <c r="P235" s="82"/>
      <c r="Q235" s="81"/>
      <c r="R235" s="81"/>
      <c r="S235" s="81"/>
      <c r="T235" s="81"/>
      <c r="U235" s="83"/>
      <c r="V235" s="21"/>
      <c r="W235" s="21"/>
      <c r="X235" s="24"/>
    </row>
    <row r="236" spans="1:24" s="19" customFormat="1" ht="12.75" customHeight="1">
      <c r="A236" s="77"/>
      <c r="B236" s="80"/>
      <c r="C236" s="129"/>
      <c r="D236" s="84"/>
      <c r="E236" s="84"/>
      <c r="F236" s="84"/>
      <c r="G236" s="84"/>
      <c r="H236" s="84"/>
      <c r="I236" s="84"/>
      <c r="J236" s="85">
        <f>+ROUND((C234),2)</f>
        <v>31286</v>
      </c>
      <c r="K236" s="84"/>
      <c r="L236" s="84"/>
      <c r="M236" s="84"/>
      <c r="N236" s="84"/>
      <c r="O236" s="86"/>
      <c r="P236" s="85"/>
      <c r="Q236" s="84"/>
      <c r="R236" s="84"/>
      <c r="S236" s="84"/>
      <c r="T236" s="84"/>
      <c r="U236" s="86"/>
      <c r="V236" s="21"/>
      <c r="W236" s="21"/>
      <c r="X236" s="24"/>
    </row>
    <row r="237" spans="1:24" s="19" customFormat="1" ht="12.75" customHeight="1">
      <c r="A237" s="46"/>
      <c r="B237" s="49"/>
      <c r="C237" s="53"/>
      <c r="D237" s="20"/>
      <c r="E237" s="20"/>
      <c r="F237" s="20"/>
      <c r="G237" s="20"/>
      <c r="H237" s="20"/>
      <c r="I237" s="20"/>
      <c r="J237" s="56"/>
      <c r="K237" s="20"/>
      <c r="L237" s="20"/>
      <c r="M237" s="20"/>
      <c r="N237" s="20"/>
      <c r="O237" s="57"/>
      <c r="P237" s="56"/>
      <c r="Q237" s="20"/>
      <c r="R237" s="20"/>
      <c r="S237" s="20"/>
      <c r="T237" s="20"/>
      <c r="U237" s="57"/>
      <c r="V237" s="21"/>
      <c r="W237" s="21"/>
      <c r="X237" s="24"/>
    </row>
    <row r="238" spans="1:24" s="19" customFormat="1" ht="12.75" customHeight="1">
      <c r="A238" s="33">
        <v>9</v>
      </c>
      <c r="B238" s="34" t="s">
        <v>184</v>
      </c>
      <c r="C238" s="130"/>
      <c r="D238" s="90"/>
      <c r="E238" s="90"/>
      <c r="F238" s="90"/>
      <c r="G238" s="90"/>
      <c r="H238" s="90"/>
      <c r="I238" s="90"/>
      <c r="J238" s="91"/>
      <c r="K238" s="90"/>
      <c r="L238" s="90"/>
      <c r="M238" s="90"/>
      <c r="N238" s="90"/>
      <c r="O238" s="92"/>
      <c r="P238" s="91"/>
      <c r="Q238" s="90"/>
      <c r="R238" s="90"/>
      <c r="S238" s="90"/>
      <c r="T238" s="90"/>
      <c r="U238" s="92"/>
      <c r="V238" s="21"/>
      <c r="W238" s="21"/>
      <c r="X238" s="24"/>
    </row>
    <row r="239" spans="1:24" s="19" customFormat="1" ht="12.75" customHeight="1">
      <c r="A239" s="36" t="s">
        <v>36</v>
      </c>
      <c r="B239" s="37" t="s">
        <v>185</v>
      </c>
      <c r="C239" s="38"/>
      <c r="D239" s="40"/>
      <c r="E239" s="64"/>
      <c r="F239" s="64"/>
      <c r="G239" s="64"/>
      <c r="H239" s="64"/>
      <c r="I239" s="64"/>
      <c r="J239" s="65"/>
      <c r="K239" s="66"/>
      <c r="L239" s="67"/>
      <c r="M239" s="66"/>
      <c r="N239" s="67"/>
      <c r="O239" s="68"/>
      <c r="P239" s="69"/>
      <c r="Q239" s="67"/>
      <c r="R239" s="67"/>
      <c r="S239" s="67"/>
      <c r="T239" s="67"/>
      <c r="U239" s="70"/>
      <c r="V239" s="21"/>
      <c r="W239" s="21"/>
      <c r="X239" s="24"/>
    </row>
    <row r="240" spans="1:24" s="19" customFormat="1" ht="12.75" customHeight="1">
      <c r="A240" s="75" t="s">
        <v>186</v>
      </c>
      <c r="B240" s="78" t="s">
        <v>187</v>
      </c>
      <c r="C240" s="127">
        <v>1200.6</v>
      </c>
      <c r="D240" s="41"/>
      <c r="E240" s="14"/>
      <c r="F240" s="14"/>
      <c r="G240" s="14"/>
      <c r="H240" s="14"/>
      <c r="I240" s="14"/>
      <c r="J240" s="45"/>
      <c r="K240" s="14"/>
      <c r="L240" s="14"/>
      <c r="M240" s="14"/>
      <c r="N240" s="14"/>
      <c r="O240" s="15"/>
      <c r="P240" s="45" t="s">
        <v>43</v>
      </c>
      <c r="Q240" s="14"/>
      <c r="R240" s="14"/>
      <c r="S240" s="14"/>
      <c r="T240" s="14" t="s">
        <v>42</v>
      </c>
      <c r="U240" s="15" t="s">
        <v>39</v>
      </c>
      <c r="V240" s="21"/>
      <c r="W240" s="21"/>
      <c r="X240" s="24"/>
    </row>
    <row r="241" spans="1:24" s="19" customFormat="1" ht="12.75" customHeight="1">
      <c r="A241" s="76"/>
      <c r="B241" s="79"/>
      <c r="C241" s="128"/>
      <c r="D241" s="81"/>
      <c r="E241" s="81"/>
      <c r="F241" s="81"/>
      <c r="G241" s="81"/>
      <c r="H241" s="81"/>
      <c r="I241" s="81"/>
      <c r="J241" s="82"/>
      <c r="K241" s="81"/>
      <c r="L241" s="81"/>
      <c r="M241" s="81"/>
      <c r="N241" s="81"/>
      <c r="O241" s="83"/>
      <c r="P241" s="82">
        <f>+P242/C240</f>
        <v>1</v>
      </c>
      <c r="Q241" s="81"/>
      <c r="R241" s="81"/>
      <c r="S241" s="81"/>
      <c r="T241" s="81"/>
      <c r="U241" s="83"/>
      <c r="V241" s="21"/>
      <c r="W241" s="21"/>
      <c r="X241" s="24"/>
    </row>
    <row r="242" spans="1:24" s="19" customFormat="1" ht="12.75" customHeight="1">
      <c r="A242" s="77"/>
      <c r="B242" s="80"/>
      <c r="C242" s="129"/>
      <c r="D242" s="84"/>
      <c r="E242" s="84"/>
      <c r="F242" s="84"/>
      <c r="G242" s="84"/>
      <c r="H242" s="84"/>
      <c r="I242" s="84"/>
      <c r="J242" s="85"/>
      <c r="K242" s="84"/>
      <c r="L242" s="84"/>
      <c r="M242" s="84"/>
      <c r="N242" s="84"/>
      <c r="O242" s="86"/>
      <c r="P242" s="85">
        <f>+ROUND((C240),2)</f>
        <v>1200.6</v>
      </c>
      <c r="Q242" s="84"/>
      <c r="R242" s="84"/>
      <c r="S242" s="84"/>
      <c r="T242" s="84"/>
      <c r="U242" s="86"/>
      <c r="V242" s="21"/>
      <c r="W242" s="21"/>
      <c r="X242" s="24"/>
    </row>
    <row r="243" spans="1:24" s="19" customFormat="1" ht="12.75" customHeight="1">
      <c r="A243" s="75" t="s">
        <v>188</v>
      </c>
      <c r="B243" s="78" t="s">
        <v>189</v>
      </c>
      <c r="C243" s="127">
        <v>9807.2</v>
      </c>
      <c r="D243" s="41"/>
      <c r="E243" s="14"/>
      <c r="F243" s="14"/>
      <c r="G243" s="14"/>
      <c r="H243" s="14"/>
      <c r="I243" s="14"/>
      <c r="J243" s="45"/>
      <c r="K243" s="14"/>
      <c r="L243" s="14"/>
      <c r="M243" s="14"/>
      <c r="N243" s="14"/>
      <c r="O243" s="15"/>
      <c r="P243" s="45" t="s">
        <v>43</v>
      </c>
      <c r="Q243" s="14"/>
      <c r="R243" s="14"/>
      <c r="S243" s="14"/>
      <c r="T243" s="14" t="s">
        <v>42</v>
      </c>
      <c r="U243" s="15" t="s">
        <v>39</v>
      </c>
      <c r="V243" s="21"/>
      <c r="W243" s="21"/>
      <c r="X243" s="24"/>
    </row>
    <row r="244" spans="1:24" s="19" customFormat="1" ht="12.75" customHeight="1">
      <c r="A244" s="76"/>
      <c r="B244" s="79"/>
      <c r="C244" s="128"/>
      <c r="D244" s="81"/>
      <c r="E244" s="81"/>
      <c r="F244" s="81"/>
      <c r="G244" s="81"/>
      <c r="H244" s="81"/>
      <c r="I244" s="81"/>
      <c r="J244" s="82"/>
      <c r="K244" s="81"/>
      <c r="L244" s="81"/>
      <c r="M244" s="81"/>
      <c r="N244" s="81"/>
      <c r="O244" s="83"/>
      <c r="P244" s="82">
        <f>+P245/C243</f>
        <v>1</v>
      </c>
      <c r="Q244" s="81"/>
      <c r="R244" s="81"/>
      <c r="S244" s="81"/>
      <c r="T244" s="81"/>
      <c r="U244" s="83"/>
      <c r="V244" s="21"/>
      <c r="W244" s="21"/>
      <c r="X244" s="24"/>
    </row>
    <row r="245" spans="1:24" s="19" customFormat="1" ht="12.75" customHeight="1">
      <c r="A245" s="77"/>
      <c r="B245" s="80"/>
      <c r="C245" s="129"/>
      <c r="D245" s="84"/>
      <c r="E245" s="84"/>
      <c r="F245" s="84"/>
      <c r="G245" s="84"/>
      <c r="H245" s="84"/>
      <c r="I245" s="84"/>
      <c r="J245" s="85"/>
      <c r="K245" s="84"/>
      <c r="L245" s="84"/>
      <c r="M245" s="84"/>
      <c r="N245" s="84"/>
      <c r="O245" s="86"/>
      <c r="P245" s="85">
        <f>+ROUND((C243),2)</f>
        <v>9807.2</v>
      </c>
      <c r="Q245" s="84"/>
      <c r="R245" s="84"/>
      <c r="S245" s="84"/>
      <c r="T245" s="84"/>
      <c r="U245" s="86"/>
      <c r="V245" s="21"/>
      <c r="W245" s="21"/>
      <c r="X245" s="24"/>
    </row>
    <row r="246" spans="1:24" s="19" customFormat="1" ht="12.75" customHeight="1">
      <c r="A246" s="36" t="s">
        <v>190</v>
      </c>
      <c r="B246" s="37" t="s">
        <v>191</v>
      </c>
      <c r="C246" s="38"/>
      <c r="D246" s="40"/>
      <c r="E246" s="64"/>
      <c r="F246" s="64"/>
      <c r="G246" s="64"/>
      <c r="H246" s="64"/>
      <c r="I246" s="64"/>
      <c r="J246" s="65"/>
      <c r="K246" s="66"/>
      <c r="L246" s="67"/>
      <c r="M246" s="66"/>
      <c r="N246" s="67"/>
      <c r="O246" s="68"/>
      <c r="P246" s="69"/>
      <c r="Q246" s="67"/>
      <c r="R246" s="67"/>
      <c r="S246" s="67"/>
      <c r="T246" s="67"/>
      <c r="U246" s="70"/>
      <c r="V246" s="21"/>
      <c r="W246" s="21"/>
      <c r="X246" s="24"/>
    </row>
    <row r="247" spans="1:24" s="19" customFormat="1" ht="12.75" customHeight="1">
      <c r="A247" s="75" t="s">
        <v>192</v>
      </c>
      <c r="B247" s="78" t="s">
        <v>193</v>
      </c>
      <c r="C247" s="127">
        <v>222.5</v>
      </c>
      <c r="D247" s="41"/>
      <c r="E247" s="14"/>
      <c r="F247" s="14"/>
      <c r="G247" s="14"/>
      <c r="H247" s="14"/>
      <c r="I247" s="14"/>
      <c r="J247" s="45"/>
      <c r="K247" s="14"/>
      <c r="L247" s="14"/>
      <c r="M247" s="14"/>
      <c r="N247" s="14"/>
      <c r="O247" s="15"/>
      <c r="P247" s="45" t="s">
        <v>43</v>
      </c>
      <c r="Q247" s="14"/>
      <c r="R247" s="14"/>
      <c r="S247" s="14"/>
      <c r="T247" s="14" t="s">
        <v>42</v>
      </c>
      <c r="U247" s="15" t="s">
        <v>39</v>
      </c>
      <c r="V247" s="21"/>
      <c r="W247" s="21"/>
      <c r="X247" s="24"/>
    </row>
    <row r="248" spans="1:24" s="19" customFormat="1" ht="12.75" customHeight="1">
      <c r="A248" s="76"/>
      <c r="B248" s="79"/>
      <c r="C248" s="128"/>
      <c r="D248" s="81"/>
      <c r="E248" s="81"/>
      <c r="F248" s="81"/>
      <c r="G248" s="81"/>
      <c r="H248" s="81"/>
      <c r="I248" s="81"/>
      <c r="J248" s="82"/>
      <c r="K248" s="81"/>
      <c r="L248" s="81"/>
      <c r="M248" s="81"/>
      <c r="N248" s="81"/>
      <c r="O248" s="83"/>
      <c r="P248" s="82">
        <f>+P249/C247</f>
        <v>1</v>
      </c>
      <c r="Q248" s="81"/>
      <c r="R248" s="81"/>
      <c r="S248" s="81"/>
      <c r="T248" s="81"/>
      <c r="U248" s="83"/>
      <c r="V248" s="21"/>
      <c r="W248" s="21"/>
      <c r="X248" s="24"/>
    </row>
    <row r="249" spans="1:24" s="19" customFormat="1" ht="12.75" customHeight="1">
      <c r="A249" s="77"/>
      <c r="B249" s="80"/>
      <c r="C249" s="129"/>
      <c r="D249" s="84"/>
      <c r="E249" s="84"/>
      <c r="F249" s="84"/>
      <c r="G249" s="84"/>
      <c r="H249" s="84"/>
      <c r="I249" s="84"/>
      <c r="J249" s="85"/>
      <c r="K249" s="84"/>
      <c r="L249" s="84"/>
      <c r="M249" s="84"/>
      <c r="N249" s="84"/>
      <c r="O249" s="86"/>
      <c r="P249" s="85">
        <f>+ROUND((C247),2)</f>
        <v>222.5</v>
      </c>
      <c r="Q249" s="84"/>
      <c r="R249" s="84"/>
      <c r="S249" s="84"/>
      <c r="T249" s="84"/>
      <c r="U249" s="86"/>
      <c r="V249" s="21"/>
      <c r="W249" s="21"/>
      <c r="X249" s="24"/>
    </row>
    <row r="250" spans="1:24" s="19" customFormat="1" ht="12.75" customHeight="1">
      <c r="A250" s="36" t="s">
        <v>195</v>
      </c>
      <c r="B250" s="37" t="s">
        <v>194</v>
      </c>
      <c r="C250" s="38"/>
      <c r="D250" s="40"/>
      <c r="E250" s="64"/>
      <c r="F250" s="64"/>
      <c r="G250" s="64"/>
      <c r="H250" s="64"/>
      <c r="I250" s="64"/>
      <c r="J250" s="65"/>
      <c r="K250" s="66"/>
      <c r="L250" s="67"/>
      <c r="M250" s="66"/>
      <c r="N250" s="67"/>
      <c r="O250" s="68"/>
      <c r="P250" s="69"/>
      <c r="Q250" s="67"/>
      <c r="R250" s="67"/>
      <c r="S250" s="67"/>
      <c r="T250" s="67"/>
      <c r="U250" s="70"/>
      <c r="V250" s="21"/>
      <c r="W250" s="21"/>
      <c r="X250" s="24"/>
    </row>
    <row r="251" spans="1:24" s="19" customFormat="1" ht="12.75" customHeight="1">
      <c r="A251" s="75" t="s">
        <v>196</v>
      </c>
      <c r="B251" s="78" t="s">
        <v>197</v>
      </c>
      <c r="C251" s="127">
        <v>4643.6</v>
      </c>
      <c r="D251" s="41"/>
      <c r="E251" s="14"/>
      <c r="F251" s="14"/>
      <c r="G251" s="14"/>
      <c r="H251" s="14"/>
      <c r="I251" s="14"/>
      <c r="J251" s="45"/>
      <c r="K251" s="14"/>
      <c r="L251" s="14"/>
      <c r="M251" s="14"/>
      <c r="N251" s="14"/>
      <c r="O251" s="15"/>
      <c r="P251" s="45" t="s">
        <v>43</v>
      </c>
      <c r="Q251" s="14"/>
      <c r="R251" s="14"/>
      <c r="S251" s="14"/>
      <c r="T251" s="14" t="s">
        <v>42</v>
      </c>
      <c r="U251" s="15" t="s">
        <v>39</v>
      </c>
      <c r="V251" s="21"/>
      <c r="W251" s="21"/>
      <c r="X251" s="24"/>
    </row>
    <row r="252" spans="1:24" s="19" customFormat="1" ht="12.75" customHeight="1">
      <c r="A252" s="76"/>
      <c r="B252" s="79"/>
      <c r="C252" s="128"/>
      <c r="D252" s="81"/>
      <c r="E252" s="81"/>
      <c r="F252" s="81"/>
      <c r="G252" s="81"/>
      <c r="H252" s="81"/>
      <c r="I252" s="81"/>
      <c r="J252" s="82"/>
      <c r="K252" s="81"/>
      <c r="L252" s="81"/>
      <c r="M252" s="81"/>
      <c r="N252" s="81"/>
      <c r="O252" s="83"/>
      <c r="P252" s="82">
        <f>+P253/C251</f>
        <v>1</v>
      </c>
      <c r="Q252" s="81"/>
      <c r="R252" s="81"/>
      <c r="S252" s="81"/>
      <c r="T252" s="81"/>
      <c r="U252" s="83"/>
      <c r="V252" s="21"/>
      <c r="W252" s="21"/>
      <c r="X252" s="24"/>
    </row>
    <row r="253" spans="1:24" s="19" customFormat="1" ht="12.75" customHeight="1">
      <c r="A253" s="77"/>
      <c r="B253" s="80"/>
      <c r="C253" s="129"/>
      <c r="D253" s="84"/>
      <c r="E253" s="84"/>
      <c r="F253" s="84"/>
      <c r="G253" s="84"/>
      <c r="H253" s="84"/>
      <c r="I253" s="84"/>
      <c r="J253" s="85"/>
      <c r="K253" s="84"/>
      <c r="L253" s="84"/>
      <c r="M253" s="84"/>
      <c r="N253" s="84"/>
      <c r="O253" s="86"/>
      <c r="P253" s="85">
        <f>+ROUND((C251),2)</f>
        <v>4643.6</v>
      </c>
      <c r="Q253" s="84"/>
      <c r="R253" s="84"/>
      <c r="S253" s="84"/>
      <c r="T253" s="84"/>
      <c r="U253" s="86"/>
      <c r="V253" s="21"/>
      <c r="W253" s="21"/>
      <c r="X253" s="24"/>
    </row>
    <row r="254" spans="1:24" s="19" customFormat="1" ht="12.75" customHeight="1">
      <c r="A254" s="33">
        <v>10</v>
      </c>
      <c r="B254" s="34" t="s">
        <v>198</v>
      </c>
      <c r="C254" s="130"/>
      <c r="D254" s="90"/>
      <c r="E254" s="90"/>
      <c r="F254" s="90"/>
      <c r="G254" s="90"/>
      <c r="H254" s="90"/>
      <c r="I254" s="90"/>
      <c r="J254" s="91"/>
      <c r="K254" s="90"/>
      <c r="L254" s="90"/>
      <c r="M254" s="90"/>
      <c r="N254" s="90"/>
      <c r="O254" s="92"/>
      <c r="P254" s="91"/>
      <c r="Q254" s="90"/>
      <c r="R254" s="90"/>
      <c r="S254" s="90"/>
      <c r="T254" s="90"/>
      <c r="U254" s="92"/>
      <c r="V254" s="21"/>
      <c r="W254" s="21"/>
      <c r="X254" s="24"/>
    </row>
    <row r="255" spans="1:24" s="19" customFormat="1" ht="12.75" customHeight="1">
      <c r="A255" s="36" t="s">
        <v>37</v>
      </c>
      <c r="B255" s="37" t="s">
        <v>198</v>
      </c>
      <c r="C255" s="38"/>
      <c r="D255" s="40"/>
      <c r="E255" s="64"/>
      <c r="F255" s="64"/>
      <c r="G255" s="64"/>
      <c r="H255" s="64"/>
      <c r="I255" s="64"/>
      <c r="J255" s="65"/>
      <c r="K255" s="66"/>
      <c r="L255" s="67"/>
      <c r="M255" s="66"/>
      <c r="N255" s="67"/>
      <c r="O255" s="68"/>
      <c r="P255" s="69"/>
      <c r="Q255" s="67"/>
      <c r="R255" s="67"/>
      <c r="S255" s="67"/>
      <c r="T255" s="67"/>
      <c r="U255" s="70"/>
      <c r="V255" s="21"/>
      <c r="W255" s="21"/>
      <c r="X255" s="24"/>
    </row>
    <row r="256" spans="1:24" s="19" customFormat="1" ht="12.75" customHeight="1">
      <c r="A256" s="75" t="s">
        <v>199</v>
      </c>
      <c r="B256" s="78" t="s">
        <v>200</v>
      </c>
      <c r="C256" s="127">
        <v>54.25</v>
      </c>
      <c r="D256" s="41"/>
      <c r="E256" s="14"/>
      <c r="F256" s="14"/>
      <c r="G256" s="14"/>
      <c r="H256" s="14"/>
      <c r="I256" s="14"/>
      <c r="J256" s="45" t="s">
        <v>43</v>
      </c>
      <c r="K256" s="14"/>
      <c r="L256" s="14"/>
      <c r="M256" s="14"/>
      <c r="N256" s="14" t="s">
        <v>42</v>
      </c>
      <c r="O256" s="15" t="s">
        <v>39</v>
      </c>
      <c r="P256" s="45"/>
      <c r="Q256" s="43"/>
      <c r="R256" s="43"/>
      <c r="S256" s="43"/>
      <c r="T256" s="42"/>
      <c r="U256" s="44"/>
      <c r="V256" s="21"/>
      <c r="W256" s="21"/>
      <c r="X256" s="24"/>
    </row>
    <row r="257" spans="1:24" s="19" customFormat="1" ht="12.75" customHeight="1">
      <c r="A257" s="76"/>
      <c r="B257" s="79"/>
      <c r="C257" s="128"/>
      <c r="D257" s="81"/>
      <c r="E257" s="81"/>
      <c r="F257" s="81"/>
      <c r="G257" s="81"/>
      <c r="H257" s="81"/>
      <c r="I257" s="81"/>
      <c r="J257" s="82">
        <f>+J258/C256</f>
        <v>1</v>
      </c>
      <c r="K257" s="81"/>
      <c r="L257" s="81"/>
      <c r="M257" s="81"/>
      <c r="N257" s="81"/>
      <c r="O257" s="83"/>
      <c r="P257" s="82"/>
      <c r="Q257" s="81"/>
      <c r="R257" s="81"/>
      <c r="S257" s="81"/>
      <c r="T257" s="81"/>
      <c r="U257" s="83"/>
      <c r="V257" s="21"/>
      <c r="W257" s="21"/>
      <c r="X257" s="24"/>
    </row>
    <row r="258" spans="1:24" s="19" customFormat="1" ht="12.75" customHeight="1">
      <c r="A258" s="77"/>
      <c r="B258" s="80"/>
      <c r="C258" s="129"/>
      <c r="D258" s="84"/>
      <c r="E258" s="84"/>
      <c r="F258" s="84"/>
      <c r="G258" s="84"/>
      <c r="H258" s="84"/>
      <c r="I258" s="84"/>
      <c r="J258" s="85">
        <f>+ROUND((C256),2)</f>
        <v>54.25</v>
      </c>
      <c r="K258" s="84"/>
      <c r="L258" s="84"/>
      <c r="M258" s="84"/>
      <c r="N258" s="84"/>
      <c r="O258" s="86"/>
      <c r="P258" s="85"/>
      <c r="Q258" s="84"/>
      <c r="R258" s="84"/>
      <c r="S258" s="84"/>
      <c r="T258" s="84"/>
      <c r="U258" s="86"/>
      <c r="V258" s="21"/>
      <c r="W258" s="21"/>
      <c r="X258" s="24"/>
    </row>
    <row r="259" spans="1:24" s="19" customFormat="1" ht="12.75" customHeight="1">
      <c r="A259" s="33">
        <v>11</v>
      </c>
      <c r="B259" s="34" t="s">
        <v>201</v>
      </c>
      <c r="C259" s="130"/>
      <c r="D259" s="90"/>
      <c r="E259" s="90"/>
      <c r="F259" s="90"/>
      <c r="G259" s="90"/>
      <c r="H259" s="90"/>
      <c r="I259" s="90"/>
      <c r="J259" s="91"/>
      <c r="K259" s="90"/>
      <c r="L259" s="90"/>
      <c r="M259" s="90"/>
      <c r="N259" s="90"/>
      <c r="O259" s="92"/>
      <c r="P259" s="91"/>
      <c r="Q259" s="90"/>
      <c r="R259" s="90"/>
      <c r="S259" s="90"/>
      <c r="T259" s="90"/>
      <c r="U259" s="92"/>
      <c r="V259" s="21"/>
      <c r="W259" s="21"/>
      <c r="X259" s="24"/>
    </row>
    <row r="260" spans="1:24" s="19" customFormat="1" ht="12.75" customHeight="1">
      <c r="A260" s="36" t="s">
        <v>38</v>
      </c>
      <c r="B260" s="37" t="s">
        <v>201</v>
      </c>
      <c r="C260" s="38"/>
      <c r="D260" s="40"/>
      <c r="E260" s="64"/>
      <c r="F260" s="64"/>
      <c r="G260" s="64"/>
      <c r="H260" s="64"/>
      <c r="I260" s="64"/>
      <c r="J260" s="65"/>
      <c r="K260" s="66"/>
      <c r="L260" s="67"/>
      <c r="M260" s="66"/>
      <c r="N260" s="67"/>
      <c r="O260" s="68"/>
      <c r="P260" s="69"/>
      <c r="Q260" s="67"/>
      <c r="R260" s="67"/>
      <c r="S260" s="67"/>
      <c r="T260" s="67"/>
      <c r="U260" s="70"/>
      <c r="V260" s="21"/>
      <c r="W260" s="21"/>
      <c r="X260" s="24"/>
    </row>
    <row r="261" spans="1:24" s="19" customFormat="1" ht="12.75" customHeight="1">
      <c r="A261" s="75" t="s">
        <v>202</v>
      </c>
      <c r="B261" s="78" t="s">
        <v>203</v>
      </c>
      <c r="C261" s="127">
        <v>625.68</v>
      </c>
      <c r="D261" s="41"/>
      <c r="E261" s="14"/>
      <c r="F261" s="14"/>
      <c r="G261" s="14"/>
      <c r="H261" s="14"/>
      <c r="I261" s="14"/>
      <c r="J261" s="45" t="s">
        <v>43</v>
      </c>
      <c r="K261" s="14"/>
      <c r="L261" s="14"/>
      <c r="M261" s="14"/>
      <c r="N261" s="14" t="s">
        <v>42</v>
      </c>
      <c r="O261" s="15" t="s">
        <v>39</v>
      </c>
      <c r="P261" s="45"/>
      <c r="Q261" s="43"/>
      <c r="R261" s="43"/>
      <c r="S261" s="43"/>
      <c r="T261" s="42"/>
      <c r="U261" s="44"/>
      <c r="V261" s="21"/>
      <c r="W261" s="21"/>
      <c r="X261" s="24"/>
    </row>
    <row r="262" spans="1:24" s="19" customFormat="1" ht="12.75" customHeight="1">
      <c r="A262" s="76"/>
      <c r="B262" s="79"/>
      <c r="C262" s="128"/>
      <c r="D262" s="81"/>
      <c r="E262" s="81"/>
      <c r="F262" s="81"/>
      <c r="G262" s="81"/>
      <c r="H262" s="81"/>
      <c r="I262" s="81"/>
      <c r="J262" s="82">
        <f>+J263/C261</f>
        <v>1</v>
      </c>
      <c r="K262" s="81"/>
      <c r="L262" s="81"/>
      <c r="M262" s="81"/>
      <c r="N262" s="81"/>
      <c r="O262" s="83"/>
      <c r="P262" s="82"/>
      <c r="Q262" s="81"/>
      <c r="R262" s="81"/>
      <c r="S262" s="81"/>
      <c r="T262" s="81"/>
      <c r="U262" s="83"/>
      <c r="V262" s="21"/>
      <c r="W262" s="21"/>
      <c r="X262" s="24"/>
    </row>
    <row r="263" spans="1:24" s="19" customFormat="1" ht="12.75" customHeight="1">
      <c r="A263" s="77"/>
      <c r="B263" s="80"/>
      <c r="C263" s="129"/>
      <c r="D263" s="84"/>
      <c r="E263" s="84"/>
      <c r="F263" s="84"/>
      <c r="G263" s="84"/>
      <c r="H263" s="84"/>
      <c r="I263" s="84"/>
      <c r="J263" s="85">
        <f>+ROUND((C261),2)</f>
        <v>625.68</v>
      </c>
      <c r="K263" s="84"/>
      <c r="L263" s="84"/>
      <c r="M263" s="84"/>
      <c r="N263" s="84"/>
      <c r="O263" s="86"/>
      <c r="P263" s="85"/>
      <c r="Q263" s="84"/>
      <c r="R263" s="84"/>
      <c r="S263" s="84"/>
      <c r="T263" s="84"/>
      <c r="U263" s="86"/>
      <c r="V263" s="21"/>
      <c r="W263" s="21"/>
      <c r="X263" s="24"/>
    </row>
    <row r="264" spans="1:24" s="19" customFormat="1" ht="12.75" customHeight="1">
      <c r="A264" s="76" t="s">
        <v>216</v>
      </c>
      <c r="B264" s="79" t="s">
        <v>204</v>
      </c>
      <c r="C264" s="128">
        <v>3699.54</v>
      </c>
      <c r="D264" s="9"/>
      <c r="E264" s="11"/>
      <c r="F264" s="11"/>
      <c r="G264" s="11"/>
      <c r="H264" s="11"/>
      <c r="I264" s="11"/>
      <c r="J264" s="55" t="s">
        <v>43</v>
      </c>
      <c r="K264" s="11"/>
      <c r="L264" s="11"/>
      <c r="M264" s="11"/>
      <c r="N264" s="11" t="s">
        <v>42</v>
      </c>
      <c r="O264" s="12" t="s">
        <v>39</v>
      </c>
      <c r="P264" s="55"/>
      <c r="Q264" s="32"/>
      <c r="R264" s="32"/>
      <c r="S264" s="32"/>
      <c r="T264" s="10"/>
      <c r="U264" s="61"/>
      <c r="V264" s="21"/>
      <c r="W264" s="21"/>
      <c r="X264" s="24"/>
    </row>
    <row r="265" spans="1:24" s="19" customFormat="1" ht="12.75" customHeight="1">
      <c r="A265" s="76"/>
      <c r="B265" s="79"/>
      <c r="C265" s="128"/>
      <c r="D265" s="81"/>
      <c r="E265" s="81"/>
      <c r="F265" s="81"/>
      <c r="G265" s="81"/>
      <c r="H265" s="81"/>
      <c r="I265" s="81"/>
      <c r="J265" s="82">
        <f>+J266/C264</f>
        <v>1</v>
      </c>
      <c r="K265" s="81"/>
      <c r="L265" s="81"/>
      <c r="M265" s="81"/>
      <c r="N265" s="81"/>
      <c r="O265" s="83"/>
      <c r="P265" s="82"/>
      <c r="Q265" s="81"/>
      <c r="R265" s="81"/>
      <c r="S265" s="81"/>
      <c r="T265" s="81"/>
      <c r="U265" s="83"/>
      <c r="V265" s="21"/>
      <c r="W265" s="21"/>
      <c r="X265" s="24"/>
    </row>
    <row r="266" spans="1:24" s="19" customFormat="1" ht="12.75" customHeight="1">
      <c r="A266" s="76"/>
      <c r="B266" s="79"/>
      <c r="C266" s="128"/>
      <c r="D266" s="87"/>
      <c r="E266" s="87"/>
      <c r="F266" s="87"/>
      <c r="G266" s="87"/>
      <c r="H266" s="87"/>
      <c r="I266" s="87"/>
      <c r="J266" s="88">
        <f>+ROUND((C264),2)</f>
        <v>3699.54</v>
      </c>
      <c r="K266" s="87"/>
      <c r="L266" s="87"/>
      <c r="M266" s="87"/>
      <c r="N266" s="87"/>
      <c r="O266" s="89"/>
      <c r="P266" s="88"/>
      <c r="Q266" s="87"/>
      <c r="R266" s="87"/>
      <c r="S266" s="87"/>
      <c r="T266" s="87"/>
      <c r="U266" s="89"/>
      <c r="V266" s="21"/>
      <c r="W266" s="21"/>
      <c r="X266" s="24"/>
    </row>
    <row r="267" spans="1:24" s="19" customFormat="1" ht="12.75" customHeight="1">
      <c r="A267" s="75" t="s">
        <v>217</v>
      </c>
      <c r="B267" s="78" t="s">
        <v>205</v>
      </c>
      <c r="C267" s="127">
        <v>214.12</v>
      </c>
      <c r="D267" s="41"/>
      <c r="E267" s="14"/>
      <c r="F267" s="14"/>
      <c r="G267" s="14"/>
      <c r="H267" s="14"/>
      <c r="I267" s="14"/>
      <c r="J267" s="45" t="s">
        <v>43</v>
      </c>
      <c r="K267" s="14"/>
      <c r="L267" s="14"/>
      <c r="M267" s="14"/>
      <c r="N267" s="14" t="s">
        <v>42</v>
      </c>
      <c r="O267" s="15" t="s">
        <v>39</v>
      </c>
      <c r="P267" s="45"/>
      <c r="Q267" s="43"/>
      <c r="R267" s="43"/>
      <c r="S267" s="43"/>
      <c r="T267" s="42"/>
      <c r="U267" s="44"/>
      <c r="V267" s="21"/>
      <c r="W267" s="21"/>
      <c r="X267" s="24"/>
    </row>
    <row r="268" spans="1:24" s="19" customFormat="1" ht="12.75" customHeight="1">
      <c r="A268" s="76"/>
      <c r="B268" s="79"/>
      <c r="C268" s="128"/>
      <c r="D268" s="81"/>
      <c r="E268" s="81"/>
      <c r="F268" s="81"/>
      <c r="G268" s="81"/>
      <c r="H268" s="81"/>
      <c r="I268" s="81"/>
      <c r="J268" s="82">
        <f>+J269/C267</f>
        <v>1</v>
      </c>
      <c r="K268" s="81"/>
      <c r="L268" s="81"/>
      <c r="M268" s="81"/>
      <c r="N268" s="81"/>
      <c r="O268" s="83"/>
      <c r="P268" s="82"/>
      <c r="Q268" s="81"/>
      <c r="R268" s="81"/>
      <c r="S268" s="81"/>
      <c r="T268" s="81"/>
      <c r="U268" s="83"/>
      <c r="V268" s="21"/>
      <c r="W268" s="21"/>
      <c r="X268" s="24"/>
    </row>
    <row r="269" spans="1:24" s="19" customFormat="1" ht="12.75" customHeight="1">
      <c r="A269" s="77"/>
      <c r="B269" s="80"/>
      <c r="C269" s="129"/>
      <c r="D269" s="84"/>
      <c r="E269" s="84"/>
      <c r="F269" s="84"/>
      <c r="G269" s="84"/>
      <c r="H269" s="84"/>
      <c r="I269" s="84"/>
      <c r="J269" s="85">
        <f>+ROUND((C267),2)</f>
        <v>214.12</v>
      </c>
      <c r="K269" s="84"/>
      <c r="L269" s="84"/>
      <c r="M269" s="84"/>
      <c r="N269" s="84"/>
      <c r="O269" s="86"/>
      <c r="P269" s="85"/>
      <c r="Q269" s="84"/>
      <c r="R269" s="84"/>
      <c r="S269" s="84"/>
      <c r="T269" s="84"/>
      <c r="U269" s="86"/>
      <c r="V269" s="21"/>
      <c r="W269" s="21"/>
      <c r="X269" s="24"/>
    </row>
    <row r="270" spans="1:24" s="19" customFormat="1" ht="12.75" customHeight="1">
      <c r="A270" s="76" t="s">
        <v>218</v>
      </c>
      <c r="B270" s="79" t="s">
        <v>206</v>
      </c>
      <c r="C270" s="128">
        <v>206.7</v>
      </c>
      <c r="D270" s="9"/>
      <c r="E270" s="11"/>
      <c r="F270" s="11"/>
      <c r="G270" s="11"/>
      <c r="H270" s="11"/>
      <c r="I270" s="11"/>
      <c r="J270" s="55" t="s">
        <v>43</v>
      </c>
      <c r="K270" s="11"/>
      <c r="L270" s="11"/>
      <c r="M270" s="11"/>
      <c r="N270" s="11" t="s">
        <v>42</v>
      </c>
      <c r="O270" s="12" t="s">
        <v>39</v>
      </c>
      <c r="P270" s="55"/>
      <c r="Q270" s="32"/>
      <c r="R270" s="32"/>
      <c r="S270" s="32"/>
      <c r="T270" s="10"/>
      <c r="U270" s="61"/>
      <c r="V270" s="21"/>
      <c r="W270" s="21"/>
      <c r="X270" s="24"/>
    </row>
    <row r="271" spans="1:24" s="19" customFormat="1" ht="12.75" customHeight="1">
      <c r="A271" s="76"/>
      <c r="B271" s="79"/>
      <c r="C271" s="128"/>
      <c r="D271" s="81"/>
      <c r="E271" s="81"/>
      <c r="F271" s="81"/>
      <c r="G271" s="81"/>
      <c r="H271" s="81"/>
      <c r="I271" s="81"/>
      <c r="J271" s="82">
        <f>+J272/C270</f>
        <v>1</v>
      </c>
      <c r="K271" s="81"/>
      <c r="L271" s="81"/>
      <c r="M271" s="81"/>
      <c r="N271" s="81"/>
      <c r="O271" s="83"/>
      <c r="P271" s="82"/>
      <c r="Q271" s="81"/>
      <c r="R271" s="81"/>
      <c r="S271" s="81"/>
      <c r="T271" s="81"/>
      <c r="U271" s="83"/>
      <c r="V271" s="21"/>
      <c r="W271" s="21"/>
      <c r="X271" s="24"/>
    </row>
    <row r="272" spans="1:24" s="19" customFormat="1" ht="12.75" customHeight="1">
      <c r="A272" s="76"/>
      <c r="B272" s="79"/>
      <c r="C272" s="128"/>
      <c r="D272" s="87"/>
      <c r="E272" s="87"/>
      <c r="F272" s="87"/>
      <c r="G272" s="87"/>
      <c r="H272" s="87"/>
      <c r="I272" s="87"/>
      <c r="J272" s="88">
        <f>+ROUND((C270),2)</f>
        <v>206.7</v>
      </c>
      <c r="K272" s="87"/>
      <c r="L272" s="87"/>
      <c r="M272" s="87"/>
      <c r="N272" s="87"/>
      <c r="O272" s="89"/>
      <c r="P272" s="88"/>
      <c r="Q272" s="87"/>
      <c r="R272" s="87"/>
      <c r="S272" s="87"/>
      <c r="T272" s="87"/>
      <c r="U272" s="89"/>
      <c r="V272" s="21"/>
      <c r="W272" s="21"/>
      <c r="X272" s="24"/>
    </row>
    <row r="273" spans="1:24" s="19" customFormat="1" ht="12.75" customHeight="1">
      <c r="A273" s="75" t="s">
        <v>219</v>
      </c>
      <c r="B273" s="78" t="s">
        <v>207</v>
      </c>
      <c r="C273" s="127">
        <v>568.24</v>
      </c>
      <c r="D273" s="41"/>
      <c r="E273" s="14"/>
      <c r="F273" s="14"/>
      <c r="G273" s="14"/>
      <c r="H273" s="14"/>
      <c r="I273" s="14"/>
      <c r="J273" s="45" t="s">
        <v>43</v>
      </c>
      <c r="K273" s="14"/>
      <c r="L273" s="14"/>
      <c r="M273" s="14"/>
      <c r="N273" s="14" t="s">
        <v>42</v>
      </c>
      <c r="O273" s="15" t="s">
        <v>39</v>
      </c>
      <c r="P273" s="45"/>
      <c r="Q273" s="43"/>
      <c r="R273" s="43"/>
      <c r="S273" s="43"/>
      <c r="T273" s="42"/>
      <c r="U273" s="44"/>
      <c r="V273" s="21"/>
      <c r="W273" s="21"/>
      <c r="X273" s="24"/>
    </row>
    <row r="274" spans="1:24" s="19" customFormat="1" ht="12.75" customHeight="1">
      <c r="A274" s="76"/>
      <c r="B274" s="79"/>
      <c r="C274" s="128"/>
      <c r="D274" s="81"/>
      <c r="E274" s="81"/>
      <c r="F274" s="81"/>
      <c r="G274" s="81"/>
      <c r="H274" s="81"/>
      <c r="I274" s="81"/>
      <c r="J274" s="82">
        <f>+J275/C273</f>
        <v>1</v>
      </c>
      <c r="K274" s="81"/>
      <c r="L274" s="81"/>
      <c r="M274" s="81"/>
      <c r="N274" s="81"/>
      <c r="O274" s="83"/>
      <c r="P274" s="82"/>
      <c r="Q274" s="81"/>
      <c r="R274" s="81"/>
      <c r="S274" s="81"/>
      <c r="T274" s="81"/>
      <c r="U274" s="83"/>
      <c r="V274" s="21"/>
      <c r="W274" s="21"/>
      <c r="X274" s="24"/>
    </row>
    <row r="275" spans="1:24" s="19" customFormat="1" ht="12.75" customHeight="1">
      <c r="A275" s="77"/>
      <c r="B275" s="80"/>
      <c r="C275" s="129"/>
      <c r="D275" s="84"/>
      <c r="E275" s="84"/>
      <c r="F275" s="84"/>
      <c r="G275" s="84"/>
      <c r="H275" s="84"/>
      <c r="I275" s="84"/>
      <c r="J275" s="85">
        <f>+ROUND((C273),2)</f>
        <v>568.24</v>
      </c>
      <c r="K275" s="84"/>
      <c r="L275" s="84"/>
      <c r="M275" s="84"/>
      <c r="N275" s="84"/>
      <c r="O275" s="86"/>
      <c r="P275" s="85"/>
      <c r="Q275" s="84"/>
      <c r="R275" s="84"/>
      <c r="S275" s="84"/>
      <c r="T275" s="84"/>
      <c r="U275" s="86"/>
      <c r="V275" s="21"/>
      <c r="W275" s="21"/>
      <c r="X275" s="24"/>
    </row>
    <row r="276" spans="1:24" s="19" customFormat="1" ht="12.75" customHeight="1">
      <c r="A276" s="76" t="s">
        <v>220</v>
      </c>
      <c r="B276" s="79" t="s">
        <v>208</v>
      </c>
      <c r="C276" s="128">
        <v>58.69</v>
      </c>
      <c r="D276" s="9"/>
      <c r="E276" s="11"/>
      <c r="F276" s="11"/>
      <c r="G276" s="11"/>
      <c r="H276" s="11"/>
      <c r="I276" s="11"/>
      <c r="J276" s="55" t="s">
        <v>43</v>
      </c>
      <c r="K276" s="11"/>
      <c r="L276" s="11"/>
      <c r="M276" s="11"/>
      <c r="N276" s="11" t="s">
        <v>42</v>
      </c>
      <c r="O276" s="12" t="s">
        <v>39</v>
      </c>
      <c r="P276" s="55"/>
      <c r="Q276" s="32"/>
      <c r="R276" s="32"/>
      <c r="S276" s="32"/>
      <c r="T276" s="10"/>
      <c r="U276" s="61"/>
      <c r="V276" s="21"/>
      <c r="W276" s="21"/>
      <c r="X276" s="24"/>
    </row>
    <row r="277" spans="1:24" s="19" customFormat="1" ht="12.75" customHeight="1">
      <c r="A277" s="76"/>
      <c r="B277" s="79"/>
      <c r="C277" s="128"/>
      <c r="D277" s="81"/>
      <c r="E277" s="81"/>
      <c r="F277" s="81"/>
      <c r="G277" s="81"/>
      <c r="H277" s="81"/>
      <c r="I277" s="81"/>
      <c r="J277" s="82">
        <f>+J278/C276</f>
        <v>1</v>
      </c>
      <c r="K277" s="81"/>
      <c r="L277" s="81"/>
      <c r="M277" s="81"/>
      <c r="N277" s="81"/>
      <c r="O277" s="83"/>
      <c r="P277" s="82"/>
      <c r="Q277" s="81"/>
      <c r="R277" s="81"/>
      <c r="S277" s="81"/>
      <c r="T277" s="81"/>
      <c r="U277" s="83"/>
      <c r="V277" s="21"/>
      <c r="W277" s="21"/>
      <c r="X277" s="24"/>
    </row>
    <row r="278" spans="1:24" s="19" customFormat="1" ht="12.75" customHeight="1">
      <c r="A278" s="76"/>
      <c r="B278" s="79"/>
      <c r="C278" s="128"/>
      <c r="D278" s="87"/>
      <c r="E278" s="87"/>
      <c r="F278" s="87"/>
      <c r="G278" s="87"/>
      <c r="H278" s="87"/>
      <c r="I278" s="87"/>
      <c r="J278" s="88">
        <f>+ROUND((C276),2)</f>
        <v>58.69</v>
      </c>
      <c r="K278" s="87"/>
      <c r="L278" s="87"/>
      <c r="M278" s="87"/>
      <c r="N278" s="87"/>
      <c r="O278" s="89"/>
      <c r="P278" s="88"/>
      <c r="Q278" s="87"/>
      <c r="R278" s="87"/>
      <c r="S278" s="87"/>
      <c r="T278" s="87"/>
      <c r="U278" s="89"/>
      <c r="V278" s="21"/>
      <c r="W278" s="21"/>
      <c r="X278" s="24"/>
    </row>
    <row r="279" spans="1:24" s="19" customFormat="1" ht="12.75" customHeight="1">
      <c r="A279" s="75" t="s">
        <v>221</v>
      </c>
      <c r="B279" s="78" t="s">
        <v>209</v>
      </c>
      <c r="C279" s="127">
        <v>12.46</v>
      </c>
      <c r="D279" s="41"/>
      <c r="E279" s="14"/>
      <c r="F279" s="14"/>
      <c r="G279" s="14"/>
      <c r="H279" s="14"/>
      <c r="I279" s="14"/>
      <c r="J279" s="45" t="s">
        <v>43</v>
      </c>
      <c r="K279" s="14"/>
      <c r="L279" s="14"/>
      <c r="M279" s="14"/>
      <c r="N279" s="14" t="s">
        <v>42</v>
      </c>
      <c r="O279" s="15" t="s">
        <v>39</v>
      </c>
      <c r="P279" s="45"/>
      <c r="Q279" s="43"/>
      <c r="R279" s="43"/>
      <c r="S279" s="43"/>
      <c r="T279" s="42"/>
      <c r="U279" s="44"/>
      <c r="V279" s="21"/>
      <c r="W279" s="21"/>
      <c r="X279" s="24"/>
    </row>
    <row r="280" spans="1:24" s="19" customFormat="1" ht="12.75" customHeight="1">
      <c r="A280" s="76"/>
      <c r="B280" s="79"/>
      <c r="C280" s="128"/>
      <c r="D280" s="81"/>
      <c r="E280" s="81"/>
      <c r="F280" s="81"/>
      <c r="G280" s="81"/>
      <c r="H280" s="81"/>
      <c r="I280" s="81"/>
      <c r="J280" s="82">
        <f>+J281/C279</f>
        <v>1</v>
      </c>
      <c r="K280" s="81"/>
      <c r="L280" s="81"/>
      <c r="M280" s="81"/>
      <c r="N280" s="81"/>
      <c r="O280" s="83"/>
      <c r="P280" s="82"/>
      <c r="Q280" s="81"/>
      <c r="R280" s="81"/>
      <c r="S280" s="81"/>
      <c r="T280" s="81"/>
      <c r="U280" s="83"/>
      <c r="V280" s="21"/>
      <c r="W280" s="21"/>
      <c r="X280" s="24"/>
    </row>
    <row r="281" spans="1:24" s="19" customFormat="1" ht="12.75" customHeight="1">
      <c r="A281" s="77"/>
      <c r="B281" s="80"/>
      <c r="C281" s="129"/>
      <c r="D281" s="84"/>
      <c r="E281" s="84"/>
      <c r="F281" s="84"/>
      <c r="G281" s="84"/>
      <c r="H281" s="84"/>
      <c r="I281" s="84"/>
      <c r="J281" s="85">
        <f>+ROUND((C279),2)</f>
        <v>12.46</v>
      </c>
      <c r="K281" s="84"/>
      <c r="L281" s="84"/>
      <c r="M281" s="84"/>
      <c r="N281" s="84"/>
      <c r="O281" s="86"/>
      <c r="P281" s="85"/>
      <c r="Q281" s="84"/>
      <c r="R281" s="84"/>
      <c r="S281" s="84"/>
      <c r="T281" s="84"/>
      <c r="U281" s="86"/>
      <c r="V281" s="21"/>
      <c r="W281" s="21"/>
      <c r="X281" s="24"/>
    </row>
    <row r="282" spans="1:24" s="19" customFormat="1" ht="12.75" customHeight="1">
      <c r="A282" s="76" t="s">
        <v>222</v>
      </c>
      <c r="B282" s="79" t="s">
        <v>210</v>
      </c>
      <c r="C282" s="128">
        <v>661</v>
      </c>
      <c r="D282" s="9"/>
      <c r="E282" s="11"/>
      <c r="F282" s="11"/>
      <c r="G282" s="11"/>
      <c r="H282" s="11"/>
      <c r="I282" s="11"/>
      <c r="J282" s="55" t="s">
        <v>43</v>
      </c>
      <c r="K282" s="11"/>
      <c r="L282" s="11"/>
      <c r="M282" s="11"/>
      <c r="N282" s="11" t="s">
        <v>42</v>
      </c>
      <c r="O282" s="12" t="s">
        <v>39</v>
      </c>
      <c r="P282" s="55"/>
      <c r="Q282" s="32"/>
      <c r="R282" s="32"/>
      <c r="S282" s="32"/>
      <c r="T282" s="10"/>
      <c r="U282" s="61"/>
      <c r="V282" s="21"/>
      <c r="W282" s="21"/>
      <c r="X282" s="24"/>
    </row>
    <row r="283" spans="1:24" s="19" customFormat="1" ht="12.75" customHeight="1">
      <c r="A283" s="76"/>
      <c r="B283" s="79"/>
      <c r="C283" s="128"/>
      <c r="D283" s="81"/>
      <c r="E283" s="81"/>
      <c r="F283" s="81"/>
      <c r="G283" s="81"/>
      <c r="H283" s="81"/>
      <c r="I283" s="81"/>
      <c r="J283" s="82">
        <f>+J284/C282</f>
        <v>1</v>
      </c>
      <c r="K283" s="81"/>
      <c r="L283" s="81"/>
      <c r="M283" s="81"/>
      <c r="N283" s="81"/>
      <c r="O283" s="83"/>
      <c r="P283" s="82"/>
      <c r="Q283" s="81"/>
      <c r="R283" s="81"/>
      <c r="S283" s="81"/>
      <c r="T283" s="81"/>
      <c r="U283" s="83"/>
      <c r="V283" s="21"/>
      <c r="W283" s="21"/>
      <c r="X283" s="24"/>
    </row>
    <row r="284" spans="1:24" s="19" customFormat="1" ht="12.75" customHeight="1">
      <c r="A284" s="76"/>
      <c r="B284" s="79"/>
      <c r="C284" s="128"/>
      <c r="D284" s="87"/>
      <c r="E284" s="87"/>
      <c r="F284" s="87"/>
      <c r="G284" s="87"/>
      <c r="H284" s="87"/>
      <c r="I284" s="87"/>
      <c r="J284" s="88">
        <f>+ROUND((C282),2)</f>
        <v>661</v>
      </c>
      <c r="K284" s="87"/>
      <c r="L284" s="87"/>
      <c r="M284" s="87"/>
      <c r="N284" s="87"/>
      <c r="O284" s="89"/>
      <c r="P284" s="88"/>
      <c r="Q284" s="87"/>
      <c r="R284" s="87"/>
      <c r="S284" s="87"/>
      <c r="T284" s="87"/>
      <c r="U284" s="89"/>
      <c r="V284" s="21"/>
      <c r="W284" s="21"/>
      <c r="X284" s="24"/>
    </row>
    <row r="285" spans="1:24" s="19" customFormat="1" ht="12.75" customHeight="1">
      <c r="A285" s="75" t="s">
        <v>223</v>
      </c>
      <c r="B285" s="78" t="s">
        <v>211</v>
      </c>
      <c r="C285" s="127">
        <v>248.33</v>
      </c>
      <c r="D285" s="41"/>
      <c r="E285" s="14"/>
      <c r="F285" s="14"/>
      <c r="G285" s="14"/>
      <c r="H285" s="14"/>
      <c r="I285" s="14"/>
      <c r="J285" s="45" t="s">
        <v>43</v>
      </c>
      <c r="K285" s="14"/>
      <c r="L285" s="14"/>
      <c r="M285" s="14"/>
      <c r="N285" s="14" t="s">
        <v>42</v>
      </c>
      <c r="O285" s="15" t="s">
        <v>39</v>
      </c>
      <c r="P285" s="45"/>
      <c r="Q285" s="43"/>
      <c r="R285" s="43"/>
      <c r="S285" s="43"/>
      <c r="T285" s="42"/>
      <c r="U285" s="44"/>
      <c r="V285" s="21"/>
      <c r="W285" s="21"/>
      <c r="X285" s="24"/>
    </row>
    <row r="286" spans="1:24" s="19" customFormat="1" ht="12.75" customHeight="1">
      <c r="A286" s="76"/>
      <c r="B286" s="79"/>
      <c r="C286" s="128"/>
      <c r="D286" s="81"/>
      <c r="E286" s="81"/>
      <c r="F286" s="81"/>
      <c r="G286" s="81"/>
      <c r="H286" s="81"/>
      <c r="I286" s="81"/>
      <c r="J286" s="82">
        <f>+J287/C285</f>
        <v>1</v>
      </c>
      <c r="K286" s="81"/>
      <c r="L286" s="81"/>
      <c r="M286" s="81"/>
      <c r="N286" s="81"/>
      <c r="O286" s="83"/>
      <c r="P286" s="82"/>
      <c r="Q286" s="81"/>
      <c r="R286" s="81"/>
      <c r="S286" s="81"/>
      <c r="T286" s="81"/>
      <c r="U286" s="83"/>
      <c r="V286" s="21"/>
      <c r="W286" s="21"/>
      <c r="X286" s="24"/>
    </row>
    <row r="287" spans="1:24" s="19" customFormat="1" ht="12.75" customHeight="1">
      <c r="A287" s="77"/>
      <c r="B287" s="80"/>
      <c r="C287" s="129"/>
      <c r="D287" s="84"/>
      <c r="E287" s="84"/>
      <c r="F287" s="84"/>
      <c r="G287" s="84"/>
      <c r="H287" s="84"/>
      <c r="I287" s="84"/>
      <c r="J287" s="85">
        <f>+ROUND((C285),2)</f>
        <v>248.33</v>
      </c>
      <c r="K287" s="84"/>
      <c r="L287" s="84"/>
      <c r="M287" s="84"/>
      <c r="N287" s="84"/>
      <c r="O287" s="86"/>
      <c r="P287" s="85"/>
      <c r="Q287" s="84"/>
      <c r="R287" s="84"/>
      <c r="S287" s="84"/>
      <c r="T287" s="84"/>
      <c r="U287" s="86"/>
      <c r="V287" s="21"/>
      <c r="W287" s="21"/>
      <c r="X287" s="24"/>
    </row>
    <row r="288" spans="1:24" s="19" customFormat="1" ht="12.75" customHeight="1">
      <c r="A288" s="76" t="s">
        <v>224</v>
      </c>
      <c r="B288" s="79" t="s">
        <v>212</v>
      </c>
      <c r="C288" s="128">
        <v>198.95</v>
      </c>
      <c r="D288" s="9"/>
      <c r="E288" s="11"/>
      <c r="F288" s="11"/>
      <c r="G288" s="11"/>
      <c r="H288" s="11"/>
      <c r="I288" s="11"/>
      <c r="J288" s="55" t="s">
        <v>43</v>
      </c>
      <c r="K288" s="11"/>
      <c r="L288" s="11"/>
      <c r="M288" s="11"/>
      <c r="N288" s="11" t="s">
        <v>42</v>
      </c>
      <c r="O288" s="12" t="s">
        <v>39</v>
      </c>
      <c r="P288" s="55"/>
      <c r="Q288" s="32"/>
      <c r="R288" s="32"/>
      <c r="S288" s="32"/>
      <c r="T288" s="10"/>
      <c r="U288" s="61"/>
      <c r="V288" s="21"/>
      <c r="W288" s="21"/>
      <c r="X288" s="24"/>
    </row>
    <row r="289" spans="1:24" s="19" customFormat="1" ht="12.75" customHeight="1">
      <c r="A289" s="76"/>
      <c r="B289" s="79"/>
      <c r="C289" s="128"/>
      <c r="D289" s="81"/>
      <c r="E289" s="81"/>
      <c r="F289" s="81"/>
      <c r="G289" s="81"/>
      <c r="H289" s="81"/>
      <c r="I289" s="81"/>
      <c r="J289" s="82">
        <f>+J290/C288</f>
        <v>1</v>
      </c>
      <c r="K289" s="81"/>
      <c r="L289" s="81"/>
      <c r="M289" s="81"/>
      <c r="N289" s="81"/>
      <c r="O289" s="83"/>
      <c r="P289" s="82"/>
      <c r="Q289" s="81"/>
      <c r="R289" s="81"/>
      <c r="S289" s="81"/>
      <c r="T289" s="81"/>
      <c r="U289" s="83"/>
      <c r="V289" s="21"/>
      <c r="W289" s="21"/>
      <c r="X289" s="24"/>
    </row>
    <row r="290" spans="1:24" s="19" customFormat="1" ht="12.75" customHeight="1">
      <c r="A290" s="76"/>
      <c r="B290" s="79"/>
      <c r="C290" s="128"/>
      <c r="D290" s="87"/>
      <c r="E290" s="87"/>
      <c r="F290" s="87"/>
      <c r="G290" s="87"/>
      <c r="H290" s="87"/>
      <c r="I290" s="87"/>
      <c r="J290" s="88">
        <f>+ROUND((C288),2)</f>
        <v>198.95</v>
      </c>
      <c r="K290" s="87"/>
      <c r="L290" s="87"/>
      <c r="M290" s="87"/>
      <c r="N290" s="87"/>
      <c r="O290" s="89"/>
      <c r="P290" s="88"/>
      <c r="Q290" s="87"/>
      <c r="R290" s="87"/>
      <c r="S290" s="87"/>
      <c r="T290" s="87"/>
      <c r="U290" s="89"/>
      <c r="V290" s="21"/>
      <c r="W290" s="21"/>
      <c r="X290" s="24"/>
    </row>
    <row r="291" spans="1:24" s="19" customFormat="1" ht="12.75" customHeight="1">
      <c r="A291" s="75" t="s">
        <v>225</v>
      </c>
      <c r="B291" s="78" t="s">
        <v>213</v>
      </c>
      <c r="C291" s="127">
        <v>75.54</v>
      </c>
      <c r="D291" s="41"/>
      <c r="E291" s="14"/>
      <c r="F291" s="14"/>
      <c r="G291" s="14"/>
      <c r="H291" s="14"/>
      <c r="I291" s="14"/>
      <c r="J291" s="45" t="s">
        <v>43</v>
      </c>
      <c r="K291" s="14"/>
      <c r="L291" s="14"/>
      <c r="M291" s="14"/>
      <c r="N291" s="14" t="s">
        <v>42</v>
      </c>
      <c r="O291" s="15" t="s">
        <v>39</v>
      </c>
      <c r="P291" s="45"/>
      <c r="Q291" s="43"/>
      <c r="R291" s="43"/>
      <c r="S291" s="43"/>
      <c r="T291" s="42"/>
      <c r="U291" s="44"/>
      <c r="V291" s="21"/>
      <c r="W291" s="21"/>
      <c r="X291" s="24"/>
    </row>
    <row r="292" spans="1:24" s="19" customFormat="1" ht="12.75" customHeight="1">
      <c r="A292" s="76"/>
      <c r="B292" s="79"/>
      <c r="C292" s="128"/>
      <c r="D292" s="81"/>
      <c r="E292" s="81"/>
      <c r="F292" s="81"/>
      <c r="G292" s="81"/>
      <c r="H292" s="81"/>
      <c r="I292" s="81"/>
      <c r="J292" s="82">
        <f>+J293/C291</f>
        <v>1</v>
      </c>
      <c r="K292" s="81"/>
      <c r="L292" s="81"/>
      <c r="M292" s="81"/>
      <c r="N292" s="81"/>
      <c r="O292" s="83"/>
      <c r="P292" s="82"/>
      <c r="Q292" s="81"/>
      <c r="R292" s="81"/>
      <c r="S292" s="81"/>
      <c r="T292" s="81"/>
      <c r="U292" s="83"/>
      <c r="V292" s="21"/>
      <c r="W292" s="21"/>
      <c r="X292" s="24"/>
    </row>
    <row r="293" spans="1:24" s="19" customFormat="1" ht="12.75" customHeight="1">
      <c r="A293" s="77"/>
      <c r="B293" s="80"/>
      <c r="C293" s="129"/>
      <c r="D293" s="84"/>
      <c r="E293" s="84"/>
      <c r="F293" s="84"/>
      <c r="G293" s="84"/>
      <c r="H293" s="84"/>
      <c r="I293" s="84"/>
      <c r="J293" s="85">
        <f>+ROUND((C291),2)</f>
        <v>75.54</v>
      </c>
      <c r="K293" s="84"/>
      <c r="L293" s="84"/>
      <c r="M293" s="84"/>
      <c r="N293" s="84"/>
      <c r="O293" s="86"/>
      <c r="P293" s="85"/>
      <c r="Q293" s="84"/>
      <c r="R293" s="84"/>
      <c r="S293" s="84"/>
      <c r="T293" s="84"/>
      <c r="U293" s="86"/>
      <c r="V293" s="21"/>
      <c r="W293" s="21"/>
      <c r="X293" s="24"/>
    </row>
    <row r="294" spans="1:24" s="19" customFormat="1" ht="12.75" customHeight="1">
      <c r="A294" s="76" t="s">
        <v>226</v>
      </c>
      <c r="B294" s="79" t="s">
        <v>214</v>
      </c>
      <c r="C294" s="128">
        <v>5.03</v>
      </c>
      <c r="D294" s="9"/>
      <c r="E294" s="11"/>
      <c r="F294" s="11"/>
      <c r="G294" s="11"/>
      <c r="H294" s="11"/>
      <c r="I294" s="11"/>
      <c r="J294" s="55" t="s">
        <v>43</v>
      </c>
      <c r="K294" s="11"/>
      <c r="L294" s="11"/>
      <c r="M294" s="11"/>
      <c r="N294" s="11" t="s">
        <v>42</v>
      </c>
      <c r="O294" s="12" t="s">
        <v>39</v>
      </c>
      <c r="P294" s="55"/>
      <c r="Q294" s="32"/>
      <c r="R294" s="32"/>
      <c r="S294" s="32"/>
      <c r="T294" s="10"/>
      <c r="U294" s="61"/>
      <c r="V294" s="21"/>
      <c r="W294" s="21"/>
      <c r="X294" s="24"/>
    </row>
    <row r="295" spans="1:24" s="19" customFormat="1" ht="12.75" customHeight="1">
      <c r="A295" s="76"/>
      <c r="B295" s="79"/>
      <c r="C295" s="128"/>
      <c r="D295" s="81"/>
      <c r="E295" s="81"/>
      <c r="F295" s="81"/>
      <c r="G295" s="81"/>
      <c r="H295" s="81"/>
      <c r="I295" s="81"/>
      <c r="J295" s="82">
        <f>+J296/C294</f>
        <v>1</v>
      </c>
      <c r="K295" s="81"/>
      <c r="L295" s="81"/>
      <c r="M295" s="81"/>
      <c r="N295" s="81"/>
      <c r="O295" s="83"/>
      <c r="P295" s="82"/>
      <c r="Q295" s="81"/>
      <c r="R295" s="81"/>
      <c r="S295" s="81"/>
      <c r="T295" s="81"/>
      <c r="U295" s="83"/>
      <c r="V295" s="21"/>
      <c r="W295" s="21"/>
      <c r="X295" s="24"/>
    </row>
    <row r="296" spans="1:24" s="19" customFormat="1" ht="12.75" customHeight="1">
      <c r="A296" s="76"/>
      <c r="B296" s="79"/>
      <c r="C296" s="128"/>
      <c r="D296" s="87"/>
      <c r="E296" s="87"/>
      <c r="F296" s="87"/>
      <c r="G296" s="87"/>
      <c r="H296" s="87"/>
      <c r="I296" s="87"/>
      <c r="J296" s="88">
        <f>+ROUND((C294),2)</f>
        <v>5.03</v>
      </c>
      <c r="K296" s="87"/>
      <c r="L296" s="87"/>
      <c r="M296" s="87"/>
      <c r="N296" s="87"/>
      <c r="O296" s="89"/>
      <c r="P296" s="88"/>
      <c r="Q296" s="87"/>
      <c r="R296" s="87"/>
      <c r="S296" s="87"/>
      <c r="T296" s="87"/>
      <c r="U296" s="89"/>
      <c r="V296" s="21"/>
      <c r="W296" s="21"/>
      <c r="X296" s="24"/>
    </row>
    <row r="297" spans="1:24" s="19" customFormat="1" ht="12.75" customHeight="1">
      <c r="A297" s="75" t="s">
        <v>227</v>
      </c>
      <c r="B297" s="78" t="s">
        <v>108</v>
      </c>
      <c r="C297" s="127">
        <v>13.31</v>
      </c>
      <c r="D297" s="41"/>
      <c r="E297" s="14"/>
      <c r="F297" s="14"/>
      <c r="G297" s="14"/>
      <c r="H297" s="14"/>
      <c r="I297" s="14"/>
      <c r="J297" s="45" t="s">
        <v>43</v>
      </c>
      <c r="K297" s="14"/>
      <c r="L297" s="14"/>
      <c r="M297" s="14"/>
      <c r="N297" s="14" t="s">
        <v>42</v>
      </c>
      <c r="O297" s="15" t="s">
        <v>39</v>
      </c>
      <c r="P297" s="45"/>
      <c r="Q297" s="43"/>
      <c r="R297" s="43"/>
      <c r="S297" s="43"/>
      <c r="T297" s="42"/>
      <c r="U297" s="44"/>
      <c r="V297" s="21"/>
      <c r="W297" s="21"/>
      <c r="X297" s="24"/>
    </row>
    <row r="298" spans="1:24" s="19" customFormat="1" ht="12.75" customHeight="1">
      <c r="A298" s="76"/>
      <c r="B298" s="79"/>
      <c r="C298" s="128"/>
      <c r="D298" s="81"/>
      <c r="E298" s="81"/>
      <c r="F298" s="81"/>
      <c r="G298" s="81"/>
      <c r="H298" s="81"/>
      <c r="I298" s="81"/>
      <c r="J298" s="82">
        <f>+J299/C297</f>
        <v>1</v>
      </c>
      <c r="K298" s="81"/>
      <c r="L298" s="81"/>
      <c r="M298" s="81"/>
      <c r="N298" s="81"/>
      <c r="O298" s="83"/>
      <c r="P298" s="82"/>
      <c r="Q298" s="81"/>
      <c r="R298" s="81"/>
      <c r="S298" s="81"/>
      <c r="T298" s="81"/>
      <c r="U298" s="83"/>
      <c r="V298" s="21"/>
      <c r="W298" s="21"/>
      <c r="X298" s="24"/>
    </row>
    <row r="299" spans="1:24" s="19" customFormat="1" ht="12.75" customHeight="1">
      <c r="A299" s="77"/>
      <c r="B299" s="80"/>
      <c r="C299" s="129"/>
      <c r="D299" s="84"/>
      <c r="E299" s="84"/>
      <c r="F299" s="84"/>
      <c r="G299" s="84"/>
      <c r="H299" s="84"/>
      <c r="I299" s="84"/>
      <c r="J299" s="85">
        <f>+ROUND((C297),2)</f>
        <v>13.31</v>
      </c>
      <c r="K299" s="84"/>
      <c r="L299" s="84"/>
      <c r="M299" s="84"/>
      <c r="N299" s="84"/>
      <c r="O299" s="86"/>
      <c r="P299" s="85"/>
      <c r="Q299" s="84"/>
      <c r="R299" s="84"/>
      <c r="S299" s="84"/>
      <c r="T299" s="84"/>
      <c r="U299" s="86"/>
      <c r="V299" s="21"/>
      <c r="W299" s="21"/>
      <c r="X299" s="24"/>
    </row>
    <row r="300" spans="1:24" s="19" customFormat="1" ht="12.75" customHeight="1">
      <c r="A300" s="76" t="s">
        <v>228</v>
      </c>
      <c r="B300" s="79" t="s">
        <v>215</v>
      </c>
      <c r="C300" s="128">
        <v>40.82</v>
      </c>
      <c r="D300" s="9"/>
      <c r="E300" s="11"/>
      <c r="F300" s="11"/>
      <c r="G300" s="11"/>
      <c r="H300" s="11"/>
      <c r="I300" s="11"/>
      <c r="J300" s="55" t="s">
        <v>43</v>
      </c>
      <c r="K300" s="11"/>
      <c r="L300" s="11"/>
      <c r="M300" s="11"/>
      <c r="N300" s="11" t="s">
        <v>42</v>
      </c>
      <c r="O300" s="12" t="s">
        <v>39</v>
      </c>
      <c r="P300" s="55"/>
      <c r="Q300" s="32"/>
      <c r="R300" s="32"/>
      <c r="S300" s="32"/>
      <c r="T300" s="10"/>
      <c r="U300" s="61"/>
      <c r="V300" s="21"/>
      <c r="W300" s="21"/>
      <c r="X300" s="24"/>
    </row>
    <row r="301" spans="1:24" s="19" customFormat="1" ht="12.75" customHeight="1">
      <c r="A301" s="76"/>
      <c r="B301" s="79"/>
      <c r="C301" s="128"/>
      <c r="D301" s="81"/>
      <c r="E301" s="81"/>
      <c r="F301" s="81"/>
      <c r="G301" s="81"/>
      <c r="H301" s="81"/>
      <c r="I301" s="81"/>
      <c r="J301" s="82">
        <f>+J302/C300</f>
        <v>1</v>
      </c>
      <c r="K301" s="81"/>
      <c r="L301" s="81"/>
      <c r="M301" s="81"/>
      <c r="N301" s="81"/>
      <c r="O301" s="83"/>
      <c r="P301" s="82"/>
      <c r="Q301" s="81"/>
      <c r="R301" s="81"/>
      <c r="S301" s="81"/>
      <c r="T301" s="81"/>
      <c r="U301" s="83"/>
      <c r="V301" s="21"/>
      <c r="W301" s="21"/>
      <c r="X301" s="24"/>
    </row>
    <row r="302" spans="1:24" s="19" customFormat="1" ht="12.75" customHeight="1">
      <c r="A302" s="76"/>
      <c r="B302" s="79"/>
      <c r="C302" s="128"/>
      <c r="D302" s="87"/>
      <c r="E302" s="87"/>
      <c r="F302" s="87"/>
      <c r="G302" s="87"/>
      <c r="H302" s="87"/>
      <c r="I302" s="87"/>
      <c r="J302" s="88">
        <f>+ROUND((C300),2)</f>
        <v>40.82</v>
      </c>
      <c r="K302" s="87"/>
      <c r="L302" s="87"/>
      <c r="M302" s="87"/>
      <c r="N302" s="87"/>
      <c r="O302" s="89"/>
      <c r="P302" s="88"/>
      <c r="Q302" s="87"/>
      <c r="R302" s="87"/>
      <c r="S302" s="87"/>
      <c r="T302" s="87"/>
      <c r="U302" s="89"/>
      <c r="V302" s="21"/>
      <c r="W302" s="21"/>
      <c r="X302" s="24"/>
    </row>
    <row r="303" spans="1:24" s="19" customFormat="1" ht="12.75" customHeight="1">
      <c r="A303" s="33">
        <v>12</v>
      </c>
      <c r="B303" s="34" t="s">
        <v>237</v>
      </c>
      <c r="C303" s="130"/>
      <c r="D303" s="90"/>
      <c r="E303" s="90"/>
      <c r="F303" s="90"/>
      <c r="G303" s="90"/>
      <c r="H303" s="90"/>
      <c r="I303" s="90"/>
      <c r="J303" s="91"/>
      <c r="K303" s="90"/>
      <c r="L303" s="90"/>
      <c r="M303" s="90"/>
      <c r="N303" s="90"/>
      <c r="O303" s="92"/>
      <c r="P303" s="91"/>
      <c r="Q303" s="90"/>
      <c r="R303" s="90"/>
      <c r="S303" s="90"/>
      <c r="T303" s="90"/>
      <c r="U303" s="92"/>
      <c r="V303" s="21"/>
      <c r="W303" s="21"/>
      <c r="X303" s="24"/>
    </row>
    <row r="304" spans="1:24" s="19" customFormat="1" ht="12.75" customHeight="1">
      <c r="A304" s="36" t="s">
        <v>239</v>
      </c>
      <c r="B304" s="37" t="s">
        <v>238</v>
      </c>
      <c r="C304" s="38"/>
      <c r="D304" s="40"/>
      <c r="E304" s="64"/>
      <c r="F304" s="64"/>
      <c r="G304" s="64"/>
      <c r="H304" s="64"/>
      <c r="I304" s="64"/>
      <c r="J304" s="65"/>
      <c r="K304" s="66"/>
      <c r="L304" s="67"/>
      <c r="M304" s="66"/>
      <c r="N304" s="67"/>
      <c r="O304" s="68"/>
      <c r="P304" s="69"/>
      <c r="Q304" s="67"/>
      <c r="R304" s="67"/>
      <c r="S304" s="67"/>
      <c r="T304" s="67"/>
      <c r="U304" s="70"/>
      <c r="V304" s="21"/>
      <c r="W304" s="21"/>
      <c r="X304" s="24"/>
    </row>
    <row r="305" spans="1:24" s="19" customFormat="1" ht="12.75" customHeight="1">
      <c r="A305" s="75" t="s">
        <v>240</v>
      </c>
      <c r="B305" s="78" t="s">
        <v>241</v>
      </c>
      <c r="C305" s="127">
        <v>843.65</v>
      </c>
      <c r="D305" s="41"/>
      <c r="E305" s="14"/>
      <c r="F305" s="14"/>
      <c r="G305" s="14"/>
      <c r="H305" s="14"/>
      <c r="I305" s="14"/>
      <c r="J305" s="45"/>
      <c r="K305" s="14"/>
      <c r="L305" s="14"/>
      <c r="M305" s="14"/>
      <c r="N305" s="14"/>
      <c r="O305" s="15"/>
      <c r="P305" s="45" t="s">
        <v>43</v>
      </c>
      <c r="Q305" s="14"/>
      <c r="R305" s="14"/>
      <c r="S305" s="14"/>
      <c r="T305" s="14" t="s">
        <v>42</v>
      </c>
      <c r="U305" s="15" t="s">
        <v>39</v>
      </c>
      <c r="V305" s="21"/>
      <c r="W305" s="21"/>
      <c r="X305" s="24"/>
    </row>
    <row r="306" spans="1:24" s="19" customFormat="1" ht="12.75" customHeight="1">
      <c r="A306" s="76"/>
      <c r="B306" s="79"/>
      <c r="C306" s="128"/>
      <c r="D306" s="81"/>
      <c r="E306" s="81"/>
      <c r="F306" s="81"/>
      <c r="G306" s="81"/>
      <c r="H306" s="81"/>
      <c r="I306" s="81"/>
      <c r="J306" s="82"/>
      <c r="K306" s="81"/>
      <c r="L306" s="81"/>
      <c r="M306" s="81"/>
      <c r="N306" s="81"/>
      <c r="O306" s="83"/>
      <c r="P306" s="82">
        <f>+P307/C305</f>
        <v>1</v>
      </c>
      <c r="Q306" s="81"/>
      <c r="R306" s="81"/>
      <c r="S306" s="81"/>
      <c r="T306" s="81"/>
      <c r="U306" s="83"/>
      <c r="V306" s="21"/>
      <c r="W306" s="21"/>
      <c r="X306" s="24"/>
    </row>
    <row r="307" spans="1:24" s="19" customFormat="1" ht="12.75" customHeight="1">
      <c r="A307" s="77"/>
      <c r="B307" s="80"/>
      <c r="C307" s="129"/>
      <c r="D307" s="84"/>
      <c r="E307" s="84"/>
      <c r="F307" s="84"/>
      <c r="G307" s="84"/>
      <c r="H307" s="84"/>
      <c r="I307" s="84"/>
      <c r="J307" s="85"/>
      <c r="K307" s="84"/>
      <c r="L307" s="84"/>
      <c r="M307" s="84"/>
      <c r="N307" s="84"/>
      <c r="O307" s="86"/>
      <c r="P307" s="85">
        <f>+ROUND((C305),2)</f>
        <v>843.65</v>
      </c>
      <c r="Q307" s="84"/>
      <c r="R307" s="84"/>
      <c r="S307" s="84"/>
      <c r="T307" s="84"/>
      <c r="U307" s="86"/>
      <c r="V307" s="21"/>
      <c r="W307" s="21"/>
      <c r="X307" s="24"/>
    </row>
    <row r="308" spans="1:24" s="19" customFormat="1" ht="12.75" customHeight="1">
      <c r="A308" s="76" t="s">
        <v>252</v>
      </c>
      <c r="B308" s="79" t="s">
        <v>242</v>
      </c>
      <c r="C308" s="128">
        <v>246.69</v>
      </c>
      <c r="D308" s="9"/>
      <c r="E308" s="11"/>
      <c r="F308" s="11"/>
      <c r="G308" s="11"/>
      <c r="H308" s="11"/>
      <c r="I308" s="11"/>
      <c r="J308" s="55"/>
      <c r="K308" s="11"/>
      <c r="L308" s="11"/>
      <c r="M308" s="11"/>
      <c r="N308" s="11"/>
      <c r="O308" s="12"/>
      <c r="P308" s="55" t="s">
        <v>43</v>
      </c>
      <c r="Q308" s="11"/>
      <c r="R308" s="11"/>
      <c r="S308" s="11"/>
      <c r="T308" s="11" t="s">
        <v>42</v>
      </c>
      <c r="U308" s="12" t="s">
        <v>39</v>
      </c>
      <c r="V308" s="21"/>
      <c r="W308" s="21"/>
      <c r="X308" s="24"/>
    </row>
    <row r="309" spans="1:24" s="19" customFormat="1" ht="12.75" customHeight="1">
      <c r="A309" s="76"/>
      <c r="B309" s="79"/>
      <c r="C309" s="128"/>
      <c r="D309" s="81"/>
      <c r="E309" s="81"/>
      <c r="F309" s="81"/>
      <c r="G309" s="81"/>
      <c r="H309" s="81"/>
      <c r="I309" s="81"/>
      <c r="J309" s="82"/>
      <c r="K309" s="81"/>
      <c r="L309" s="81"/>
      <c r="M309" s="81"/>
      <c r="N309" s="81"/>
      <c r="O309" s="83"/>
      <c r="P309" s="82">
        <f>+P310/C308</f>
        <v>1</v>
      </c>
      <c r="Q309" s="81"/>
      <c r="R309" s="81"/>
      <c r="S309" s="81"/>
      <c r="T309" s="81"/>
      <c r="U309" s="83"/>
      <c r="V309" s="21"/>
      <c r="W309" s="21"/>
      <c r="X309" s="24"/>
    </row>
    <row r="310" spans="1:24" s="19" customFormat="1" ht="12.75" customHeight="1">
      <c r="A310" s="76"/>
      <c r="B310" s="79"/>
      <c r="C310" s="128"/>
      <c r="D310" s="87"/>
      <c r="E310" s="87"/>
      <c r="F310" s="87"/>
      <c r="G310" s="87"/>
      <c r="H310" s="87"/>
      <c r="I310" s="87"/>
      <c r="J310" s="88"/>
      <c r="K310" s="87"/>
      <c r="L310" s="87"/>
      <c r="M310" s="87"/>
      <c r="N310" s="87"/>
      <c r="O310" s="89"/>
      <c r="P310" s="88">
        <f>+ROUND((C308),2)</f>
        <v>246.69</v>
      </c>
      <c r="Q310" s="87"/>
      <c r="R310" s="87"/>
      <c r="S310" s="87"/>
      <c r="T310" s="87"/>
      <c r="U310" s="89"/>
      <c r="V310" s="21"/>
      <c r="W310" s="21"/>
      <c r="X310" s="24"/>
    </row>
    <row r="311" spans="1:24" s="19" customFormat="1" ht="12.75" customHeight="1">
      <c r="A311" s="75" t="s">
        <v>253</v>
      </c>
      <c r="B311" s="78" t="s">
        <v>243</v>
      </c>
      <c r="C311" s="127">
        <v>261.8</v>
      </c>
      <c r="D311" s="41"/>
      <c r="E311" s="14"/>
      <c r="F311" s="14"/>
      <c r="G311" s="14"/>
      <c r="H311" s="14"/>
      <c r="I311" s="14"/>
      <c r="J311" s="45"/>
      <c r="K311" s="14"/>
      <c r="L311" s="14"/>
      <c r="M311" s="14"/>
      <c r="N311" s="14"/>
      <c r="O311" s="15"/>
      <c r="P311" s="45" t="s">
        <v>43</v>
      </c>
      <c r="Q311" s="14"/>
      <c r="R311" s="14"/>
      <c r="S311" s="14"/>
      <c r="T311" s="14" t="s">
        <v>42</v>
      </c>
      <c r="U311" s="15" t="s">
        <v>39</v>
      </c>
      <c r="V311" s="21"/>
      <c r="W311" s="21"/>
      <c r="X311" s="24"/>
    </row>
    <row r="312" spans="1:24" s="19" customFormat="1" ht="12.75" customHeight="1">
      <c r="A312" s="76"/>
      <c r="B312" s="79"/>
      <c r="C312" s="128"/>
      <c r="D312" s="81"/>
      <c r="E312" s="81"/>
      <c r="F312" s="81"/>
      <c r="G312" s="81"/>
      <c r="H312" s="81"/>
      <c r="I312" s="81"/>
      <c r="J312" s="82"/>
      <c r="K312" s="81"/>
      <c r="L312" s="81"/>
      <c r="M312" s="81"/>
      <c r="N312" s="81"/>
      <c r="O312" s="83"/>
      <c r="P312" s="82">
        <f>+P313/C311</f>
        <v>1</v>
      </c>
      <c r="Q312" s="81"/>
      <c r="R312" s="81"/>
      <c r="S312" s="81"/>
      <c r="T312" s="81"/>
      <c r="U312" s="83"/>
      <c r="V312" s="21"/>
      <c r="W312" s="21"/>
      <c r="X312" s="24"/>
    </row>
    <row r="313" spans="1:24" s="19" customFormat="1" ht="12.75" customHeight="1">
      <c r="A313" s="77"/>
      <c r="B313" s="80"/>
      <c r="C313" s="129"/>
      <c r="D313" s="84"/>
      <c r="E313" s="84"/>
      <c r="F313" s="84"/>
      <c r="G313" s="84"/>
      <c r="H313" s="84"/>
      <c r="I313" s="84"/>
      <c r="J313" s="85"/>
      <c r="K313" s="84"/>
      <c r="L313" s="84"/>
      <c r="M313" s="84"/>
      <c r="N313" s="84"/>
      <c r="O313" s="86"/>
      <c r="P313" s="85">
        <f>+ROUND((C311),2)</f>
        <v>261.8</v>
      </c>
      <c r="Q313" s="84"/>
      <c r="R313" s="84"/>
      <c r="S313" s="84"/>
      <c r="T313" s="84"/>
      <c r="U313" s="86"/>
      <c r="V313" s="21"/>
      <c r="W313" s="21"/>
      <c r="X313" s="24"/>
    </row>
    <row r="314" spans="1:24" s="19" customFormat="1" ht="12.75" customHeight="1">
      <c r="A314" s="76" t="s">
        <v>254</v>
      </c>
      <c r="B314" s="79" t="s">
        <v>244</v>
      </c>
      <c r="C314" s="128">
        <v>60.69</v>
      </c>
      <c r="D314" s="9"/>
      <c r="E314" s="11"/>
      <c r="F314" s="11"/>
      <c r="G314" s="11"/>
      <c r="H314" s="11"/>
      <c r="I314" s="11"/>
      <c r="J314" s="55"/>
      <c r="K314" s="11"/>
      <c r="L314" s="11"/>
      <c r="M314" s="11"/>
      <c r="N314" s="11"/>
      <c r="O314" s="12"/>
      <c r="P314" s="55" t="s">
        <v>43</v>
      </c>
      <c r="Q314" s="11"/>
      <c r="R314" s="11"/>
      <c r="S314" s="11"/>
      <c r="T314" s="11" t="s">
        <v>42</v>
      </c>
      <c r="U314" s="12" t="s">
        <v>39</v>
      </c>
      <c r="V314" s="21"/>
      <c r="W314" s="21"/>
      <c r="X314" s="24"/>
    </row>
    <row r="315" spans="1:24" s="19" customFormat="1" ht="12.75" customHeight="1">
      <c r="A315" s="76"/>
      <c r="B315" s="79"/>
      <c r="C315" s="128"/>
      <c r="D315" s="81"/>
      <c r="E315" s="81"/>
      <c r="F315" s="81"/>
      <c r="G315" s="81"/>
      <c r="H315" s="81"/>
      <c r="I315" s="81"/>
      <c r="J315" s="82"/>
      <c r="K315" s="81"/>
      <c r="L315" s="81"/>
      <c r="M315" s="81"/>
      <c r="N315" s="81"/>
      <c r="O315" s="83"/>
      <c r="P315" s="82">
        <f>+P316/C314</f>
        <v>1</v>
      </c>
      <c r="Q315" s="81"/>
      <c r="R315" s="81"/>
      <c r="S315" s="81"/>
      <c r="T315" s="81"/>
      <c r="U315" s="83"/>
      <c r="V315" s="21"/>
      <c r="W315" s="21"/>
      <c r="X315" s="24"/>
    </row>
    <row r="316" spans="1:24" s="19" customFormat="1" ht="12.75" customHeight="1">
      <c r="A316" s="76"/>
      <c r="B316" s="79"/>
      <c r="C316" s="128"/>
      <c r="D316" s="87"/>
      <c r="E316" s="87"/>
      <c r="F316" s="87"/>
      <c r="G316" s="87"/>
      <c r="H316" s="87"/>
      <c r="I316" s="87"/>
      <c r="J316" s="88"/>
      <c r="K316" s="87"/>
      <c r="L316" s="87"/>
      <c r="M316" s="87"/>
      <c r="N316" s="87"/>
      <c r="O316" s="89"/>
      <c r="P316" s="88">
        <f>+ROUND((C314),2)</f>
        <v>60.69</v>
      </c>
      <c r="Q316" s="87"/>
      <c r="R316" s="87"/>
      <c r="S316" s="87"/>
      <c r="T316" s="87"/>
      <c r="U316" s="89"/>
      <c r="V316" s="21"/>
      <c r="W316" s="21"/>
      <c r="X316" s="24"/>
    </row>
    <row r="317" spans="1:24" s="19" customFormat="1" ht="12.75" customHeight="1">
      <c r="A317" s="75" t="s">
        <v>255</v>
      </c>
      <c r="B317" s="78" t="s">
        <v>245</v>
      </c>
      <c r="C317" s="127">
        <v>139.11</v>
      </c>
      <c r="D317" s="41"/>
      <c r="E317" s="14"/>
      <c r="F317" s="14"/>
      <c r="G317" s="14"/>
      <c r="H317" s="14"/>
      <c r="I317" s="14"/>
      <c r="J317" s="45"/>
      <c r="K317" s="14"/>
      <c r="L317" s="14"/>
      <c r="M317" s="14"/>
      <c r="N317" s="14"/>
      <c r="O317" s="15"/>
      <c r="P317" s="45" t="s">
        <v>43</v>
      </c>
      <c r="Q317" s="14"/>
      <c r="R317" s="14"/>
      <c r="S317" s="14"/>
      <c r="T317" s="14" t="s">
        <v>42</v>
      </c>
      <c r="U317" s="15" t="s">
        <v>39</v>
      </c>
      <c r="V317" s="21"/>
      <c r="W317" s="21"/>
      <c r="X317" s="24"/>
    </row>
    <row r="318" spans="1:24" s="19" customFormat="1" ht="12.75" customHeight="1">
      <c r="A318" s="76"/>
      <c r="B318" s="79"/>
      <c r="C318" s="128"/>
      <c r="D318" s="81"/>
      <c r="E318" s="81"/>
      <c r="F318" s="81"/>
      <c r="G318" s="81"/>
      <c r="H318" s="81"/>
      <c r="I318" s="81"/>
      <c r="J318" s="82"/>
      <c r="K318" s="81"/>
      <c r="L318" s="81"/>
      <c r="M318" s="81"/>
      <c r="N318" s="81"/>
      <c r="O318" s="83"/>
      <c r="P318" s="82">
        <f>+P319/C317</f>
        <v>1</v>
      </c>
      <c r="Q318" s="81"/>
      <c r="R318" s="81"/>
      <c r="S318" s="81"/>
      <c r="T318" s="81"/>
      <c r="U318" s="83"/>
      <c r="V318" s="21"/>
      <c r="W318" s="21"/>
      <c r="X318" s="24"/>
    </row>
    <row r="319" spans="1:24" s="19" customFormat="1" ht="12.75" customHeight="1">
      <c r="A319" s="77"/>
      <c r="B319" s="80"/>
      <c r="C319" s="129"/>
      <c r="D319" s="84"/>
      <c r="E319" s="84"/>
      <c r="F319" s="84"/>
      <c r="G319" s="84"/>
      <c r="H319" s="84"/>
      <c r="I319" s="84"/>
      <c r="J319" s="85"/>
      <c r="K319" s="84"/>
      <c r="L319" s="84"/>
      <c r="M319" s="84"/>
      <c r="N319" s="84"/>
      <c r="O319" s="86"/>
      <c r="P319" s="85">
        <f>+ROUND((C317),2)</f>
        <v>139.11</v>
      </c>
      <c r="Q319" s="84"/>
      <c r="R319" s="84"/>
      <c r="S319" s="84"/>
      <c r="T319" s="84"/>
      <c r="U319" s="86"/>
      <c r="V319" s="21"/>
      <c r="W319" s="21"/>
      <c r="X319" s="24"/>
    </row>
    <row r="320" spans="1:24" s="19" customFormat="1" ht="12.75" customHeight="1">
      <c r="A320" s="76" t="s">
        <v>256</v>
      </c>
      <c r="B320" s="79" t="s">
        <v>246</v>
      </c>
      <c r="C320" s="128">
        <v>3202.62</v>
      </c>
      <c r="D320" s="9"/>
      <c r="E320" s="11"/>
      <c r="F320" s="11"/>
      <c r="G320" s="11"/>
      <c r="H320" s="11"/>
      <c r="I320" s="11"/>
      <c r="J320" s="55"/>
      <c r="K320" s="11"/>
      <c r="L320" s="11"/>
      <c r="M320" s="11"/>
      <c r="N320" s="11"/>
      <c r="O320" s="12"/>
      <c r="P320" s="55" t="s">
        <v>43</v>
      </c>
      <c r="Q320" s="11"/>
      <c r="R320" s="11"/>
      <c r="S320" s="11"/>
      <c r="T320" s="11" t="s">
        <v>42</v>
      </c>
      <c r="U320" s="12" t="s">
        <v>39</v>
      </c>
      <c r="V320" s="21"/>
      <c r="W320" s="21"/>
      <c r="X320" s="24"/>
    </row>
    <row r="321" spans="1:24" s="19" customFormat="1" ht="12.75" customHeight="1">
      <c r="A321" s="76"/>
      <c r="B321" s="79"/>
      <c r="C321" s="128"/>
      <c r="D321" s="81"/>
      <c r="E321" s="81"/>
      <c r="F321" s="81"/>
      <c r="G321" s="81"/>
      <c r="H321" s="81"/>
      <c r="I321" s="81"/>
      <c r="J321" s="82"/>
      <c r="K321" s="81"/>
      <c r="L321" s="81"/>
      <c r="M321" s="81"/>
      <c r="N321" s="81"/>
      <c r="O321" s="83"/>
      <c r="P321" s="82">
        <f>+P322/C320</f>
        <v>1</v>
      </c>
      <c r="Q321" s="81"/>
      <c r="R321" s="81"/>
      <c r="S321" s="81"/>
      <c r="T321" s="81"/>
      <c r="U321" s="83"/>
      <c r="V321" s="21"/>
      <c r="W321" s="21"/>
      <c r="X321" s="24"/>
    </row>
    <row r="322" spans="1:24" s="19" customFormat="1" ht="12.75" customHeight="1">
      <c r="A322" s="76"/>
      <c r="B322" s="79"/>
      <c r="C322" s="128"/>
      <c r="D322" s="87"/>
      <c r="E322" s="87"/>
      <c r="F322" s="87"/>
      <c r="G322" s="87"/>
      <c r="H322" s="87"/>
      <c r="I322" s="87"/>
      <c r="J322" s="88"/>
      <c r="K322" s="87"/>
      <c r="L322" s="87"/>
      <c r="M322" s="87"/>
      <c r="N322" s="87"/>
      <c r="O322" s="89"/>
      <c r="P322" s="88">
        <f>+ROUND((C320),2)</f>
        <v>3202.62</v>
      </c>
      <c r="Q322" s="87"/>
      <c r="R322" s="87"/>
      <c r="S322" s="87"/>
      <c r="T322" s="87"/>
      <c r="U322" s="89"/>
      <c r="V322" s="21"/>
      <c r="W322" s="21"/>
      <c r="X322" s="24"/>
    </row>
    <row r="323" spans="1:24" s="19" customFormat="1" ht="12.75" customHeight="1">
      <c r="A323" s="75" t="s">
        <v>257</v>
      </c>
      <c r="B323" s="78" t="s">
        <v>247</v>
      </c>
      <c r="C323" s="127">
        <v>465.84</v>
      </c>
      <c r="D323" s="41"/>
      <c r="E323" s="14"/>
      <c r="F323" s="14"/>
      <c r="G323" s="14"/>
      <c r="H323" s="14"/>
      <c r="I323" s="14"/>
      <c r="J323" s="45"/>
      <c r="K323" s="14"/>
      <c r="L323" s="14"/>
      <c r="M323" s="14"/>
      <c r="N323" s="14"/>
      <c r="O323" s="15"/>
      <c r="P323" s="45" t="s">
        <v>43</v>
      </c>
      <c r="Q323" s="14"/>
      <c r="R323" s="14"/>
      <c r="S323" s="14"/>
      <c r="T323" s="14" t="s">
        <v>42</v>
      </c>
      <c r="U323" s="15" t="s">
        <v>39</v>
      </c>
      <c r="V323" s="21"/>
      <c r="W323" s="21"/>
      <c r="X323" s="24"/>
    </row>
    <row r="324" spans="1:24" s="19" customFormat="1" ht="12.75" customHeight="1">
      <c r="A324" s="76"/>
      <c r="B324" s="79"/>
      <c r="C324" s="128"/>
      <c r="D324" s="81"/>
      <c r="E324" s="81"/>
      <c r="F324" s="81"/>
      <c r="G324" s="81"/>
      <c r="H324" s="81"/>
      <c r="I324" s="81"/>
      <c r="J324" s="82"/>
      <c r="K324" s="81"/>
      <c r="L324" s="81"/>
      <c r="M324" s="81"/>
      <c r="N324" s="81"/>
      <c r="O324" s="83"/>
      <c r="P324" s="82">
        <f>+P325/C323</f>
        <v>1</v>
      </c>
      <c r="Q324" s="81"/>
      <c r="R324" s="81"/>
      <c r="S324" s="81"/>
      <c r="T324" s="81"/>
      <c r="U324" s="83"/>
      <c r="V324" s="21"/>
      <c r="W324" s="21"/>
      <c r="X324" s="24"/>
    </row>
    <row r="325" spans="1:24" s="19" customFormat="1" ht="12.75" customHeight="1">
      <c r="A325" s="77"/>
      <c r="B325" s="80"/>
      <c r="C325" s="129"/>
      <c r="D325" s="84"/>
      <c r="E325" s="84"/>
      <c r="F325" s="84"/>
      <c r="G325" s="84"/>
      <c r="H325" s="84"/>
      <c r="I325" s="84"/>
      <c r="J325" s="85"/>
      <c r="K325" s="84"/>
      <c r="L325" s="84"/>
      <c r="M325" s="84"/>
      <c r="N325" s="84"/>
      <c r="O325" s="86"/>
      <c r="P325" s="85">
        <f>+ROUND((C323),2)</f>
        <v>465.84</v>
      </c>
      <c r="Q325" s="84"/>
      <c r="R325" s="84"/>
      <c r="S325" s="84"/>
      <c r="T325" s="84"/>
      <c r="U325" s="86"/>
      <c r="V325" s="21"/>
      <c r="W325" s="21"/>
      <c r="X325" s="24"/>
    </row>
    <row r="326" spans="1:24" s="19" customFormat="1" ht="12.75" customHeight="1">
      <c r="A326" s="76" t="s">
        <v>258</v>
      </c>
      <c r="B326" s="79" t="s">
        <v>248</v>
      </c>
      <c r="C326" s="128">
        <v>307.56</v>
      </c>
      <c r="D326" s="9"/>
      <c r="E326" s="11"/>
      <c r="F326" s="11"/>
      <c r="G326" s="11"/>
      <c r="H326" s="11"/>
      <c r="I326" s="11"/>
      <c r="J326" s="55"/>
      <c r="K326" s="11"/>
      <c r="L326" s="11"/>
      <c r="M326" s="11"/>
      <c r="N326" s="11"/>
      <c r="O326" s="12"/>
      <c r="P326" s="55" t="s">
        <v>43</v>
      </c>
      <c r="Q326" s="11"/>
      <c r="R326" s="11"/>
      <c r="S326" s="11"/>
      <c r="T326" s="11" t="s">
        <v>42</v>
      </c>
      <c r="U326" s="12" t="s">
        <v>39</v>
      </c>
      <c r="V326" s="21"/>
      <c r="W326" s="21"/>
      <c r="X326" s="24"/>
    </row>
    <row r="327" spans="1:24" s="19" customFormat="1" ht="12.75" customHeight="1">
      <c r="A327" s="76"/>
      <c r="B327" s="79"/>
      <c r="C327" s="128"/>
      <c r="D327" s="81"/>
      <c r="E327" s="81"/>
      <c r="F327" s="81"/>
      <c r="G327" s="81"/>
      <c r="H327" s="81"/>
      <c r="I327" s="81"/>
      <c r="J327" s="82"/>
      <c r="K327" s="81"/>
      <c r="L327" s="81"/>
      <c r="M327" s="81"/>
      <c r="N327" s="81"/>
      <c r="O327" s="83"/>
      <c r="P327" s="82">
        <f>+P328/C326</f>
        <v>1</v>
      </c>
      <c r="Q327" s="81"/>
      <c r="R327" s="81"/>
      <c r="S327" s="81"/>
      <c r="T327" s="81"/>
      <c r="U327" s="83"/>
      <c r="V327" s="21"/>
      <c r="W327" s="21"/>
      <c r="X327" s="24"/>
    </row>
    <row r="328" spans="1:24" s="19" customFormat="1" ht="12.75" customHeight="1">
      <c r="A328" s="76"/>
      <c r="B328" s="79"/>
      <c r="C328" s="128"/>
      <c r="D328" s="87"/>
      <c r="E328" s="87"/>
      <c r="F328" s="87"/>
      <c r="G328" s="87"/>
      <c r="H328" s="87"/>
      <c r="I328" s="87"/>
      <c r="J328" s="88"/>
      <c r="K328" s="87"/>
      <c r="L328" s="87"/>
      <c r="M328" s="87"/>
      <c r="N328" s="87"/>
      <c r="O328" s="89"/>
      <c r="P328" s="88">
        <f>+ROUND((C326),2)</f>
        <v>307.56</v>
      </c>
      <c r="Q328" s="87"/>
      <c r="R328" s="87"/>
      <c r="S328" s="87"/>
      <c r="T328" s="87"/>
      <c r="U328" s="89"/>
      <c r="V328" s="21"/>
      <c r="W328" s="21"/>
      <c r="X328" s="24"/>
    </row>
    <row r="329" spans="1:24" s="19" customFormat="1" ht="12.75" customHeight="1">
      <c r="A329" s="75" t="s">
        <v>259</v>
      </c>
      <c r="B329" s="78" t="s">
        <v>249</v>
      </c>
      <c r="C329" s="127">
        <v>323.72</v>
      </c>
      <c r="D329" s="41"/>
      <c r="E329" s="14"/>
      <c r="F329" s="14"/>
      <c r="G329" s="14"/>
      <c r="H329" s="14"/>
      <c r="I329" s="14"/>
      <c r="J329" s="45"/>
      <c r="K329" s="14"/>
      <c r="L329" s="14"/>
      <c r="M329" s="14"/>
      <c r="N329" s="14"/>
      <c r="O329" s="15"/>
      <c r="P329" s="45" t="s">
        <v>43</v>
      </c>
      <c r="Q329" s="14"/>
      <c r="R329" s="14"/>
      <c r="S329" s="14"/>
      <c r="T329" s="14" t="s">
        <v>42</v>
      </c>
      <c r="U329" s="15" t="s">
        <v>39</v>
      </c>
      <c r="V329" s="21"/>
      <c r="W329" s="21"/>
      <c r="X329" s="24"/>
    </row>
    <row r="330" spans="1:24" s="19" customFormat="1" ht="12.75" customHeight="1">
      <c r="A330" s="76"/>
      <c r="B330" s="79"/>
      <c r="C330" s="128"/>
      <c r="D330" s="81"/>
      <c r="E330" s="81"/>
      <c r="F330" s="81"/>
      <c r="G330" s="81"/>
      <c r="H330" s="81"/>
      <c r="I330" s="81"/>
      <c r="J330" s="82"/>
      <c r="K330" s="81"/>
      <c r="L330" s="81"/>
      <c r="M330" s="81"/>
      <c r="N330" s="81"/>
      <c r="O330" s="83"/>
      <c r="P330" s="82">
        <f>+P331/C329</f>
        <v>1</v>
      </c>
      <c r="Q330" s="81"/>
      <c r="R330" s="81"/>
      <c r="S330" s="81"/>
      <c r="T330" s="81"/>
      <c r="U330" s="83"/>
      <c r="V330" s="21"/>
      <c r="W330" s="21"/>
      <c r="X330" s="24"/>
    </row>
    <row r="331" spans="1:24" s="19" customFormat="1" ht="12.75" customHeight="1">
      <c r="A331" s="77"/>
      <c r="B331" s="80"/>
      <c r="C331" s="129"/>
      <c r="D331" s="84"/>
      <c r="E331" s="84"/>
      <c r="F331" s="84"/>
      <c r="G331" s="84"/>
      <c r="H331" s="84"/>
      <c r="I331" s="84"/>
      <c r="J331" s="85"/>
      <c r="K331" s="84"/>
      <c r="L331" s="84"/>
      <c r="M331" s="84"/>
      <c r="N331" s="84"/>
      <c r="O331" s="86"/>
      <c r="P331" s="85">
        <f>+ROUND((C329),2)</f>
        <v>323.72</v>
      </c>
      <c r="Q331" s="84"/>
      <c r="R331" s="84"/>
      <c r="S331" s="84"/>
      <c r="T331" s="84"/>
      <c r="U331" s="86"/>
      <c r="V331" s="21"/>
      <c r="W331" s="21"/>
      <c r="X331" s="24"/>
    </row>
    <row r="332" spans="1:24" s="19" customFormat="1" ht="12.75" customHeight="1">
      <c r="A332" s="76" t="s">
        <v>260</v>
      </c>
      <c r="B332" s="79" t="s">
        <v>250</v>
      </c>
      <c r="C332" s="128">
        <v>367.67</v>
      </c>
      <c r="D332" s="9"/>
      <c r="E332" s="11"/>
      <c r="F332" s="11"/>
      <c r="G332" s="11"/>
      <c r="H332" s="11"/>
      <c r="I332" s="11"/>
      <c r="J332" s="55"/>
      <c r="K332" s="11"/>
      <c r="L332" s="11"/>
      <c r="M332" s="11"/>
      <c r="N332" s="11"/>
      <c r="O332" s="12"/>
      <c r="P332" s="55" t="s">
        <v>43</v>
      </c>
      <c r="Q332" s="11"/>
      <c r="R332" s="11"/>
      <c r="S332" s="11"/>
      <c r="T332" s="11" t="s">
        <v>42</v>
      </c>
      <c r="U332" s="12" t="s">
        <v>39</v>
      </c>
      <c r="V332" s="21"/>
      <c r="W332" s="21"/>
      <c r="X332" s="24"/>
    </row>
    <row r="333" spans="1:24" s="19" customFormat="1" ht="12.75" customHeight="1">
      <c r="A333" s="76"/>
      <c r="B333" s="79"/>
      <c r="C333" s="128"/>
      <c r="D333" s="81"/>
      <c r="E333" s="81"/>
      <c r="F333" s="81"/>
      <c r="G333" s="81"/>
      <c r="H333" s="81"/>
      <c r="I333" s="81"/>
      <c r="J333" s="82"/>
      <c r="K333" s="81"/>
      <c r="L333" s="81"/>
      <c r="M333" s="81"/>
      <c r="N333" s="81"/>
      <c r="O333" s="83"/>
      <c r="P333" s="82">
        <f>+P334/C332</f>
        <v>1</v>
      </c>
      <c r="Q333" s="81"/>
      <c r="R333" s="81"/>
      <c r="S333" s="81"/>
      <c r="T333" s="81"/>
      <c r="U333" s="83"/>
      <c r="V333" s="21"/>
      <c r="W333" s="21"/>
      <c r="X333" s="24"/>
    </row>
    <row r="334" spans="1:24" s="19" customFormat="1" ht="12.75" customHeight="1">
      <c r="A334" s="76"/>
      <c r="B334" s="79"/>
      <c r="C334" s="128"/>
      <c r="D334" s="87"/>
      <c r="E334" s="87"/>
      <c r="F334" s="87"/>
      <c r="G334" s="87"/>
      <c r="H334" s="87"/>
      <c r="I334" s="87"/>
      <c r="J334" s="88"/>
      <c r="K334" s="87"/>
      <c r="L334" s="87"/>
      <c r="M334" s="87"/>
      <c r="N334" s="87"/>
      <c r="O334" s="89"/>
      <c r="P334" s="88">
        <f>+ROUND((C332),2)</f>
        <v>367.67</v>
      </c>
      <c r="Q334" s="87"/>
      <c r="R334" s="87"/>
      <c r="S334" s="87"/>
      <c r="T334" s="87"/>
      <c r="U334" s="89"/>
      <c r="V334" s="21"/>
      <c r="W334" s="21"/>
      <c r="X334" s="24"/>
    </row>
    <row r="335" spans="1:24" s="19" customFormat="1" ht="12.75" customHeight="1">
      <c r="A335" s="75" t="s">
        <v>261</v>
      </c>
      <c r="B335" s="78" t="s">
        <v>251</v>
      </c>
      <c r="C335" s="127">
        <v>3110.8</v>
      </c>
      <c r="D335" s="41"/>
      <c r="E335" s="14"/>
      <c r="F335" s="14"/>
      <c r="G335" s="14"/>
      <c r="H335" s="14"/>
      <c r="I335" s="14"/>
      <c r="J335" s="45"/>
      <c r="K335" s="14"/>
      <c r="L335" s="14"/>
      <c r="M335" s="14"/>
      <c r="N335" s="14"/>
      <c r="O335" s="15"/>
      <c r="P335" s="45" t="s">
        <v>43</v>
      </c>
      <c r="Q335" s="14"/>
      <c r="R335" s="14"/>
      <c r="S335" s="14"/>
      <c r="T335" s="14" t="s">
        <v>42</v>
      </c>
      <c r="U335" s="15" t="s">
        <v>39</v>
      </c>
      <c r="V335" s="21"/>
      <c r="W335" s="21"/>
      <c r="X335" s="24"/>
    </row>
    <row r="336" spans="1:24" s="19" customFormat="1" ht="12.75" customHeight="1">
      <c r="A336" s="76"/>
      <c r="B336" s="79"/>
      <c r="C336" s="128"/>
      <c r="D336" s="81"/>
      <c r="E336" s="81"/>
      <c r="F336" s="81"/>
      <c r="G336" s="81"/>
      <c r="H336" s="81"/>
      <c r="I336" s="81"/>
      <c r="J336" s="82"/>
      <c r="K336" s="81"/>
      <c r="L336" s="81"/>
      <c r="M336" s="81"/>
      <c r="N336" s="81"/>
      <c r="O336" s="83"/>
      <c r="P336" s="82">
        <f>+P337/C335</f>
        <v>1</v>
      </c>
      <c r="Q336" s="81"/>
      <c r="R336" s="81"/>
      <c r="S336" s="81"/>
      <c r="T336" s="81"/>
      <c r="U336" s="83"/>
      <c r="V336" s="21"/>
      <c r="W336" s="21"/>
      <c r="X336" s="24"/>
    </row>
    <row r="337" spans="1:24" s="19" customFormat="1" ht="12.75" customHeight="1">
      <c r="A337" s="77"/>
      <c r="B337" s="80"/>
      <c r="C337" s="129"/>
      <c r="D337" s="84"/>
      <c r="E337" s="84"/>
      <c r="F337" s="84"/>
      <c r="G337" s="84"/>
      <c r="H337" s="84"/>
      <c r="I337" s="84"/>
      <c r="J337" s="85"/>
      <c r="K337" s="84"/>
      <c r="L337" s="84"/>
      <c r="M337" s="84"/>
      <c r="N337" s="84"/>
      <c r="O337" s="86"/>
      <c r="P337" s="85">
        <f>+ROUND((C335),2)</f>
        <v>3110.8</v>
      </c>
      <c r="Q337" s="84"/>
      <c r="R337" s="84"/>
      <c r="S337" s="84"/>
      <c r="T337" s="84"/>
      <c r="U337" s="86"/>
      <c r="V337" s="21"/>
      <c r="W337" s="21"/>
      <c r="X337" s="24"/>
    </row>
    <row r="338" spans="1:24" s="19" customFormat="1" ht="12.75" customHeight="1">
      <c r="A338" s="75" t="s">
        <v>262</v>
      </c>
      <c r="B338" s="78" t="s">
        <v>210</v>
      </c>
      <c r="C338" s="127">
        <v>396.6</v>
      </c>
      <c r="D338" s="41"/>
      <c r="E338" s="14"/>
      <c r="F338" s="14"/>
      <c r="G338" s="14"/>
      <c r="H338" s="14"/>
      <c r="I338" s="14"/>
      <c r="J338" s="45"/>
      <c r="K338" s="14"/>
      <c r="L338" s="14"/>
      <c r="M338" s="14"/>
      <c r="N338" s="14"/>
      <c r="O338" s="15"/>
      <c r="P338" s="45" t="s">
        <v>43</v>
      </c>
      <c r="Q338" s="14"/>
      <c r="R338" s="14"/>
      <c r="S338" s="14"/>
      <c r="T338" s="14" t="s">
        <v>42</v>
      </c>
      <c r="U338" s="15" t="s">
        <v>39</v>
      </c>
      <c r="V338" s="21"/>
      <c r="W338" s="21"/>
      <c r="X338" s="24"/>
    </row>
    <row r="339" spans="1:24" s="19" customFormat="1" ht="12.75" customHeight="1">
      <c r="A339" s="76"/>
      <c r="B339" s="79"/>
      <c r="C339" s="128"/>
      <c r="D339" s="81"/>
      <c r="E339" s="81"/>
      <c r="F339" s="81"/>
      <c r="G339" s="81"/>
      <c r="H339" s="81"/>
      <c r="I339" s="81"/>
      <c r="J339" s="82"/>
      <c r="K339" s="81"/>
      <c r="L339" s="81"/>
      <c r="M339" s="81"/>
      <c r="N339" s="81"/>
      <c r="O339" s="83"/>
      <c r="P339" s="82">
        <f>+P340/C338</f>
        <v>1</v>
      </c>
      <c r="Q339" s="81"/>
      <c r="R339" s="81"/>
      <c r="S339" s="81"/>
      <c r="T339" s="81"/>
      <c r="U339" s="83"/>
      <c r="V339" s="21"/>
      <c r="W339" s="21"/>
      <c r="X339" s="24"/>
    </row>
    <row r="340" spans="1:24" s="19" customFormat="1" ht="12.75" customHeight="1">
      <c r="A340" s="77"/>
      <c r="B340" s="80"/>
      <c r="C340" s="129"/>
      <c r="D340" s="84"/>
      <c r="E340" s="84"/>
      <c r="F340" s="84"/>
      <c r="G340" s="84"/>
      <c r="H340" s="84"/>
      <c r="I340" s="84"/>
      <c r="J340" s="85"/>
      <c r="K340" s="84"/>
      <c r="L340" s="84"/>
      <c r="M340" s="84"/>
      <c r="N340" s="84"/>
      <c r="O340" s="86"/>
      <c r="P340" s="85">
        <f>+ROUND((C338),2)</f>
        <v>396.6</v>
      </c>
      <c r="Q340" s="84"/>
      <c r="R340" s="84"/>
      <c r="S340" s="84"/>
      <c r="T340" s="84"/>
      <c r="U340" s="86"/>
      <c r="V340" s="21"/>
      <c r="W340" s="21"/>
      <c r="X340" s="24"/>
    </row>
    <row r="341" spans="1:24" s="19" customFormat="1" ht="12.75" customHeight="1">
      <c r="A341" s="33">
        <v>13</v>
      </c>
      <c r="B341" s="34" t="s">
        <v>263</v>
      </c>
      <c r="C341" s="130"/>
      <c r="D341" s="90"/>
      <c r="E341" s="90"/>
      <c r="F341" s="90"/>
      <c r="G341" s="90"/>
      <c r="H341" s="90"/>
      <c r="I341" s="90"/>
      <c r="J341" s="91"/>
      <c r="K341" s="90"/>
      <c r="L341" s="90"/>
      <c r="M341" s="90"/>
      <c r="N341" s="90"/>
      <c r="O341" s="92"/>
      <c r="P341" s="91"/>
      <c r="Q341" s="90"/>
      <c r="R341" s="90"/>
      <c r="S341" s="90"/>
      <c r="T341" s="90"/>
      <c r="U341" s="92"/>
      <c r="V341" s="21"/>
      <c r="W341" s="21"/>
      <c r="X341" s="24"/>
    </row>
    <row r="342" spans="1:24" s="19" customFormat="1" ht="12.75" customHeight="1">
      <c r="A342" s="36" t="s">
        <v>264</v>
      </c>
      <c r="B342" s="37" t="s">
        <v>263</v>
      </c>
      <c r="C342" s="38"/>
      <c r="D342" s="40"/>
      <c r="E342" s="64"/>
      <c r="F342" s="64"/>
      <c r="G342" s="64"/>
      <c r="H342" s="64"/>
      <c r="I342" s="64"/>
      <c r="J342" s="65"/>
      <c r="K342" s="66"/>
      <c r="L342" s="67"/>
      <c r="M342" s="66"/>
      <c r="N342" s="67"/>
      <c r="O342" s="68"/>
      <c r="P342" s="69"/>
      <c r="Q342" s="67"/>
      <c r="R342" s="67"/>
      <c r="S342" s="67"/>
      <c r="T342" s="67"/>
      <c r="U342" s="70"/>
      <c r="V342" s="21"/>
      <c r="W342" s="21"/>
      <c r="X342" s="24"/>
    </row>
    <row r="343" spans="1:24" s="19" customFormat="1" ht="12.75" customHeight="1">
      <c r="A343" s="75" t="s">
        <v>265</v>
      </c>
      <c r="B343" s="78" t="s">
        <v>266</v>
      </c>
      <c r="C343" s="127">
        <v>145.28</v>
      </c>
      <c r="D343" s="41"/>
      <c r="E343" s="14"/>
      <c r="F343" s="14"/>
      <c r="G343" s="14"/>
      <c r="H343" s="14"/>
      <c r="I343" s="14"/>
      <c r="J343" s="45"/>
      <c r="K343" s="14"/>
      <c r="L343" s="14"/>
      <c r="M343" s="14"/>
      <c r="N343" s="14"/>
      <c r="O343" s="15"/>
      <c r="P343" s="45" t="s">
        <v>43</v>
      </c>
      <c r="Q343" s="14"/>
      <c r="R343" s="14"/>
      <c r="S343" s="14"/>
      <c r="T343" s="14" t="s">
        <v>42</v>
      </c>
      <c r="U343" s="15" t="s">
        <v>39</v>
      </c>
      <c r="V343" s="21"/>
      <c r="W343" s="21"/>
      <c r="X343" s="24"/>
    </row>
    <row r="344" spans="1:24" s="19" customFormat="1" ht="12.75" customHeight="1">
      <c r="A344" s="76"/>
      <c r="B344" s="79"/>
      <c r="C344" s="128"/>
      <c r="D344" s="81"/>
      <c r="E344" s="81"/>
      <c r="F344" s="81"/>
      <c r="G344" s="81"/>
      <c r="H344" s="81"/>
      <c r="I344" s="81"/>
      <c r="J344" s="82"/>
      <c r="K344" s="81"/>
      <c r="L344" s="81"/>
      <c r="M344" s="81"/>
      <c r="N344" s="81"/>
      <c r="O344" s="83"/>
      <c r="P344" s="82">
        <f>+P345/C343</f>
        <v>1</v>
      </c>
      <c r="Q344" s="81"/>
      <c r="R344" s="81"/>
      <c r="S344" s="81"/>
      <c r="T344" s="81"/>
      <c r="U344" s="83"/>
      <c r="V344" s="21"/>
      <c r="W344" s="21"/>
      <c r="X344" s="24"/>
    </row>
    <row r="345" spans="1:24" s="19" customFormat="1" ht="12.75" customHeight="1">
      <c r="A345" s="77"/>
      <c r="B345" s="80"/>
      <c r="C345" s="129"/>
      <c r="D345" s="84"/>
      <c r="E345" s="84"/>
      <c r="F345" s="84"/>
      <c r="G345" s="84"/>
      <c r="H345" s="84"/>
      <c r="I345" s="84"/>
      <c r="J345" s="85"/>
      <c r="K345" s="84"/>
      <c r="L345" s="84"/>
      <c r="M345" s="84"/>
      <c r="N345" s="84"/>
      <c r="O345" s="86"/>
      <c r="P345" s="85">
        <f>+ROUND((C343),2)</f>
        <v>145.28</v>
      </c>
      <c r="Q345" s="84"/>
      <c r="R345" s="84"/>
      <c r="S345" s="84"/>
      <c r="T345" s="84"/>
      <c r="U345" s="86"/>
      <c r="V345" s="21"/>
      <c r="W345" s="21"/>
      <c r="X345" s="24"/>
    </row>
    <row r="346" spans="1:24" s="19" customFormat="1" ht="12.75" customHeight="1">
      <c r="A346" s="75" t="s">
        <v>282</v>
      </c>
      <c r="B346" s="78" t="s">
        <v>267</v>
      </c>
      <c r="C346" s="127">
        <v>119.84</v>
      </c>
      <c r="D346" s="41"/>
      <c r="E346" s="14"/>
      <c r="F346" s="14"/>
      <c r="G346" s="14"/>
      <c r="H346" s="14"/>
      <c r="I346" s="14"/>
      <c r="J346" s="45"/>
      <c r="K346" s="14"/>
      <c r="L346" s="14"/>
      <c r="M346" s="14"/>
      <c r="N346" s="14"/>
      <c r="O346" s="15"/>
      <c r="P346" s="45" t="s">
        <v>43</v>
      </c>
      <c r="Q346" s="14"/>
      <c r="R346" s="14"/>
      <c r="S346" s="14"/>
      <c r="T346" s="14" t="s">
        <v>42</v>
      </c>
      <c r="U346" s="15" t="s">
        <v>39</v>
      </c>
      <c r="V346" s="21"/>
      <c r="W346" s="21"/>
      <c r="X346" s="24"/>
    </row>
    <row r="347" spans="1:24" s="19" customFormat="1" ht="12.75" customHeight="1">
      <c r="A347" s="76"/>
      <c r="B347" s="79"/>
      <c r="C347" s="128"/>
      <c r="D347" s="81"/>
      <c r="E347" s="81"/>
      <c r="F347" s="81"/>
      <c r="G347" s="81"/>
      <c r="H347" s="81"/>
      <c r="I347" s="81"/>
      <c r="J347" s="82"/>
      <c r="K347" s="81"/>
      <c r="L347" s="81"/>
      <c r="M347" s="81"/>
      <c r="N347" s="81"/>
      <c r="O347" s="83"/>
      <c r="P347" s="82">
        <f>+P348/C346</f>
        <v>1</v>
      </c>
      <c r="Q347" s="81"/>
      <c r="R347" s="81"/>
      <c r="S347" s="81"/>
      <c r="T347" s="81"/>
      <c r="U347" s="83"/>
      <c r="V347" s="21"/>
      <c r="W347" s="21"/>
      <c r="X347" s="24"/>
    </row>
    <row r="348" spans="1:24" s="19" customFormat="1" ht="12.75" customHeight="1">
      <c r="A348" s="77"/>
      <c r="B348" s="80"/>
      <c r="C348" s="129"/>
      <c r="D348" s="84"/>
      <c r="E348" s="84"/>
      <c r="F348" s="84"/>
      <c r="G348" s="84"/>
      <c r="H348" s="84"/>
      <c r="I348" s="84"/>
      <c r="J348" s="85"/>
      <c r="K348" s="84"/>
      <c r="L348" s="84"/>
      <c r="M348" s="84"/>
      <c r="N348" s="84"/>
      <c r="O348" s="86"/>
      <c r="P348" s="85">
        <f>+ROUND((C346),2)</f>
        <v>119.84</v>
      </c>
      <c r="Q348" s="84"/>
      <c r="R348" s="84"/>
      <c r="S348" s="84"/>
      <c r="T348" s="84"/>
      <c r="U348" s="86"/>
      <c r="V348" s="21"/>
      <c r="W348" s="21"/>
      <c r="X348" s="24"/>
    </row>
    <row r="349" spans="1:24" s="19" customFormat="1" ht="12.75" customHeight="1">
      <c r="A349" s="76" t="s">
        <v>283</v>
      </c>
      <c r="B349" s="79" t="s">
        <v>268</v>
      </c>
      <c r="C349" s="128">
        <v>97.76</v>
      </c>
      <c r="D349" s="9"/>
      <c r="E349" s="11"/>
      <c r="F349" s="11"/>
      <c r="G349" s="11"/>
      <c r="H349" s="11"/>
      <c r="I349" s="11"/>
      <c r="J349" s="55"/>
      <c r="K349" s="11"/>
      <c r="L349" s="11"/>
      <c r="M349" s="11"/>
      <c r="N349" s="11"/>
      <c r="O349" s="12"/>
      <c r="P349" s="55" t="s">
        <v>43</v>
      </c>
      <c r="Q349" s="11"/>
      <c r="R349" s="11"/>
      <c r="S349" s="11"/>
      <c r="T349" s="11" t="s">
        <v>42</v>
      </c>
      <c r="U349" s="12" t="s">
        <v>39</v>
      </c>
      <c r="V349" s="21"/>
      <c r="W349" s="21"/>
      <c r="X349" s="24"/>
    </row>
    <row r="350" spans="1:24" s="19" customFormat="1" ht="12.75" customHeight="1">
      <c r="A350" s="76"/>
      <c r="B350" s="79"/>
      <c r="C350" s="128"/>
      <c r="D350" s="81"/>
      <c r="E350" s="81"/>
      <c r="F350" s="81"/>
      <c r="G350" s="81"/>
      <c r="H350" s="81"/>
      <c r="I350" s="81"/>
      <c r="J350" s="82"/>
      <c r="K350" s="81"/>
      <c r="L350" s="81"/>
      <c r="M350" s="81"/>
      <c r="N350" s="81"/>
      <c r="O350" s="83"/>
      <c r="P350" s="82">
        <f>+P351/C349</f>
        <v>1</v>
      </c>
      <c r="Q350" s="81"/>
      <c r="R350" s="81"/>
      <c r="S350" s="81"/>
      <c r="T350" s="81"/>
      <c r="U350" s="83"/>
      <c r="V350" s="21"/>
      <c r="W350" s="21"/>
      <c r="X350" s="24"/>
    </row>
    <row r="351" spans="1:24" s="19" customFormat="1" ht="12.75" customHeight="1">
      <c r="A351" s="76"/>
      <c r="B351" s="79"/>
      <c r="C351" s="128"/>
      <c r="D351" s="87"/>
      <c r="E351" s="87"/>
      <c r="F351" s="87"/>
      <c r="G351" s="87"/>
      <c r="H351" s="87"/>
      <c r="I351" s="87"/>
      <c r="J351" s="88"/>
      <c r="K351" s="87"/>
      <c r="L351" s="87"/>
      <c r="M351" s="87"/>
      <c r="N351" s="87"/>
      <c r="O351" s="89"/>
      <c r="P351" s="88">
        <f>+ROUND((C349),2)</f>
        <v>97.76</v>
      </c>
      <c r="Q351" s="87"/>
      <c r="R351" s="87"/>
      <c r="S351" s="87"/>
      <c r="T351" s="87"/>
      <c r="U351" s="89"/>
      <c r="V351" s="21"/>
      <c r="W351" s="21"/>
      <c r="X351" s="24"/>
    </row>
    <row r="352" spans="1:24" s="19" customFormat="1" ht="12.75" customHeight="1">
      <c r="A352" s="75" t="s">
        <v>284</v>
      </c>
      <c r="B352" s="78" t="s">
        <v>269</v>
      </c>
      <c r="C352" s="127">
        <v>5991.6</v>
      </c>
      <c r="D352" s="41"/>
      <c r="E352" s="14"/>
      <c r="F352" s="14"/>
      <c r="G352" s="14"/>
      <c r="H352" s="14"/>
      <c r="I352" s="14"/>
      <c r="J352" s="45"/>
      <c r="K352" s="14"/>
      <c r="L352" s="14"/>
      <c r="M352" s="14"/>
      <c r="N352" s="14"/>
      <c r="O352" s="15"/>
      <c r="P352" s="45" t="s">
        <v>43</v>
      </c>
      <c r="Q352" s="14"/>
      <c r="R352" s="14"/>
      <c r="S352" s="14"/>
      <c r="T352" s="14" t="s">
        <v>42</v>
      </c>
      <c r="U352" s="15" t="s">
        <v>39</v>
      </c>
      <c r="V352" s="21"/>
      <c r="W352" s="21"/>
      <c r="X352" s="24"/>
    </row>
    <row r="353" spans="1:24" s="19" customFormat="1" ht="12.75" customHeight="1">
      <c r="A353" s="76"/>
      <c r="B353" s="79"/>
      <c r="C353" s="128"/>
      <c r="D353" s="81"/>
      <c r="E353" s="81"/>
      <c r="F353" s="81"/>
      <c r="G353" s="81"/>
      <c r="H353" s="81"/>
      <c r="I353" s="81"/>
      <c r="J353" s="82"/>
      <c r="K353" s="81"/>
      <c r="L353" s="81"/>
      <c r="M353" s="81"/>
      <c r="N353" s="81"/>
      <c r="O353" s="83"/>
      <c r="P353" s="82">
        <f>+P354/C352</f>
        <v>1</v>
      </c>
      <c r="Q353" s="81"/>
      <c r="R353" s="81"/>
      <c r="S353" s="81"/>
      <c r="T353" s="81"/>
      <c r="U353" s="83"/>
      <c r="V353" s="21"/>
      <c r="W353" s="21"/>
      <c r="X353" s="24"/>
    </row>
    <row r="354" spans="1:24" s="19" customFormat="1" ht="12.75" customHeight="1">
      <c r="A354" s="77"/>
      <c r="B354" s="80"/>
      <c r="C354" s="129"/>
      <c r="D354" s="84"/>
      <c r="E354" s="84"/>
      <c r="F354" s="84"/>
      <c r="G354" s="84"/>
      <c r="H354" s="84"/>
      <c r="I354" s="84"/>
      <c r="J354" s="85"/>
      <c r="K354" s="84"/>
      <c r="L354" s="84"/>
      <c r="M354" s="84"/>
      <c r="N354" s="84"/>
      <c r="O354" s="86"/>
      <c r="P354" s="85">
        <f>+ROUND((C352),2)</f>
        <v>5991.6</v>
      </c>
      <c r="Q354" s="84"/>
      <c r="R354" s="84"/>
      <c r="S354" s="84"/>
      <c r="T354" s="84"/>
      <c r="U354" s="86"/>
      <c r="V354" s="21"/>
      <c r="W354" s="21"/>
      <c r="X354" s="24"/>
    </row>
    <row r="355" spans="1:24" s="19" customFormat="1" ht="12.75" customHeight="1">
      <c r="A355" s="76" t="s">
        <v>285</v>
      </c>
      <c r="B355" s="79" t="s">
        <v>270</v>
      </c>
      <c r="C355" s="128">
        <v>91.2</v>
      </c>
      <c r="D355" s="9"/>
      <c r="E355" s="11"/>
      <c r="F355" s="11"/>
      <c r="G355" s="11"/>
      <c r="H355" s="11"/>
      <c r="I355" s="11"/>
      <c r="J355" s="55"/>
      <c r="K355" s="11"/>
      <c r="L355" s="11"/>
      <c r="M355" s="11"/>
      <c r="N355" s="11"/>
      <c r="O355" s="12"/>
      <c r="P355" s="55" t="s">
        <v>43</v>
      </c>
      <c r="Q355" s="11"/>
      <c r="R355" s="11"/>
      <c r="S355" s="11"/>
      <c r="T355" s="11" t="s">
        <v>42</v>
      </c>
      <c r="U355" s="12" t="s">
        <v>39</v>
      </c>
      <c r="V355" s="21"/>
      <c r="W355" s="21"/>
      <c r="X355" s="24"/>
    </row>
    <row r="356" spans="1:24" s="19" customFormat="1" ht="12.75" customHeight="1">
      <c r="A356" s="76"/>
      <c r="B356" s="79"/>
      <c r="C356" s="128"/>
      <c r="D356" s="81"/>
      <c r="E356" s="81"/>
      <c r="F356" s="81"/>
      <c r="G356" s="81"/>
      <c r="H356" s="81"/>
      <c r="I356" s="81"/>
      <c r="J356" s="82"/>
      <c r="K356" s="81"/>
      <c r="L356" s="81"/>
      <c r="M356" s="81"/>
      <c r="N356" s="81"/>
      <c r="O356" s="83"/>
      <c r="P356" s="82">
        <f>+P357/C355</f>
        <v>1</v>
      </c>
      <c r="Q356" s="81"/>
      <c r="R356" s="81"/>
      <c r="S356" s="81"/>
      <c r="T356" s="81"/>
      <c r="U356" s="83"/>
      <c r="V356" s="21"/>
      <c r="W356" s="21"/>
      <c r="X356" s="24"/>
    </row>
    <row r="357" spans="1:24" s="19" customFormat="1" ht="12.75" customHeight="1">
      <c r="A357" s="76"/>
      <c r="B357" s="79"/>
      <c r="C357" s="128"/>
      <c r="D357" s="87"/>
      <c r="E357" s="87"/>
      <c r="F357" s="87"/>
      <c r="G357" s="87"/>
      <c r="H357" s="87"/>
      <c r="I357" s="87"/>
      <c r="J357" s="88"/>
      <c r="K357" s="87"/>
      <c r="L357" s="87"/>
      <c r="M357" s="87"/>
      <c r="N357" s="87"/>
      <c r="O357" s="89"/>
      <c r="P357" s="88">
        <f>+ROUND((C355),2)</f>
        <v>91.2</v>
      </c>
      <c r="Q357" s="87"/>
      <c r="R357" s="87"/>
      <c r="S357" s="87"/>
      <c r="T357" s="87"/>
      <c r="U357" s="89"/>
      <c r="V357" s="21"/>
      <c r="W357" s="21"/>
      <c r="X357" s="24"/>
    </row>
    <row r="358" spans="1:24" s="19" customFormat="1" ht="12.75" customHeight="1">
      <c r="A358" s="75" t="s">
        <v>286</v>
      </c>
      <c r="B358" s="78" t="s">
        <v>271</v>
      </c>
      <c r="C358" s="127">
        <v>190.4</v>
      </c>
      <c r="D358" s="41"/>
      <c r="E358" s="14"/>
      <c r="F358" s="14"/>
      <c r="G358" s="14"/>
      <c r="H358" s="14"/>
      <c r="I358" s="14"/>
      <c r="J358" s="45"/>
      <c r="K358" s="14"/>
      <c r="L358" s="14"/>
      <c r="M358" s="14"/>
      <c r="N358" s="14"/>
      <c r="O358" s="15"/>
      <c r="P358" s="45" t="s">
        <v>43</v>
      </c>
      <c r="Q358" s="14"/>
      <c r="R358" s="14"/>
      <c r="S358" s="14"/>
      <c r="T358" s="14" t="s">
        <v>42</v>
      </c>
      <c r="U358" s="15" t="s">
        <v>39</v>
      </c>
      <c r="V358" s="21"/>
      <c r="W358" s="21"/>
      <c r="X358" s="24"/>
    </row>
    <row r="359" spans="1:24" s="19" customFormat="1" ht="12.75" customHeight="1">
      <c r="A359" s="76"/>
      <c r="B359" s="79"/>
      <c r="C359" s="128"/>
      <c r="D359" s="81"/>
      <c r="E359" s="81"/>
      <c r="F359" s="81"/>
      <c r="G359" s="81"/>
      <c r="H359" s="81"/>
      <c r="I359" s="81"/>
      <c r="J359" s="82"/>
      <c r="K359" s="81"/>
      <c r="L359" s="81"/>
      <c r="M359" s="81"/>
      <c r="N359" s="81"/>
      <c r="O359" s="83"/>
      <c r="P359" s="82">
        <f>+P360/C358</f>
        <v>1</v>
      </c>
      <c r="Q359" s="81"/>
      <c r="R359" s="81"/>
      <c r="S359" s="81"/>
      <c r="T359" s="81"/>
      <c r="U359" s="83"/>
      <c r="V359" s="21"/>
      <c r="W359" s="21"/>
      <c r="X359" s="24"/>
    </row>
    <row r="360" spans="1:24" s="19" customFormat="1" ht="12.75" customHeight="1">
      <c r="A360" s="77"/>
      <c r="B360" s="80"/>
      <c r="C360" s="129"/>
      <c r="D360" s="84"/>
      <c r="E360" s="84"/>
      <c r="F360" s="84"/>
      <c r="G360" s="84"/>
      <c r="H360" s="84"/>
      <c r="I360" s="84"/>
      <c r="J360" s="85"/>
      <c r="K360" s="84"/>
      <c r="L360" s="84"/>
      <c r="M360" s="84"/>
      <c r="N360" s="84"/>
      <c r="O360" s="86"/>
      <c r="P360" s="85">
        <f>+ROUND((C358),2)</f>
        <v>190.4</v>
      </c>
      <c r="Q360" s="84"/>
      <c r="R360" s="84"/>
      <c r="S360" s="84"/>
      <c r="T360" s="84"/>
      <c r="U360" s="86"/>
      <c r="V360" s="21"/>
      <c r="W360" s="21"/>
      <c r="X360" s="24"/>
    </row>
    <row r="361" spans="1:24" s="19" customFormat="1" ht="12.75" customHeight="1">
      <c r="A361" s="76" t="s">
        <v>287</v>
      </c>
      <c r="B361" s="79" t="s">
        <v>272</v>
      </c>
      <c r="C361" s="128">
        <v>302.72</v>
      </c>
      <c r="D361" s="9"/>
      <c r="E361" s="11"/>
      <c r="F361" s="11"/>
      <c r="G361" s="11"/>
      <c r="H361" s="11"/>
      <c r="I361" s="11"/>
      <c r="J361" s="55"/>
      <c r="K361" s="11"/>
      <c r="L361" s="11"/>
      <c r="M361" s="11"/>
      <c r="N361" s="11"/>
      <c r="O361" s="12"/>
      <c r="P361" s="55" t="s">
        <v>43</v>
      </c>
      <c r="Q361" s="11"/>
      <c r="R361" s="11"/>
      <c r="S361" s="11"/>
      <c r="T361" s="11" t="s">
        <v>42</v>
      </c>
      <c r="U361" s="12" t="s">
        <v>39</v>
      </c>
      <c r="V361" s="21"/>
      <c r="W361" s="21"/>
      <c r="X361" s="24"/>
    </row>
    <row r="362" spans="1:24" s="19" customFormat="1" ht="12.75" customHeight="1">
      <c r="A362" s="76"/>
      <c r="B362" s="79"/>
      <c r="C362" s="128"/>
      <c r="D362" s="81"/>
      <c r="E362" s="81"/>
      <c r="F362" s="81"/>
      <c r="G362" s="81"/>
      <c r="H362" s="81"/>
      <c r="I362" s="81"/>
      <c r="J362" s="82"/>
      <c r="K362" s="81"/>
      <c r="L362" s="81"/>
      <c r="M362" s="81"/>
      <c r="N362" s="81"/>
      <c r="O362" s="83"/>
      <c r="P362" s="82">
        <f>+P363/C361</f>
        <v>1</v>
      </c>
      <c r="Q362" s="81"/>
      <c r="R362" s="81"/>
      <c r="S362" s="81"/>
      <c r="T362" s="81"/>
      <c r="U362" s="83"/>
      <c r="V362" s="21"/>
      <c r="W362" s="21"/>
      <c r="X362" s="24"/>
    </row>
    <row r="363" spans="1:24" s="19" customFormat="1" ht="12.75" customHeight="1">
      <c r="A363" s="76"/>
      <c r="B363" s="79"/>
      <c r="C363" s="128"/>
      <c r="D363" s="87"/>
      <c r="E363" s="87"/>
      <c r="F363" s="87"/>
      <c r="G363" s="87"/>
      <c r="H363" s="87"/>
      <c r="I363" s="87"/>
      <c r="J363" s="88"/>
      <c r="K363" s="87"/>
      <c r="L363" s="87"/>
      <c r="M363" s="87"/>
      <c r="N363" s="87"/>
      <c r="O363" s="89"/>
      <c r="P363" s="88">
        <f>+ROUND((C361),2)</f>
        <v>302.72</v>
      </c>
      <c r="Q363" s="87"/>
      <c r="R363" s="87"/>
      <c r="S363" s="87"/>
      <c r="T363" s="87"/>
      <c r="U363" s="89"/>
      <c r="V363" s="21"/>
      <c r="W363" s="21"/>
      <c r="X363" s="24"/>
    </row>
    <row r="364" spans="1:24" s="19" customFormat="1" ht="12.75" customHeight="1">
      <c r="A364" s="75" t="s">
        <v>288</v>
      </c>
      <c r="B364" s="78" t="s">
        <v>273</v>
      </c>
      <c r="C364" s="127">
        <v>596.1</v>
      </c>
      <c r="D364" s="41"/>
      <c r="E364" s="14"/>
      <c r="F364" s="14"/>
      <c r="G364" s="14"/>
      <c r="H364" s="14"/>
      <c r="I364" s="14"/>
      <c r="J364" s="45"/>
      <c r="K364" s="14"/>
      <c r="L364" s="14"/>
      <c r="M364" s="14"/>
      <c r="N364" s="14"/>
      <c r="O364" s="15"/>
      <c r="P364" s="45" t="s">
        <v>43</v>
      </c>
      <c r="Q364" s="14"/>
      <c r="R364" s="14"/>
      <c r="S364" s="14"/>
      <c r="T364" s="14" t="s">
        <v>42</v>
      </c>
      <c r="U364" s="15" t="s">
        <v>39</v>
      </c>
      <c r="V364" s="21"/>
      <c r="W364" s="21"/>
      <c r="X364" s="24"/>
    </row>
    <row r="365" spans="1:24" s="19" customFormat="1" ht="12.75" customHeight="1">
      <c r="A365" s="76"/>
      <c r="B365" s="79"/>
      <c r="C365" s="128"/>
      <c r="D365" s="81"/>
      <c r="E365" s="81"/>
      <c r="F365" s="81"/>
      <c r="G365" s="81"/>
      <c r="H365" s="81"/>
      <c r="I365" s="81"/>
      <c r="J365" s="82"/>
      <c r="K365" s="81"/>
      <c r="L365" s="81"/>
      <c r="M365" s="81"/>
      <c r="N365" s="81"/>
      <c r="O365" s="83"/>
      <c r="P365" s="82">
        <f>+P366/C364</f>
        <v>1</v>
      </c>
      <c r="Q365" s="81"/>
      <c r="R365" s="81"/>
      <c r="S365" s="81"/>
      <c r="T365" s="81"/>
      <c r="U365" s="83"/>
      <c r="V365" s="21"/>
      <c r="W365" s="21"/>
      <c r="X365" s="24"/>
    </row>
    <row r="366" spans="1:24" s="19" customFormat="1" ht="12.75" customHeight="1">
      <c r="A366" s="77"/>
      <c r="B366" s="80"/>
      <c r="C366" s="129"/>
      <c r="D366" s="84"/>
      <c r="E366" s="84"/>
      <c r="F366" s="84"/>
      <c r="G366" s="84"/>
      <c r="H366" s="84"/>
      <c r="I366" s="84"/>
      <c r="J366" s="85"/>
      <c r="K366" s="84"/>
      <c r="L366" s="84"/>
      <c r="M366" s="84"/>
      <c r="N366" s="84"/>
      <c r="O366" s="86"/>
      <c r="P366" s="85">
        <f>+ROUND((C364),2)</f>
        <v>596.1</v>
      </c>
      <c r="Q366" s="84"/>
      <c r="R366" s="84"/>
      <c r="S366" s="84"/>
      <c r="T366" s="84"/>
      <c r="U366" s="86"/>
      <c r="V366" s="21"/>
      <c r="W366" s="21"/>
      <c r="X366" s="24"/>
    </row>
    <row r="367" spans="1:24" s="19" customFormat="1" ht="12.75" customHeight="1">
      <c r="A367" s="75" t="s">
        <v>289</v>
      </c>
      <c r="B367" s="78" t="s">
        <v>274</v>
      </c>
      <c r="C367" s="127">
        <v>500.4</v>
      </c>
      <c r="D367" s="41"/>
      <c r="E367" s="14"/>
      <c r="F367" s="14"/>
      <c r="G367" s="14"/>
      <c r="H367" s="14"/>
      <c r="I367" s="14"/>
      <c r="J367" s="45"/>
      <c r="K367" s="14"/>
      <c r="L367" s="14"/>
      <c r="M367" s="14"/>
      <c r="N367" s="14"/>
      <c r="O367" s="15"/>
      <c r="P367" s="45" t="s">
        <v>43</v>
      </c>
      <c r="Q367" s="14"/>
      <c r="R367" s="14"/>
      <c r="S367" s="14"/>
      <c r="T367" s="14" t="s">
        <v>42</v>
      </c>
      <c r="U367" s="15" t="s">
        <v>39</v>
      </c>
      <c r="V367" s="21"/>
      <c r="W367" s="21"/>
      <c r="X367" s="24"/>
    </row>
    <row r="368" spans="1:24" s="19" customFormat="1" ht="12.75" customHeight="1">
      <c r="A368" s="76"/>
      <c r="B368" s="79"/>
      <c r="C368" s="128"/>
      <c r="D368" s="81"/>
      <c r="E368" s="81"/>
      <c r="F368" s="81"/>
      <c r="G368" s="81"/>
      <c r="H368" s="81"/>
      <c r="I368" s="81"/>
      <c r="J368" s="82"/>
      <c r="K368" s="81"/>
      <c r="L368" s="81"/>
      <c r="M368" s="81"/>
      <c r="N368" s="81"/>
      <c r="O368" s="83"/>
      <c r="P368" s="82">
        <f>+P369/C367</f>
        <v>1</v>
      </c>
      <c r="Q368" s="81"/>
      <c r="R368" s="81"/>
      <c r="S368" s="81"/>
      <c r="T368" s="81"/>
      <c r="U368" s="83"/>
      <c r="V368" s="21"/>
      <c r="W368" s="21"/>
      <c r="X368" s="24"/>
    </row>
    <row r="369" spans="1:24" s="19" customFormat="1" ht="12.75" customHeight="1">
      <c r="A369" s="77"/>
      <c r="B369" s="80"/>
      <c r="C369" s="129"/>
      <c r="D369" s="84"/>
      <c r="E369" s="84"/>
      <c r="F369" s="84"/>
      <c r="G369" s="84"/>
      <c r="H369" s="84"/>
      <c r="I369" s="84"/>
      <c r="J369" s="85"/>
      <c r="K369" s="84"/>
      <c r="L369" s="84"/>
      <c r="M369" s="84"/>
      <c r="N369" s="84"/>
      <c r="O369" s="86"/>
      <c r="P369" s="85">
        <f>+ROUND((C367),2)</f>
        <v>500.4</v>
      </c>
      <c r="Q369" s="84"/>
      <c r="R369" s="84"/>
      <c r="S369" s="84"/>
      <c r="T369" s="84"/>
      <c r="U369" s="86"/>
      <c r="V369" s="21"/>
      <c r="W369" s="21"/>
      <c r="X369" s="24"/>
    </row>
    <row r="370" spans="1:24" s="19" customFormat="1" ht="12.75" customHeight="1">
      <c r="A370" s="76" t="s">
        <v>290</v>
      </c>
      <c r="B370" s="79" t="s">
        <v>275</v>
      </c>
      <c r="C370" s="128">
        <v>347.06</v>
      </c>
      <c r="D370" s="9"/>
      <c r="E370" s="11"/>
      <c r="F370" s="11"/>
      <c r="G370" s="11"/>
      <c r="H370" s="11"/>
      <c r="I370" s="11"/>
      <c r="J370" s="55"/>
      <c r="K370" s="11"/>
      <c r="L370" s="11"/>
      <c r="M370" s="11"/>
      <c r="N370" s="11"/>
      <c r="O370" s="12"/>
      <c r="P370" s="55" t="s">
        <v>43</v>
      </c>
      <c r="Q370" s="11"/>
      <c r="R370" s="11"/>
      <c r="S370" s="11"/>
      <c r="T370" s="11" t="s">
        <v>42</v>
      </c>
      <c r="U370" s="12" t="s">
        <v>39</v>
      </c>
      <c r="V370" s="21"/>
      <c r="W370" s="21"/>
      <c r="X370" s="24"/>
    </row>
    <row r="371" spans="1:24" s="19" customFormat="1" ht="12.75" customHeight="1">
      <c r="A371" s="76"/>
      <c r="B371" s="79"/>
      <c r="C371" s="128"/>
      <c r="D371" s="81"/>
      <c r="E371" s="81"/>
      <c r="F371" s="81"/>
      <c r="G371" s="81"/>
      <c r="H371" s="81"/>
      <c r="I371" s="81"/>
      <c r="J371" s="82"/>
      <c r="K371" s="81"/>
      <c r="L371" s="81"/>
      <c r="M371" s="81"/>
      <c r="N371" s="81"/>
      <c r="O371" s="83"/>
      <c r="P371" s="82">
        <f>+P372/C370</f>
        <v>1</v>
      </c>
      <c r="Q371" s="81"/>
      <c r="R371" s="81"/>
      <c r="S371" s="81"/>
      <c r="T371" s="81"/>
      <c r="U371" s="83"/>
      <c r="V371" s="21"/>
      <c r="W371" s="21"/>
      <c r="X371" s="24"/>
    </row>
    <row r="372" spans="1:24" s="19" customFormat="1" ht="12.75" customHeight="1">
      <c r="A372" s="76"/>
      <c r="B372" s="79"/>
      <c r="C372" s="128"/>
      <c r="D372" s="87"/>
      <c r="E372" s="87"/>
      <c r="F372" s="87"/>
      <c r="G372" s="87"/>
      <c r="H372" s="87"/>
      <c r="I372" s="87"/>
      <c r="J372" s="88"/>
      <c r="K372" s="87"/>
      <c r="L372" s="87"/>
      <c r="M372" s="87"/>
      <c r="N372" s="87"/>
      <c r="O372" s="89"/>
      <c r="P372" s="88">
        <f>+ROUND((C370),2)</f>
        <v>347.06</v>
      </c>
      <c r="Q372" s="87"/>
      <c r="R372" s="87"/>
      <c r="S372" s="87"/>
      <c r="T372" s="87"/>
      <c r="U372" s="89"/>
      <c r="V372" s="21"/>
      <c r="W372" s="21"/>
      <c r="X372" s="24"/>
    </row>
    <row r="373" spans="1:24" s="19" customFormat="1" ht="12.75" customHeight="1">
      <c r="A373" s="75" t="s">
        <v>291</v>
      </c>
      <c r="B373" s="78" t="s">
        <v>276</v>
      </c>
      <c r="C373" s="127">
        <v>2436</v>
      </c>
      <c r="D373" s="41"/>
      <c r="E373" s="14"/>
      <c r="F373" s="14"/>
      <c r="G373" s="14"/>
      <c r="H373" s="14"/>
      <c r="I373" s="14"/>
      <c r="J373" s="45"/>
      <c r="K373" s="14"/>
      <c r="L373" s="14"/>
      <c r="M373" s="14"/>
      <c r="N373" s="14"/>
      <c r="O373" s="15"/>
      <c r="P373" s="45" t="s">
        <v>43</v>
      </c>
      <c r="Q373" s="14"/>
      <c r="R373" s="14"/>
      <c r="S373" s="14"/>
      <c r="T373" s="14" t="s">
        <v>42</v>
      </c>
      <c r="U373" s="15" t="s">
        <v>39</v>
      </c>
      <c r="V373" s="21"/>
      <c r="W373" s="21"/>
      <c r="X373" s="24"/>
    </row>
    <row r="374" spans="1:24" s="19" customFormat="1" ht="12.75" customHeight="1">
      <c r="A374" s="76"/>
      <c r="B374" s="79"/>
      <c r="C374" s="128"/>
      <c r="D374" s="81"/>
      <c r="E374" s="81"/>
      <c r="F374" s="81"/>
      <c r="G374" s="81"/>
      <c r="H374" s="81"/>
      <c r="I374" s="81"/>
      <c r="J374" s="82"/>
      <c r="K374" s="81"/>
      <c r="L374" s="81"/>
      <c r="M374" s="81"/>
      <c r="N374" s="81"/>
      <c r="O374" s="83"/>
      <c r="P374" s="82">
        <f>+P375/C373</f>
        <v>1</v>
      </c>
      <c r="Q374" s="81"/>
      <c r="R374" s="81"/>
      <c r="S374" s="81"/>
      <c r="T374" s="81"/>
      <c r="U374" s="83"/>
      <c r="V374" s="21"/>
      <c r="W374" s="21"/>
      <c r="X374" s="24"/>
    </row>
    <row r="375" spans="1:24" s="19" customFormat="1" ht="12.75" customHeight="1">
      <c r="A375" s="77"/>
      <c r="B375" s="80"/>
      <c r="C375" s="129"/>
      <c r="D375" s="84"/>
      <c r="E375" s="84"/>
      <c r="F375" s="84"/>
      <c r="G375" s="84"/>
      <c r="H375" s="84"/>
      <c r="I375" s="84"/>
      <c r="J375" s="85"/>
      <c r="K375" s="84"/>
      <c r="L375" s="84"/>
      <c r="M375" s="84"/>
      <c r="N375" s="84"/>
      <c r="O375" s="86"/>
      <c r="P375" s="85">
        <f>+ROUND((C373),2)</f>
        <v>2436</v>
      </c>
      <c r="Q375" s="84"/>
      <c r="R375" s="84"/>
      <c r="S375" s="84"/>
      <c r="T375" s="84"/>
      <c r="U375" s="86"/>
      <c r="V375" s="21"/>
      <c r="W375" s="21"/>
      <c r="X375" s="24"/>
    </row>
    <row r="376" spans="1:24" s="19" customFormat="1" ht="12.75" customHeight="1">
      <c r="A376" s="76" t="s">
        <v>292</v>
      </c>
      <c r="B376" s="79" t="s">
        <v>277</v>
      </c>
      <c r="C376" s="128">
        <v>227.2</v>
      </c>
      <c r="D376" s="9"/>
      <c r="E376" s="11"/>
      <c r="F376" s="11"/>
      <c r="G376" s="11"/>
      <c r="H376" s="11"/>
      <c r="I376" s="11"/>
      <c r="J376" s="55"/>
      <c r="K376" s="11"/>
      <c r="L376" s="11"/>
      <c r="M376" s="11"/>
      <c r="N376" s="11"/>
      <c r="O376" s="12"/>
      <c r="P376" s="55" t="s">
        <v>43</v>
      </c>
      <c r="Q376" s="11"/>
      <c r="R376" s="11"/>
      <c r="S376" s="11"/>
      <c r="T376" s="11" t="s">
        <v>42</v>
      </c>
      <c r="U376" s="12" t="s">
        <v>39</v>
      </c>
      <c r="V376" s="21"/>
      <c r="W376" s="21"/>
      <c r="X376" s="24"/>
    </row>
    <row r="377" spans="1:24" s="19" customFormat="1" ht="12.75" customHeight="1">
      <c r="A377" s="76"/>
      <c r="B377" s="79"/>
      <c r="C377" s="128"/>
      <c r="D377" s="81"/>
      <c r="E377" s="81"/>
      <c r="F377" s="81"/>
      <c r="G377" s="81"/>
      <c r="H377" s="81"/>
      <c r="I377" s="81"/>
      <c r="J377" s="82"/>
      <c r="K377" s="81"/>
      <c r="L377" s="81"/>
      <c r="M377" s="81"/>
      <c r="N377" s="81"/>
      <c r="O377" s="83"/>
      <c r="P377" s="82">
        <f>+P378/C376</f>
        <v>1</v>
      </c>
      <c r="Q377" s="81"/>
      <c r="R377" s="81"/>
      <c r="S377" s="81"/>
      <c r="T377" s="81"/>
      <c r="U377" s="83"/>
      <c r="V377" s="21"/>
      <c r="W377" s="21"/>
      <c r="X377" s="24"/>
    </row>
    <row r="378" spans="1:24" s="19" customFormat="1" ht="12.75" customHeight="1">
      <c r="A378" s="76"/>
      <c r="B378" s="79"/>
      <c r="C378" s="128"/>
      <c r="D378" s="87"/>
      <c r="E378" s="87"/>
      <c r="F378" s="87"/>
      <c r="G378" s="87"/>
      <c r="H378" s="87"/>
      <c r="I378" s="87"/>
      <c r="J378" s="88"/>
      <c r="K378" s="87"/>
      <c r="L378" s="87"/>
      <c r="M378" s="87"/>
      <c r="N378" s="87"/>
      <c r="O378" s="89"/>
      <c r="P378" s="88">
        <f>+ROUND((C376),2)</f>
        <v>227.2</v>
      </c>
      <c r="Q378" s="87"/>
      <c r="R378" s="87"/>
      <c r="S378" s="87"/>
      <c r="T378" s="87"/>
      <c r="U378" s="89"/>
      <c r="V378" s="21"/>
      <c r="W378" s="21"/>
      <c r="X378" s="24"/>
    </row>
    <row r="379" spans="1:24" s="19" customFormat="1" ht="12.75" customHeight="1">
      <c r="A379" s="75" t="s">
        <v>293</v>
      </c>
      <c r="B379" s="78" t="s">
        <v>278</v>
      </c>
      <c r="C379" s="127">
        <v>6506.56</v>
      </c>
      <c r="D379" s="41"/>
      <c r="E379" s="14"/>
      <c r="F379" s="14"/>
      <c r="G379" s="14"/>
      <c r="H379" s="14"/>
      <c r="I379" s="14"/>
      <c r="J379" s="45"/>
      <c r="K379" s="14"/>
      <c r="L379" s="14"/>
      <c r="M379" s="14"/>
      <c r="N379" s="14"/>
      <c r="O379" s="15"/>
      <c r="P379" s="45" t="s">
        <v>43</v>
      </c>
      <c r="Q379" s="14"/>
      <c r="R379" s="14"/>
      <c r="S379" s="14"/>
      <c r="T379" s="14" t="s">
        <v>42</v>
      </c>
      <c r="U379" s="15" t="s">
        <v>39</v>
      </c>
      <c r="V379" s="21"/>
      <c r="W379" s="21"/>
      <c r="X379" s="24"/>
    </row>
    <row r="380" spans="1:24" s="19" customFormat="1" ht="12.75" customHeight="1">
      <c r="A380" s="76"/>
      <c r="B380" s="79"/>
      <c r="C380" s="128"/>
      <c r="D380" s="81"/>
      <c r="E380" s="81"/>
      <c r="F380" s="81"/>
      <c r="G380" s="81"/>
      <c r="H380" s="81"/>
      <c r="I380" s="81"/>
      <c r="J380" s="82"/>
      <c r="K380" s="81"/>
      <c r="L380" s="81"/>
      <c r="M380" s="81"/>
      <c r="N380" s="81"/>
      <c r="O380" s="83"/>
      <c r="P380" s="82">
        <f>+P381/C379</f>
        <v>1</v>
      </c>
      <c r="Q380" s="81"/>
      <c r="R380" s="81"/>
      <c r="S380" s="81"/>
      <c r="T380" s="81"/>
      <c r="U380" s="83"/>
      <c r="V380" s="21"/>
      <c r="W380" s="21"/>
      <c r="X380" s="24"/>
    </row>
    <row r="381" spans="1:24" s="19" customFormat="1" ht="12.75" customHeight="1">
      <c r="A381" s="77"/>
      <c r="B381" s="80"/>
      <c r="C381" s="129"/>
      <c r="D381" s="84"/>
      <c r="E381" s="84"/>
      <c r="F381" s="84"/>
      <c r="G381" s="84"/>
      <c r="H381" s="84"/>
      <c r="I381" s="84"/>
      <c r="J381" s="85"/>
      <c r="K381" s="84"/>
      <c r="L381" s="84"/>
      <c r="M381" s="84"/>
      <c r="N381" s="84"/>
      <c r="O381" s="86"/>
      <c r="P381" s="85">
        <f>+ROUND((C379),2)</f>
        <v>6506.56</v>
      </c>
      <c r="Q381" s="84"/>
      <c r="R381" s="84"/>
      <c r="S381" s="84"/>
      <c r="T381" s="84"/>
      <c r="U381" s="86"/>
      <c r="V381" s="21"/>
      <c r="W381" s="21"/>
      <c r="X381" s="24"/>
    </row>
    <row r="382" spans="1:24" s="19" customFormat="1" ht="12.75" customHeight="1">
      <c r="A382" s="76" t="s">
        <v>294</v>
      </c>
      <c r="B382" s="79" t="s">
        <v>279</v>
      </c>
      <c r="C382" s="128">
        <v>162.64</v>
      </c>
      <c r="D382" s="9"/>
      <c r="E382" s="11"/>
      <c r="F382" s="11"/>
      <c r="G382" s="11"/>
      <c r="H382" s="11"/>
      <c r="I382" s="11"/>
      <c r="J382" s="55"/>
      <c r="K382" s="11"/>
      <c r="L382" s="11"/>
      <c r="M382" s="11"/>
      <c r="N382" s="11"/>
      <c r="O382" s="12"/>
      <c r="P382" s="55" t="s">
        <v>43</v>
      </c>
      <c r="Q382" s="11"/>
      <c r="R382" s="11"/>
      <c r="S382" s="11"/>
      <c r="T382" s="11" t="s">
        <v>42</v>
      </c>
      <c r="U382" s="12" t="s">
        <v>39</v>
      </c>
      <c r="V382" s="21"/>
      <c r="W382" s="21"/>
      <c r="X382" s="24"/>
    </row>
    <row r="383" spans="1:24" s="19" customFormat="1" ht="12.75" customHeight="1">
      <c r="A383" s="76"/>
      <c r="B383" s="79"/>
      <c r="C383" s="128"/>
      <c r="D383" s="81"/>
      <c r="E383" s="81"/>
      <c r="F383" s="81"/>
      <c r="G383" s="81"/>
      <c r="H383" s="81"/>
      <c r="I383" s="81"/>
      <c r="J383" s="82"/>
      <c r="K383" s="81"/>
      <c r="L383" s="81"/>
      <c r="M383" s="81"/>
      <c r="N383" s="81"/>
      <c r="O383" s="83"/>
      <c r="P383" s="82">
        <f>+P384/C382</f>
        <v>1</v>
      </c>
      <c r="Q383" s="81"/>
      <c r="R383" s="81"/>
      <c r="S383" s="81"/>
      <c r="T383" s="81"/>
      <c r="U383" s="83"/>
      <c r="V383" s="21"/>
      <c r="W383" s="21"/>
      <c r="X383" s="24"/>
    </row>
    <row r="384" spans="1:24" s="19" customFormat="1" ht="12.75" customHeight="1">
      <c r="A384" s="76"/>
      <c r="B384" s="79"/>
      <c r="C384" s="128"/>
      <c r="D384" s="87"/>
      <c r="E384" s="87"/>
      <c r="F384" s="87"/>
      <c r="G384" s="87"/>
      <c r="H384" s="87"/>
      <c r="I384" s="87"/>
      <c r="J384" s="88"/>
      <c r="K384" s="87"/>
      <c r="L384" s="87"/>
      <c r="M384" s="87"/>
      <c r="N384" s="87"/>
      <c r="O384" s="89"/>
      <c r="P384" s="88">
        <f>+ROUND((C382),2)</f>
        <v>162.64</v>
      </c>
      <c r="Q384" s="87"/>
      <c r="R384" s="87"/>
      <c r="S384" s="87"/>
      <c r="T384" s="87"/>
      <c r="U384" s="89"/>
      <c r="V384" s="21"/>
      <c r="W384" s="21"/>
      <c r="X384" s="24"/>
    </row>
    <row r="385" spans="1:24" s="19" customFormat="1" ht="12.75" customHeight="1">
      <c r="A385" s="75" t="s">
        <v>295</v>
      </c>
      <c r="B385" s="78" t="s">
        <v>280</v>
      </c>
      <c r="C385" s="127">
        <v>37.13</v>
      </c>
      <c r="D385" s="41"/>
      <c r="E385" s="14"/>
      <c r="F385" s="14"/>
      <c r="G385" s="14"/>
      <c r="H385" s="14"/>
      <c r="I385" s="14"/>
      <c r="J385" s="45"/>
      <c r="K385" s="14"/>
      <c r="L385" s="14"/>
      <c r="M385" s="14"/>
      <c r="N385" s="14"/>
      <c r="O385" s="15"/>
      <c r="P385" s="45" t="s">
        <v>43</v>
      </c>
      <c r="Q385" s="14"/>
      <c r="R385" s="14"/>
      <c r="S385" s="14"/>
      <c r="T385" s="14" t="s">
        <v>42</v>
      </c>
      <c r="U385" s="15" t="s">
        <v>39</v>
      </c>
      <c r="V385" s="21"/>
      <c r="W385" s="21"/>
      <c r="X385" s="24"/>
    </row>
    <row r="386" spans="1:24" s="19" customFormat="1" ht="12.75" customHeight="1">
      <c r="A386" s="76"/>
      <c r="B386" s="79"/>
      <c r="C386" s="128"/>
      <c r="D386" s="81"/>
      <c r="E386" s="81"/>
      <c r="F386" s="81"/>
      <c r="G386" s="81"/>
      <c r="H386" s="81"/>
      <c r="I386" s="81"/>
      <c r="J386" s="82"/>
      <c r="K386" s="81"/>
      <c r="L386" s="81"/>
      <c r="M386" s="81"/>
      <c r="N386" s="81"/>
      <c r="O386" s="83"/>
      <c r="P386" s="82">
        <v>1</v>
      </c>
      <c r="Q386" s="81"/>
      <c r="R386" s="81"/>
      <c r="S386" s="81"/>
      <c r="T386" s="81"/>
      <c r="U386" s="83"/>
      <c r="V386" s="21"/>
      <c r="W386" s="21"/>
      <c r="X386" s="24"/>
    </row>
    <row r="387" spans="1:24" s="19" customFormat="1" ht="12.75" customHeight="1">
      <c r="A387" s="77"/>
      <c r="B387" s="80"/>
      <c r="C387" s="129"/>
      <c r="D387" s="84"/>
      <c r="E387" s="84"/>
      <c r="F387" s="84"/>
      <c r="G387" s="84"/>
      <c r="H387" s="84"/>
      <c r="I387" s="84"/>
      <c r="J387" s="85"/>
      <c r="K387" s="84"/>
      <c r="L387" s="84"/>
      <c r="M387" s="84"/>
      <c r="N387" s="84"/>
      <c r="O387" s="86"/>
      <c r="P387" s="85">
        <f>P386*C385</f>
        <v>37.13</v>
      </c>
      <c r="Q387" s="84"/>
      <c r="R387" s="84"/>
      <c r="S387" s="84"/>
      <c r="T387" s="84"/>
      <c r="U387" s="86"/>
      <c r="V387" s="21"/>
      <c r="W387" s="21"/>
      <c r="X387" s="24"/>
    </row>
    <row r="388" spans="1:24" s="19" customFormat="1" ht="12.75" customHeight="1">
      <c r="A388" s="75" t="s">
        <v>296</v>
      </c>
      <c r="B388" s="78" t="s">
        <v>281</v>
      </c>
      <c r="C388" s="127">
        <v>99.24</v>
      </c>
      <c r="D388" s="41"/>
      <c r="E388" s="14"/>
      <c r="F388" s="14"/>
      <c r="G388" s="14"/>
      <c r="H388" s="14"/>
      <c r="I388" s="14"/>
      <c r="J388" s="45"/>
      <c r="K388" s="14"/>
      <c r="L388" s="14"/>
      <c r="M388" s="14"/>
      <c r="N388" s="14"/>
      <c r="O388" s="15"/>
      <c r="P388" s="45" t="s">
        <v>43</v>
      </c>
      <c r="Q388" s="14"/>
      <c r="R388" s="14"/>
      <c r="S388" s="14"/>
      <c r="T388" s="14" t="s">
        <v>42</v>
      </c>
      <c r="U388" s="15" t="s">
        <v>39</v>
      </c>
      <c r="V388" s="21"/>
      <c r="W388" s="21"/>
      <c r="X388" s="24"/>
    </row>
    <row r="389" spans="1:24" s="19" customFormat="1" ht="12.75" customHeight="1">
      <c r="A389" s="76"/>
      <c r="B389" s="79"/>
      <c r="C389" s="128"/>
      <c r="D389" s="81"/>
      <c r="E389" s="81"/>
      <c r="F389" s="81"/>
      <c r="G389" s="81"/>
      <c r="H389" s="81"/>
      <c r="I389" s="81"/>
      <c r="J389" s="82"/>
      <c r="K389" s="81"/>
      <c r="L389" s="81"/>
      <c r="M389" s="81"/>
      <c r="N389" s="81"/>
      <c r="O389" s="83"/>
      <c r="P389" s="82">
        <f>+P390/C388</f>
        <v>1</v>
      </c>
      <c r="Q389" s="81"/>
      <c r="R389" s="81"/>
      <c r="S389" s="81"/>
      <c r="T389" s="81"/>
      <c r="U389" s="83"/>
      <c r="V389" s="21"/>
      <c r="W389" s="21"/>
      <c r="X389" s="24"/>
    </row>
    <row r="390" spans="1:24" s="19" customFormat="1" ht="12.75" customHeight="1">
      <c r="A390" s="77"/>
      <c r="B390" s="80"/>
      <c r="C390" s="129"/>
      <c r="D390" s="84"/>
      <c r="E390" s="84"/>
      <c r="F390" s="84"/>
      <c r="G390" s="84"/>
      <c r="H390" s="84"/>
      <c r="I390" s="84"/>
      <c r="J390" s="85"/>
      <c r="K390" s="84"/>
      <c r="L390" s="84"/>
      <c r="M390" s="84"/>
      <c r="N390" s="84"/>
      <c r="O390" s="86"/>
      <c r="P390" s="85">
        <f>+ROUND((C388),2)</f>
        <v>99.24</v>
      </c>
      <c r="Q390" s="84"/>
      <c r="R390" s="84"/>
      <c r="S390" s="84"/>
      <c r="T390" s="84"/>
      <c r="U390" s="86"/>
      <c r="V390" s="21"/>
      <c r="W390" s="21"/>
      <c r="X390" s="24"/>
    </row>
    <row r="391" spans="1:24" s="19" customFormat="1" ht="12.75" customHeight="1">
      <c r="A391" s="33">
        <v>14</v>
      </c>
      <c r="B391" s="34" t="s">
        <v>297</v>
      </c>
      <c r="C391" s="130"/>
      <c r="D391" s="90"/>
      <c r="E391" s="90"/>
      <c r="F391" s="90"/>
      <c r="G391" s="90"/>
      <c r="H391" s="90"/>
      <c r="I391" s="90"/>
      <c r="J391" s="91"/>
      <c r="K391" s="90"/>
      <c r="L391" s="90"/>
      <c r="M391" s="90"/>
      <c r="N391" s="90"/>
      <c r="O391" s="92"/>
      <c r="P391" s="91"/>
      <c r="Q391" s="90"/>
      <c r="R391" s="90"/>
      <c r="S391" s="90"/>
      <c r="T391" s="90"/>
      <c r="U391" s="92"/>
      <c r="V391" s="21"/>
      <c r="W391" s="21"/>
      <c r="X391" s="24"/>
    </row>
    <row r="392" spans="1:24" s="19" customFormat="1" ht="12.75" customHeight="1">
      <c r="A392" s="75" t="s">
        <v>298</v>
      </c>
      <c r="B392" s="78" t="s">
        <v>297</v>
      </c>
      <c r="C392" s="127">
        <v>801</v>
      </c>
      <c r="D392" s="41"/>
      <c r="E392" s="14"/>
      <c r="F392" s="14"/>
      <c r="G392" s="14"/>
      <c r="H392" s="14"/>
      <c r="I392" s="14"/>
      <c r="J392" s="45"/>
      <c r="K392" s="14"/>
      <c r="L392" s="14"/>
      <c r="M392" s="14"/>
      <c r="N392" s="14"/>
      <c r="O392" s="15"/>
      <c r="P392" s="45" t="s">
        <v>43</v>
      </c>
      <c r="Q392" s="14"/>
      <c r="R392" s="14"/>
      <c r="S392" s="14"/>
      <c r="T392" s="14" t="s">
        <v>42</v>
      </c>
      <c r="U392" s="15" t="s">
        <v>39</v>
      </c>
      <c r="V392" s="21"/>
      <c r="W392" s="21"/>
      <c r="X392" s="24"/>
    </row>
    <row r="393" spans="1:24" s="19" customFormat="1" ht="12.75" customHeight="1">
      <c r="A393" s="76"/>
      <c r="B393" s="79"/>
      <c r="C393" s="128"/>
      <c r="D393" s="81"/>
      <c r="E393" s="81"/>
      <c r="F393" s="81"/>
      <c r="G393" s="81"/>
      <c r="H393" s="81"/>
      <c r="I393" s="81"/>
      <c r="J393" s="82"/>
      <c r="K393" s="81"/>
      <c r="L393" s="81"/>
      <c r="M393" s="81"/>
      <c r="N393" s="81"/>
      <c r="O393" s="83"/>
      <c r="P393" s="82">
        <f>+P394/C392</f>
        <v>1</v>
      </c>
      <c r="Q393" s="81"/>
      <c r="R393" s="81"/>
      <c r="S393" s="81"/>
      <c r="T393" s="81"/>
      <c r="U393" s="83"/>
      <c r="V393" s="21"/>
      <c r="W393" s="21"/>
      <c r="X393" s="24"/>
    </row>
    <row r="394" spans="1:24" s="19" customFormat="1" ht="12.75" customHeight="1">
      <c r="A394" s="77"/>
      <c r="B394" s="80"/>
      <c r="C394" s="129"/>
      <c r="D394" s="84"/>
      <c r="E394" s="84"/>
      <c r="F394" s="84"/>
      <c r="G394" s="84"/>
      <c r="H394" s="84"/>
      <c r="I394" s="84"/>
      <c r="J394" s="85"/>
      <c r="K394" s="84"/>
      <c r="L394" s="84"/>
      <c r="M394" s="84"/>
      <c r="N394" s="84"/>
      <c r="O394" s="86"/>
      <c r="P394" s="85">
        <f>+ROUND((C392),2)</f>
        <v>801</v>
      </c>
      <c r="Q394" s="84"/>
      <c r="R394" s="84"/>
      <c r="S394" s="84"/>
      <c r="T394" s="84"/>
      <c r="U394" s="86"/>
      <c r="V394" s="21"/>
      <c r="W394" s="21"/>
      <c r="X394" s="24"/>
    </row>
    <row r="395" spans="1:24" s="19" customFormat="1" ht="12.75" customHeight="1">
      <c r="A395" s="33">
        <v>20</v>
      </c>
      <c r="B395" s="72" t="s">
        <v>300</v>
      </c>
      <c r="C395" s="130"/>
      <c r="D395" s="90"/>
      <c r="E395" s="90"/>
      <c r="F395" s="90"/>
      <c r="G395" s="90"/>
      <c r="H395" s="90"/>
      <c r="I395" s="90"/>
      <c r="J395" s="91"/>
      <c r="K395" s="90"/>
      <c r="L395" s="90"/>
      <c r="M395" s="90"/>
      <c r="N395" s="90"/>
      <c r="O395" s="92"/>
      <c r="P395" s="91"/>
      <c r="Q395" s="90"/>
      <c r="R395" s="90"/>
      <c r="S395" s="90"/>
      <c r="T395" s="90"/>
      <c r="U395" s="92"/>
      <c r="V395" s="21"/>
      <c r="W395" s="21"/>
      <c r="X395" s="24"/>
    </row>
    <row r="396" spans="1:24" s="19" customFormat="1" ht="12.75" customHeight="1">
      <c r="A396" s="36" t="s">
        <v>299</v>
      </c>
      <c r="B396" s="39" t="s">
        <v>301</v>
      </c>
      <c r="C396" s="38"/>
      <c r="D396" s="40"/>
      <c r="E396" s="64"/>
      <c r="F396" s="64"/>
      <c r="G396" s="64"/>
      <c r="H396" s="64"/>
      <c r="I396" s="64"/>
      <c r="J396" s="65"/>
      <c r="K396" s="66"/>
      <c r="L396" s="67"/>
      <c r="M396" s="66"/>
      <c r="N396" s="67"/>
      <c r="O396" s="68"/>
      <c r="P396" s="69"/>
      <c r="Q396" s="67"/>
      <c r="R396" s="67"/>
      <c r="S396" s="67"/>
      <c r="T396" s="67"/>
      <c r="U396" s="70"/>
      <c r="V396" s="21"/>
      <c r="W396" s="21"/>
      <c r="X396" s="24"/>
    </row>
    <row r="397" spans="1:24" s="19" customFormat="1" ht="12.75" customHeight="1">
      <c r="A397" s="75" t="s">
        <v>310</v>
      </c>
      <c r="B397" s="78" t="s">
        <v>302</v>
      </c>
      <c r="C397" s="127">
        <v>616.8</v>
      </c>
      <c r="D397" s="41"/>
      <c r="E397" s="14"/>
      <c r="F397" s="14"/>
      <c r="G397" s="14"/>
      <c r="H397" s="14"/>
      <c r="I397" s="14"/>
      <c r="J397" s="45" t="s">
        <v>43</v>
      </c>
      <c r="K397" s="14"/>
      <c r="L397" s="14"/>
      <c r="M397" s="14"/>
      <c r="N397" s="14" t="s">
        <v>42</v>
      </c>
      <c r="O397" s="15" t="s">
        <v>39</v>
      </c>
      <c r="P397" s="45"/>
      <c r="Q397" s="43"/>
      <c r="R397" s="43"/>
      <c r="S397" s="43"/>
      <c r="T397" s="42"/>
      <c r="U397" s="44"/>
      <c r="V397" s="21"/>
      <c r="W397" s="21"/>
      <c r="X397" s="24"/>
    </row>
    <row r="398" spans="1:24" s="19" customFormat="1" ht="12.75" customHeight="1">
      <c r="A398" s="76"/>
      <c r="B398" s="79"/>
      <c r="C398" s="128"/>
      <c r="D398" s="81"/>
      <c r="E398" s="81"/>
      <c r="F398" s="81"/>
      <c r="G398" s="81"/>
      <c r="H398" s="81"/>
      <c r="I398" s="81"/>
      <c r="J398" s="82">
        <f>+J399/C397</f>
        <v>1</v>
      </c>
      <c r="K398" s="81"/>
      <c r="L398" s="81"/>
      <c r="M398" s="81"/>
      <c r="N398" s="81"/>
      <c r="O398" s="83"/>
      <c r="P398" s="82"/>
      <c r="Q398" s="81"/>
      <c r="R398" s="81"/>
      <c r="S398" s="81"/>
      <c r="T398" s="81"/>
      <c r="U398" s="83"/>
      <c r="V398" s="21"/>
      <c r="W398" s="21"/>
      <c r="X398" s="24"/>
    </row>
    <row r="399" spans="1:24" s="19" customFormat="1" ht="12.75" customHeight="1">
      <c r="A399" s="77"/>
      <c r="B399" s="80"/>
      <c r="C399" s="129"/>
      <c r="D399" s="84"/>
      <c r="E399" s="84"/>
      <c r="F399" s="84"/>
      <c r="G399" s="84"/>
      <c r="H399" s="84"/>
      <c r="I399" s="84"/>
      <c r="J399" s="85">
        <f>+ROUND((C397),2)</f>
        <v>616.8</v>
      </c>
      <c r="K399" s="84"/>
      <c r="L399" s="84"/>
      <c r="M399" s="84"/>
      <c r="N399" s="84"/>
      <c r="O399" s="86"/>
      <c r="P399" s="85"/>
      <c r="Q399" s="84"/>
      <c r="R399" s="84"/>
      <c r="S399" s="84"/>
      <c r="T399" s="84"/>
      <c r="U399" s="86"/>
      <c r="V399" s="21"/>
      <c r="W399" s="21"/>
      <c r="X399" s="24"/>
    </row>
    <row r="400" spans="1:24" s="19" customFormat="1" ht="12.75" customHeight="1">
      <c r="A400" s="76" t="s">
        <v>311</v>
      </c>
      <c r="B400" s="79" t="s">
        <v>303</v>
      </c>
      <c r="C400" s="128">
        <v>1496.9</v>
      </c>
      <c r="D400" s="9"/>
      <c r="E400" s="11"/>
      <c r="F400" s="11"/>
      <c r="G400" s="11"/>
      <c r="H400" s="11"/>
      <c r="I400" s="11"/>
      <c r="J400" s="55" t="s">
        <v>43</v>
      </c>
      <c r="K400" s="11"/>
      <c r="L400" s="11"/>
      <c r="M400" s="11"/>
      <c r="N400" s="11" t="s">
        <v>42</v>
      </c>
      <c r="O400" s="12" t="s">
        <v>39</v>
      </c>
      <c r="P400" s="55"/>
      <c r="Q400" s="32"/>
      <c r="R400" s="32"/>
      <c r="S400" s="32"/>
      <c r="T400" s="10"/>
      <c r="U400" s="61"/>
      <c r="V400" s="21"/>
      <c r="W400" s="21"/>
      <c r="X400" s="24"/>
    </row>
    <row r="401" spans="1:24" s="19" customFormat="1" ht="12.75" customHeight="1">
      <c r="A401" s="76"/>
      <c r="B401" s="79"/>
      <c r="C401" s="128"/>
      <c r="D401" s="81"/>
      <c r="E401" s="81"/>
      <c r="F401" s="81"/>
      <c r="G401" s="81"/>
      <c r="H401" s="81"/>
      <c r="I401" s="81"/>
      <c r="J401" s="82">
        <f>+J402/C400</f>
        <v>1</v>
      </c>
      <c r="K401" s="81"/>
      <c r="L401" s="81"/>
      <c r="M401" s="81"/>
      <c r="N401" s="81"/>
      <c r="O401" s="83"/>
      <c r="P401" s="82"/>
      <c r="Q401" s="81"/>
      <c r="R401" s="81"/>
      <c r="S401" s="81"/>
      <c r="T401" s="81"/>
      <c r="U401" s="83"/>
      <c r="V401" s="21"/>
      <c r="W401" s="21"/>
      <c r="X401" s="24"/>
    </row>
    <row r="402" spans="1:24" s="19" customFormat="1" ht="12.75" customHeight="1">
      <c r="A402" s="76"/>
      <c r="B402" s="79"/>
      <c r="C402" s="128"/>
      <c r="D402" s="87"/>
      <c r="E402" s="87"/>
      <c r="F402" s="87"/>
      <c r="G402" s="87"/>
      <c r="H402" s="87"/>
      <c r="I402" s="87"/>
      <c r="J402" s="88">
        <f>+ROUND((C400),2)</f>
        <v>1496.9</v>
      </c>
      <c r="K402" s="87"/>
      <c r="L402" s="87"/>
      <c r="M402" s="87"/>
      <c r="N402" s="87"/>
      <c r="O402" s="89"/>
      <c r="P402" s="88"/>
      <c r="Q402" s="87"/>
      <c r="R402" s="87"/>
      <c r="S402" s="87"/>
      <c r="T402" s="87"/>
      <c r="U402" s="89"/>
      <c r="V402" s="21"/>
      <c r="W402" s="21"/>
      <c r="X402" s="24"/>
    </row>
    <row r="403" spans="1:24" s="19" customFormat="1" ht="12.75" customHeight="1">
      <c r="A403" s="75" t="s">
        <v>312</v>
      </c>
      <c r="B403" s="78" t="s">
        <v>304</v>
      </c>
      <c r="C403" s="127">
        <v>344.48</v>
      </c>
      <c r="D403" s="41"/>
      <c r="E403" s="14"/>
      <c r="F403" s="14"/>
      <c r="G403" s="14"/>
      <c r="H403" s="14"/>
      <c r="I403" s="14"/>
      <c r="J403" s="45" t="s">
        <v>43</v>
      </c>
      <c r="K403" s="14"/>
      <c r="L403" s="14"/>
      <c r="M403" s="14"/>
      <c r="N403" s="14" t="s">
        <v>42</v>
      </c>
      <c r="O403" s="15" t="s">
        <v>39</v>
      </c>
      <c r="P403" s="45"/>
      <c r="Q403" s="43"/>
      <c r="R403" s="43"/>
      <c r="S403" s="43"/>
      <c r="T403" s="42"/>
      <c r="U403" s="44"/>
      <c r="V403" s="21"/>
      <c r="W403" s="21"/>
      <c r="X403" s="24"/>
    </row>
    <row r="404" spans="1:24" s="19" customFormat="1" ht="12.75" customHeight="1">
      <c r="A404" s="76"/>
      <c r="B404" s="79"/>
      <c r="C404" s="128"/>
      <c r="D404" s="81"/>
      <c r="E404" s="81"/>
      <c r="F404" s="81"/>
      <c r="G404" s="81"/>
      <c r="H404" s="81"/>
      <c r="I404" s="81"/>
      <c r="J404" s="82">
        <f>+J405/C403</f>
        <v>1</v>
      </c>
      <c r="K404" s="81"/>
      <c r="L404" s="81"/>
      <c r="M404" s="81"/>
      <c r="N404" s="81"/>
      <c r="O404" s="83"/>
      <c r="P404" s="82"/>
      <c r="Q404" s="81"/>
      <c r="R404" s="81"/>
      <c r="S404" s="81"/>
      <c r="T404" s="81"/>
      <c r="U404" s="83"/>
      <c r="V404" s="21"/>
      <c r="W404" s="21"/>
      <c r="X404" s="24"/>
    </row>
    <row r="405" spans="1:24" s="19" customFormat="1" ht="12.75" customHeight="1">
      <c r="A405" s="77"/>
      <c r="B405" s="80"/>
      <c r="C405" s="129"/>
      <c r="D405" s="84"/>
      <c r="E405" s="84"/>
      <c r="F405" s="84"/>
      <c r="G405" s="84"/>
      <c r="H405" s="84"/>
      <c r="I405" s="84"/>
      <c r="J405" s="85">
        <f>+ROUND((C403),2)</f>
        <v>344.48</v>
      </c>
      <c r="K405" s="84"/>
      <c r="L405" s="84"/>
      <c r="M405" s="84"/>
      <c r="N405" s="84"/>
      <c r="O405" s="86"/>
      <c r="P405" s="85"/>
      <c r="Q405" s="84"/>
      <c r="R405" s="84"/>
      <c r="S405" s="84"/>
      <c r="T405" s="84"/>
      <c r="U405" s="86"/>
      <c r="V405" s="21"/>
      <c r="W405" s="21"/>
      <c r="X405" s="24"/>
    </row>
    <row r="406" spans="1:24" s="19" customFormat="1" ht="12.75" customHeight="1">
      <c r="A406" s="76" t="s">
        <v>313</v>
      </c>
      <c r="B406" s="79" t="s">
        <v>305</v>
      </c>
      <c r="C406" s="128">
        <v>14841.16</v>
      </c>
      <c r="D406" s="9"/>
      <c r="E406" s="11"/>
      <c r="F406" s="11"/>
      <c r="G406" s="11"/>
      <c r="H406" s="11"/>
      <c r="I406" s="11"/>
      <c r="J406" s="55" t="s">
        <v>43</v>
      </c>
      <c r="K406" s="11"/>
      <c r="L406" s="11"/>
      <c r="M406" s="11"/>
      <c r="N406" s="11" t="s">
        <v>42</v>
      </c>
      <c r="O406" s="12" t="s">
        <v>39</v>
      </c>
      <c r="P406" s="55"/>
      <c r="Q406" s="32"/>
      <c r="R406" s="32"/>
      <c r="S406" s="32"/>
      <c r="T406" s="10"/>
      <c r="U406" s="61"/>
      <c r="V406" s="21"/>
      <c r="W406" s="21"/>
      <c r="X406" s="24"/>
    </row>
    <row r="407" spans="1:24" s="19" customFormat="1" ht="12.75" customHeight="1">
      <c r="A407" s="76"/>
      <c r="B407" s="79"/>
      <c r="C407" s="128"/>
      <c r="D407" s="81"/>
      <c r="E407" s="81"/>
      <c r="F407" s="81"/>
      <c r="G407" s="81"/>
      <c r="H407" s="81"/>
      <c r="I407" s="81"/>
      <c r="J407" s="82">
        <f>+J408/C406</f>
        <v>1</v>
      </c>
      <c r="K407" s="81"/>
      <c r="L407" s="81"/>
      <c r="M407" s="81"/>
      <c r="N407" s="81"/>
      <c r="O407" s="83"/>
      <c r="P407" s="82"/>
      <c r="Q407" s="81"/>
      <c r="R407" s="81"/>
      <c r="S407" s="81"/>
      <c r="T407" s="81"/>
      <c r="U407" s="83"/>
      <c r="V407" s="21"/>
      <c r="W407" s="21"/>
      <c r="X407" s="24"/>
    </row>
    <row r="408" spans="1:24" s="19" customFormat="1" ht="12.75" customHeight="1">
      <c r="A408" s="76"/>
      <c r="B408" s="79"/>
      <c r="C408" s="128"/>
      <c r="D408" s="87"/>
      <c r="E408" s="87"/>
      <c r="F408" s="87"/>
      <c r="G408" s="87"/>
      <c r="H408" s="87"/>
      <c r="I408" s="87"/>
      <c r="J408" s="88">
        <f>+ROUND((C406),2)</f>
        <v>14841.16</v>
      </c>
      <c r="K408" s="87"/>
      <c r="L408" s="87"/>
      <c r="M408" s="87"/>
      <c r="N408" s="87"/>
      <c r="O408" s="89"/>
      <c r="P408" s="88"/>
      <c r="Q408" s="87"/>
      <c r="R408" s="87"/>
      <c r="S408" s="87"/>
      <c r="T408" s="87"/>
      <c r="U408" s="89"/>
      <c r="V408" s="21"/>
      <c r="W408" s="21"/>
      <c r="X408" s="24"/>
    </row>
    <row r="409" spans="1:24" s="19" customFormat="1" ht="12.75" customHeight="1">
      <c r="A409" s="75" t="s">
        <v>314</v>
      </c>
      <c r="B409" s="78" t="s">
        <v>306</v>
      </c>
      <c r="C409" s="127">
        <v>3507.66</v>
      </c>
      <c r="D409" s="41"/>
      <c r="E409" s="14"/>
      <c r="F409" s="14"/>
      <c r="G409" s="14"/>
      <c r="H409" s="14"/>
      <c r="I409" s="14"/>
      <c r="J409" s="45" t="s">
        <v>43</v>
      </c>
      <c r="K409" s="14"/>
      <c r="L409" s="14"/>
      <c r="M409" s="14"/>
      <c r="N409" s="14" t="s">
        <v>42</v>
      </c>
      <c r="O409" s="15" t="s">
        <v>39</v>
      </c>
      <c r="P409" s="45"/>
      <c r="Q409" s="43"/>
      <c r="R409" s="43"/>
      <c r="S409" s="43"/>
      <c r="T409" s="42"/>
      <c r="U409" s="44"/>
      <c r="V409" s="21"/>
      <c r="W409" s="21"/>
      <c r="X409" s="24"/>
    </row>
    <row r="410" spans="1:24" s="19" customFormat="1" ht="12.75" customHeight="1">
      <c r="A410" s="76"/>
      <c r="B410" s="79"/>
      <c r="C410" s="128"/>
      <c r="D410" s="81"/>
      <c r="E410" s="81"/>
      <c r="F410" s="81"/>
      <c r="G410" s="81"/>
      <c r="H410" s="81"/>
      <c r="I410" s="81"/>
      <c r="J410" s="82">
        <f>+J411/C409</f>
        <v>1</v>
      </c>
      <c r="K410" s="81"/>
      <c r="L410" s="81"/>
      <c r="M410" s="81"/>
      <c r="N410" s="81"/>
      <c r="O410" s="83"/>
      <c r="P410" s="82"/>
      <c r="Q410" s="81"/>
      <c r="R410" s="81"/>
      <c r="S410" s="81"/>
      <c r="T410" s="81"/>
      <c r="U410" s="83"/>
      <c r="V410" s="21"/>
      <c r="W410" s="21"/>
      <c r="X410" s="24"/>
    </row>
    <row r="411" spans="1:24" s="19" customFormat="1" ht="12.75" customHeight="1">
      <c r="A411" s="77"/>
      <c r="B411" s="80"/>
      <c r="C411" s="129"/>
      <c r="D411" s="84"/>
      <c r="E411" s="84"/>
      <c r="F411" s="84"/>
      <c r="G411" s="84"/>
      <c r="H411" s="84"/>
      <c r="I411" s="84"/>
      <c r="J411" s="85">
        <f>+ROUND((C409),2)</f>
        <v>3507.66</v>
      </c>
      <c r="K411" s="84"/>
      <c r="L411" s="84"/>
      <c r="M411" s="84"/>
      <c r="N411" s="84"/>
      <c r="O411" s="86"/>
      <c r="P411" s="85"/>
      <c r="Q411" s="84"/>
      <c r="R411" s="84"/>
      <c r="S411" s="84"/>
      <c r="T411" s="84"/>
      <c r="U411" s="86"/>
      <c r="V411" s="21"/>
      <c r="W411" s="21"/>
      <c r="X411" s="24"/>
    </row>
    <row r="412" spans="1:24" s="19" customFormat="1" ht="12.75" customHeight="1">
      <c r="A412" s="76" t="s">
        <v>315</v>
      </c>
      <c r="B412" s="79" t="s">
        <v>307</v>
      </c>
      <c r="C412" s="128">
        <v>17234.64</v>
      </c>
      <c r="D412" s="9"/>
      <c r="E412" s="11"/>
      <c r="F412" s="11"/>
      <c r="G412" s="11"/>
      <c r="H412" s="11"/>
      <c r="I412" s="11"/>
      <c r="J412" s="55" t="s">
        <v>43</v>
      </c>
      <c r="K412" s="11"/>
      <c r="L412" s="11"/>
      <c r="M412" s="11"/>
      <c r="N412" s="11" t="s">
        <v>42</v>
      </c>
      <c r="O412" s="12" t="s">
        <v>39</v>
      </c>
      <c r="P412" s="55"/>
      <c r="Q412" s="32"/>
      <c r="R412" s="32"/>
      <c r="S412" s="32"/>
      <c r="T412" s="10"/>
      <c r="U412" s="61"/>
      <c r="V412" s="21"/>
      <c r="W412" s="21"/>
      <c r="X412" s="24"/>
    </row>
    <row r="413" spans="1:24" s="19" customFormat="1" ht="12.75" customHeight="1">
      <c r="A413" s="76"/>
      <c r="B413" s="79"/>
      <c r="C413" s="128"/>
      <c r="D413" s="81"/>
      <c r="E413" s="81"/>
      <c r="F413" s="81"/>
      <c r="G413" s="81"/>
      <c r="H413" s="81"/>
      <c r="I413" s="81"/>
      <c r="J413" s="82">
        <f>+J414/C412</f>
        <v>1</v>
      </c>
      <c r="K413" s="81"/>
      <c r="L413" s="81"/>
      <c r="M413" s="81"/>
      <c r="N413" s="81"/>
      <c r="O413" s="83"/>
      <c r="P413" s="82"/>
      <c r="Q413" s="81"/>
      <c r="R413" s="81"/>
      <c r="S413" s="81"/>
      <c r="T413" s="81"/>
      <c r="U413" s="83"/>
      <c r="V413" s="21"/>
      <c r="W413" s="21"/>
      <c r="X413" s="24"/>
    </row>
    <row r="414" spans="1:24" s="19" customFormat="1" ht="12.75" customHeight="1">
      <c r="A414" s="76"/>
      <c r="B414" s="79"/>
      <c r="C414" s="128"/>
      <c r="D414" s="87"/>
      <c r="E414" s="87"/>
      <c r="F414" s="87"/>
      <c r="G414" s="87"/>
      <c r="H414" s="87"/>
      <c r="I414" s="87"/>
      <c r="J414" s="88">
        <f>+ROUND((C412),2)</f>
        <v>17234.64</v>
      </c>
      <c r="K414" s="87"/>
      <c r="L414" s="87"/>
      <c r="M414" s="87"/>
      <c r="N414" s="87"/>
      <c r="O414" s="89"/>
      <c r="P414" s="88"/>
      <c r="Q414" s="87"/>
      <c r="R414" s="87"/>
      <c r="S414" s="87"/>
      <c r="T414" s="87"/>
      <c r="U414" s="89"/>
      <c r="V414" s="21"/>
      <c r="W414" s="21"/>
      <c r="X414" s="24"/>
    </row>
    <row r="415" spans="1:24" s="19" customFormat="1" ht="12.75" customHeight="1">
      <c r="A415" s="75" t="s">
        <v>316</v>
      </c>
      <c r="B415" s="78" t="s">
        <v>308</v>
      </c>
      <c r="C415" s="127">
        <v>5119.53</v>
      </c>
      <c r="D415" s="41"/>
      <c r="E415" s="14"/>
      <c r="F415" s="14"/>
      <c r="G415" s="14"/>
      <c r="H415" s="14"/>
      <c r="I415" s="14"/>
      <c r="J415" s="45" t="s">
        <v>43</v>
      </c>
      <c r="K415" s="14"/>
      <c r="L415" s="14"/>
      <c r="M415" s="14"/>
      <c r="N415" s="14" t="s">
        <v>42</v>
      </c>
      <c r="O415" s="15" t="s">
        <v>39</v>
      </c>
      <c r="P415" s="45"/>
      <c r="Q415" s="43"/>
      <c r="R415" s="43"/>
      <c r="S415" s="43"/>
      <c r="T415" s="42"/>
      <c r="U415" s="44"/>
      <c r="V415" s="21"/>
      <c r="W415" s="21"/>
      <c r="X415" s="24"/>
    </row>
    <row r="416" spans="1:24" s="19" customFormat="1" ht="12.75" customHeight="1">
      <c r="A416" s="76"/>
      <c r="B416" s="79"/>
      <c r="C416" s="128"/>
      <c r="D416" s="81"/>
      <c r="E416" s="81"/>
      <c r="F416" s="81"/>
      <c r="G416" s="81"/>
      <c r="H416" s="81"/>
      <c r="I416" s="81"/>
      <c r="J416" s="82">
        <f>+J417/C415</f>
        <v>1</v>
      </c>
      <c r="K416" s="81"/>
      <c r="L416" s="81"/>
      <c r="M416" s="81"/>
      <c r="N416" s="81"/>
      <c r="O416" s="83"/>
      <c r="P416" s="82"/>
      <c r="Q416" s="81"/>
      <c r="R416" s="81"/>
      <c r="S416" s="81"/>
      <c r="T416" s="81"/>
      <c r="U416" s="83"/>
      <c r="V416" s="21"/>
      <c r="W416" s="21"/>
      <c r="X416" s="24"/>
    </row>
    <row r="417" spans="1:24" s="19" customFormat="1" ht="12.75" customHeight="1">
      <c r="A417" s="77"/>
      <c r="B417" s="80"/>
      <c r="C417" s="129"/>
      <c r="D417" s="84"/>
      <c r="E417" s="84"/>
      <c r="F417" s="84"/>
      <c r="G417" s="84"/>
      <c r="H417" s="84"/>
      <c r="I417" s="84"/>
      <c r="J417" s="85">
        <f>+ROUND((C415),2)</f>
        <v>5119.53</v>
      </c>
      <c r="K417" s="84"/>
      <c r="L417" s="84"/>
      <c r="M417" s="84"/>
      <c r="N417" s="84"/>
      <c r="O417" s="86"/>
      <c r="P417" s="85"/>
      <c r="Q417" s="84"/>
      <c r="R417" s="84"/>
      <c r="S417" s="84"/>
      <c r="T417" s="84"/>
      <c r="U417" s="86"/>
      <c r="V417" s="21"/>
      <c r="W417" s="21"/>
      <c r="X417" s="24"/>
    </row>
    <row r="418" spans="1:24" s="19" customFormat="1" ht="12.75" customHeight="1">
      <c r="A418" s="76" t="s">
        <v>317</v>
      </c>
      <c r="B418" s="79" t="s">
        <v>309</v>
      </c>
      <c r="C418" s="128">
        <v>17335.2</v>
      </c>
      <c r="D418" s="9"/>
      <c r="E418" s="11"/>
      <c r="F418" s="11"/>
      <c r="G418" s="11"/>
      <c r="H418" s="11"/>
      <c r="I418" s="11"/>
      <c r="J418" s="55" t="s">
        <v>43</v>
      </c>
      <c r="K418" s="11"/>
      <c r="L418" s="11"/>
      <c r="M418" s="11"/>
      <c r="N418" s="11" t="s">
        <v>42</v>
      </c>
      <c r="O418" s="12" t="s">
        <v>39</v>
      </c>
      <c r="P418" s="55"/>
      <c r="Q418" s="32"/>
      <c r="R418" s="32"/>
      <c r="S418" s="32"/>
      <c r="T418" s="10"/>
      <c r="U418" s="61"/>
      <c r="V418" s="21"/>
      <c r="W418" s="21"/>
      <c r="X418" s="24"/>
    </row>
    <row r="419" spans="1:24" s="19" customFormat="1" ht="12.75" customHeight="1">
      <c r="A419" s="76"/>
      <c r="B419" s="79"/>
      <c r="C419" s="128"/>
      <c r="D419" s="81"/>
      <c r="E419" s="81"/>
      <c r="F419" s="81"/>
      <c r="G419" s="81"/>
      <c r="H419" s="81"/>
      <c r="I419" s="81"/>
      <c r="J419" s="82">
        <f>+J420/C418</f>
        <v>1</v>
      </c>
      <c r="K419" s="81"/>
      <c r="L419" s="81"/>
      <c r="M419" s="81"/>
      <c r="N419" s="81"/>
      <c r="O419" s="83"/>
      <c r="P419" s="82"/>
      <c r="Q419" s="81"/>
      <c r="R419" s="81"/>
      <c r="S419" s="81"/>
      <c r="T419" s="81"/>
      <c r="U419" s="83"/>
      <c r="V419" s="21"/>
      <c r="W419" s="21"/>
      <c r="X419" s="24"/>
    </row>
    <row r="420" spans="1:24" s="19" customFormat="1" ht="12.75" customHeight="1">
      <c r="A420" s="76"/>
      <c r="B420" s="79"/>
      <c r="C420" s="128"/>
      <c r="D420" s="87"/>
      <c r="E420" s="87"/>
      <c r="F420" s="87"/>
      <c r="G420" s="87"/>
      <c r="H420" s="87"/>
      <c r="I420" s="87"/>
      <c r="J420" s="88">
        <f>+ROUND((C418),2)</f>
        <v>17335.2</v>
      </c>
      <c r="K420" s="87"/>
      <c r="L420" s="87"/>
      <c r="M420" s="87"/>
      <c r="N420" s="87"/>
      <c r="O420" s="89"/>
      <c r="P420" s="88"/>
      <c r="Q420" s="87"/>
      <c r="R420" s="87"/>
      <c r="S420" s="87"/>
      <c r="T420" s="87"/>
      <c r="U420" s="89"/>
      <c r="V420" s="21"/>
      <c r="W420" s="21"/>
      <c r="X420" s="24"/>
    </row>
    <row r="421" spans="1:24" s="19" customFormat="1" ht="12.75" customHeight="1">
      <c r="A421" s="33">
        <v>30</v>
      </c>
      <c r="B421" s="72" t="s">
        <v>318</v>
      </c>
      <c r="C421" s="130"/>
      <c r="D421" s="90"/>
      <c r="E421" s="90"/>
      <c r="F421" s="90"/>
      <c r="G421" s="90"/>
      <c r="H421" s="90"/>
      <c r="I421" s="90"/>
      <c r="J421" s="91"/>
      <c r="K421" s="90"/>
      <c r="L421" s="90"/>
      <c r="M421" s="90"/>
      <c r="N421" s="90"/>
      <c r="O421" s="92"/>
      <c r="P421" s="91"/>
      <c r="Q421" s="90"/>
      <c r="R421" s="90"/>
      <c r="S421" s="90"/>
      <c r="T421" s="90"/>
      <c r="U421" s="92"/>
      <c r="V421" s="21"/>
      <c r="W421" s="21"/>
      <c r="X421" s="24"/>
    </row>
    <row r="422" spans="1:24" s="19" customFormat="1" ht="12.75" customHeight="1">
      <c r="A422" s="36" t="s">
        <v>320</v>
      </c>
      <c r="B422" s="39" t="s">
        <v>319</v>
      </c>
      <c r="C422" s="38"/>
      <c r="D422" s="40"/>
      <c r="E422" s="64"/>
      <c r="F422" s="64"/>
      <c r="G422" s="64"/>
      <c r="H422" s="64"/>
      <c r="I422" s="64"/>
      <c r="J422" s="65"/>
      <c r="K422" s="66"/>
      <c r="L422" s="67"/>
      <c r="M422" s="66"/>
      <c r="N422" s="67"/>
      <c r="O422" s="68"/>
      <c r="P422" s="69"/>
      <c r="Q422" s="67"/>
      <c r="R422" s="67"/>
      <c r="S422" s="67"/>
      <c r="T422" s="67"/>
      <c r="U422" s="70"/>
      <c r="V422" s="21"/>
      <c r="W422" s="21"/>
      <c r="X422" s="24"/>
    </row>
    <row r="423" spans="1:24" s="19" customFormat="1" ht="12.75" customHeight="1">
      <c r="A423" s="75" t="s">
        <v>321</v>
      </c>
      <c r="B423" s="78" t="s">
        <v>326</v>
      </c>
      <c r="C423" s="127">
        <v>5634.12</v>
      </c>
      <c r="D423" s="41"/>
      <c r="E423" s="14"/>
      <c r="F423" s="14"/>
      <c r="G423" s="14"/>
      <c r="H423" s="14"/>
      <c r="I423" s="14"/>
      <c r="J423" s="45" t="s">
        <v>43</v>
      </c>
      <c r="K423" s="14"/>
      <c r="L423" s="14"/>
      <c r="M423" s="14"/>
      <c r="N423" s="14" t="s">
        <v>42</v>
      </c>
      <c r="O423" s="15" t="s">
        <v>39</v>
      </c>
      <c r="P423" s="45"/>
      <c r="Q423" s="43"/>
      <c r="R423" s="43"/>
      <c r="S423" s="43"/>
      <c r="T423" s="42"/>
      <c r="U423" s="44"/>
      <c r="V423" s="21"/>
      <c r="W423" s="21"/>
      <c r="X423" s="24"/>
    </row>
    <row r="424" spans="1:24" s="19" customFormat="1" ht="12.75" customHeight="1">
      <c r="A424" s="76"/>
      <c r="B424" s="79"/>
      <c r="C424" s="128"/>
      <c r="D424" s="81"/>
      <c r="E424" s="81"/>
      <c r="F424" s="81"/>
      <c r="G424" s="81"/>
      <c r="H424" s="81"/>
      <c r="I424" s="81"/>
      <c r="J424" s="82">
        <f>+J425/C423</f>
        <v>1</v>
      </c>
      <c r="K424" s="81"/>
      <c r="L424" s="81"/>
      <c r="M424" s="81"/>
      <c r="N424" s="81"/>
      <c r="O424" s="83"/>
      <c r="P424" s="82"/>
      <c r="Q424" s="81"/>
      <c r="R424" s="81"/>
      <c r="S424" s="81"/>
      <c r="T424" s="81"/>
      <c r="U424" s="83"/>
      <c r="V424" s="21"/>
      <c r="W424" s="21"/>
      <c r="X424" s="24"/>
    </row>
    <row r="425" spans="1:24" s="19" customFormat="1" ht="12.75" customHeight="1">
      <c r="A425" s="77"/>
      <c r="B425" s="80"/>
      <c r="C425" s="129"/>
      <c r="D425" s="84"/>
      <c r="E425" s="84"/>
      <c r="F425" s="84"/>
      <c r="G425" s="84"/>
      <c r="H425" s="84"/>
      <c r="I425" s="84"/>
      <c r="J425" s="85">
        <f>+ROUND((C423),2)</f>
        <v>5634.12</v>
      </c>
      <c r="K425" s="84"/>
      <c r="L425" s="84"/>
      <c r="M425" s="84"/>
      <c r="N425" s="84"/>
      <c r="O425" s="86"/>
      <c r="P425" s="85"/>
      <c r="Q425" s="84"/>
      <c r="R425" s="84"/>
      <c r="S425" s="84"/>
      <c r="T425" s="84"/>
      <c r="U425" s="86"/>
      <c r="V425" s="21"/>
      <c r="W425" s="21"/>
      <c r="X425" s="24"/>
    </row>
    <row r="426" spans="1:24" s="19" customFormat="1" ht="12.75" customHeight="1">
      <c r="A426" s="76" t="s">
        <v>322</v>
      </c>
      <c r="B426" s="79" t="s">
        <v>327</v>
      </c>
      <c r="C426" s="128">
        <v>1932</v>
      </c>
      <c r="D426" s="9"/>
      <c r="E426" s="11"/>
      <c r="F426" s="11"/>
      <c r="G426" s="11"/>
      <c r="H426" s="11"/>
      <c r="I426" s="11"/>
      <c r="J426" s="55" t="s">
        <v>43</v>
      </c>
      <c r="K426" s="11"/>
      <c r="L426" s="11"/>
      <c r="M426" s="11"/>
      <c r="N426" s="11" t="s">
        <v>42</v>
      </c>
      <c r="O426" s="12" t="s">
        <v>39</v>
      </c>
      <c r="P426" s="55"/>
      <c r="Q426" s="32"/>
      <c r="R426" s="32"/>
      <c r="S426" s="32"/>
      <c r="T426" s="10"/>
      <c r="U426" s="61"/>
      <c r="V426" s="21"/>
      <c r="W426" s="21"/>
      <c r="X426" s="24"/>
    </row>
    <row r="427" spans="1:24" s="19" customFormat="1" ht="12.75" customHeight="1">
      <c r="A427" s="76"/>
      <c r="B427" s="79"/>
      <c r="C427" s="128"/>
      <c r="D427" s="81"/>
      <c r="E427" s="81"/>
      <c r="F427" s="81"/>
      <c r="G427" s="81"/>
      <c r="H427" s="81"/>
      <c r="I427" s="81"/>
      <c r="J427" s="82">
        <f>+J428/C426</f>
        <v>1</v>
      </c>
      <c r="K427" s="81"/>
      <c r="L427" s="81"/>
      <c r="M427" s="81"/>
      <c r="N427" s="81"/>
      <c r="O427" s="83"/>
      <c r="P427" s="82"/>
      <c r="Q427" s="81"/>
      <c r="R427" s="81"/>
      <c r="S427" s="81"/>
      <c r="T427" s="81"/>
      <c r="U427" s="83"/>
      <c r="V427" s="21"/>
      <c r="W427" s="21"/>
      <c r="X427" s="24"/>
    </row>
    <row r="428" spans="1:24" s="19" customFormat="1" ht="12.75" customHeight="1">
      <c r="A428" s="76"/>
      <c r="B428" s="79"/>
      <c r="C428" s="128"/>
      <c r="D428" s="87"/>
      <c r="E428" s="87"/>
      <c r="F428" s="87"/>
      <c r="G428" s="87"/>
      <c r="H428" s="87"/>
      <c r="I428" s="87"/>
      <c r="J428" s="88">
        <f>+ROUND((C426),2)</f>
        <v>1932</v>
      </c>
      <c r="K428" s="87"/>
      <c r="L428" s="87"/>
      <c r="M428" s="87"/>
      <c r="N428" s="87"/>
      <c r="O428" s="89"/>
      <c r="P428" s="88"/>
      <c r="Q428" s="87"/>
      <c r="R428" s="87"/>
      <c r="S428" s="87"/>
      <c r="T428" s="87"/>
      <c r="U428" s="89"/>
      <c r="V428" s="21"/>
      <c r="W428" s="21"/>
      <c r="X428" s="24"/>
    </row>
    <row r="429" spans="1:24" s="19" customFormat="1" ht="12.75" customHeight="1">
      <c r="A429" s="75" t="s">
        <v>323</v>
      </c>
      <c r="B429" s="78" t="s">
        <v>328</v>
      </c>
      <c r="C429" s="127">
        <v>3910</v>
      </c>
      <c r="D429" s="41"/>
      <c r="E429" s="14"/>
      <c r="F429" s="14"/>
      <c r="G429" s="14"/>
      <c r="H429" s="14"/>
      <c r="I429" s="14"/>
      <c r="J429" s="45" t="s">
        <v>43</v>
      </c>
      <c r="K429" s="14"/>
      <c r="L429" s="14"/>
      <c r="M429" s="14"/>
      <c r="N429" s="14" t="s">
        <v>42</v>
      </c>
      <c r="O429" s="15" t="s">
        <v>39</v>
      </c>
      <c r="P429" s="45"/>
      <c r="Q429" s="43"/>
      <c r="R429" s="43"/>
      <c r="S429" s="43"/>
      <c r="T429" s="42"/>
      <c r="U429" s="44"/>
      <c r="V429" s="21"/>
      <c r="W429" s="21"/>
      <c r="X429" s="24"/>
    </row>
    <row r="430" spans="1:24" s="19" customFormat="1" ht="12.75" customHeight="1">
      <c r="A430" s="76"/>
      <c r="B430" s="79"/>
      <c r="C430" s="128"/>
      <c r="D430" s="81"/>
      <c r="E430" s="81"/>
      <c r="F430" s="81"/>
      <c r="G430" s="81"/>
      <c r="H430" s="81"/>
      <c r="I430" s="81"/>
      <c r="J430" s="82">
        <f>+J431/C429</f>
        <v>1</v>
      </c>
      <c r="K430" s="81"/>
      <c r="L430" s="81"/>
      <c r="M430" s="81"/>
      <c r="N430" s="81"/>
      <c r="O430" s="83"/>
      <c r="P430" s="82"/>
      <c r="Q430" s="81"/>
      <c r="R430" s="81"/>
      <c r="S430" s="81"/>
      <c r="T430" s="81"/>
      <c r="U430" s="83"/>
      <c r="V430" s="21"/>
      <c r="W430" s="21"/>
      <c r="X430" s="24"/>
    </row>
    <row r="431" spans="1:24" s="19" customFormat="1" ht="12.75" customHeight="1">
      <c r="A431" s="77"/>
      <c r="B431" s="80"/>
      <c r="C431" s="129"/>
      <c r="D431" s="84"/>
      <c r="E431" s="84"/>
      <c r="F431" s="84"/>
      <c r="G431" s="84"/>
      <c r="H431" s="84"/>
      <c r="I431" s="84"/>
      <c r="J431" s="85">
        <f>+ROUND((C429),2)</f>
        <v>3910</v>
      </c>
      <c r="K431" s="84"/>
      <c r="L431" s="84"/>
      <c r="M431" s="84"/>
      <c r="N431" s="84"/>
      <c r="O431" s="86"/>
      <c r="P431" s="85"/>
      <c r="Q431" s="84"/>
      <c r="R431" s="84"/>
      <c r="S431" s="84"/>
      <c r="T431" s="84"/>
      <c r="U431" s="86"/>
      <c r="V431" s="21"/>
      <c r="W431" s="21"/>
      <c r="X431" s="24"/>
    </row>
    <row r="432" spans="1:24" s="19" customFormat="1" ht="12.75" customHeight="1">
      <c r="A432" s="76" t="s">
        <v>324</v>
      </c>
      <c r="B432" s="79" t="s">
        <v>331</v>
      </c>
      <c r="C432" s="128">
        <v>26475.1</v>
      </c>
      <c r="D432" s="9"/>
      <c r="E432" s="11"/>
      <c r="F432" s="11"/>
      <c r="G432" s="11"/>
      <c r="H432" s="11"/>
      <c r="I432" s="11"/>
      <c r="J432" s="55" t="s">
        <v>43</v>
      </c>
      <c r="K432" s="11"/>
      <c r="L432" s="11"/>
      <c r="M432" s="11"/>
      <c r="N432" s="11" t="s">
        <v>42</v>
      </c>
      <c r="O432" s="12" t="s">
        <v>39</v>
      </c>
      <c r="P432" s="55"/>
      <c r="Q432" s="32"/>
      <c r="R432" s="32"/>
      <c r="S432" s="32"/>
      <c r="T432" s="10"/>
      <c r="U432" s="61"/>
      <c r="V432" s="21"/>
      <c r="W432" s="21"/>
      <c r="X432" s="24"/>
    </row>
    <row r="433" spans="1:24" s="19" customFormat="1" ht="12.75" customHeight="1">
      <c r="A433" s="76"/>
      <c r="B433" s="79"/>
      <c r="C433" s="128"/>
      <c r="D433" s="81"/>
      <c r="E433" s="81"/>
      <c r="F433" s="81"/>
      <c r="G433" s="81"/>
      <c r="H433" s="81"/>
      <c r="I433" s="81"/>
      <c r="J433" s="82">
        <f>+J434/C432</f>
        <v>1</v>
      </c>
      <c r="K433" s="81"/>
      <c r="L433" s="81"/>
      <c r="M433" s="81"/>
      <c r="N433" s="81"/>
      <c r="O433" s="83"/>
      <c r="P433" s="82"/>
      <c r="Q433" s="81"/>
      <c r="R433" s="81"/>
      <c r="S433" s="81"/>
      <c r="T433" s="81"/>
      <c r="U433" s="83"/>
      <c r="V433" s="21"/>
      <c r="W433" s="21"/>
      <c r="X433" s="24"/>
    </row>
    <row r="434" spans="1:24" s="19" customFormat="1" ht="12.75" customHeight="1">
      <c r="A434" s="76"/>
      <c r="B434" s="79"/>
      <c r="C434" s="128"/>
      <c r="D434" s="87"/>
      <c r="E434" s="87"/>
      <c r="F434" s="87"/>
      <c r="G434" s="87"/>
      <c r="H434" s="87"/>
      <c r="I434" s="87"/>
      <c r="J434" s="88">
        <f>+ROUND((C432),2)</f>
        <v>26475.1</v>
      </c>
      <c r="K434" s="87"/>
      <c r="L434" s="87"/>
      <c r="M434" s="87"/>
      <c r="N434" s="87"/>
      <c r="O434" s="89"/>
      <c r="P434" s="88"/>
      <c r="Q434" s="87"/>
      <c r="R434" s="87"/>
      <c r="S434" s="87"/>
      <c r="T434" s="87"/>
      <c r="U434" s="89"/>
      <c r="V434" s="21"/>
      <c r="W434" s="21"/>
      <c r="X434" s="24"/>
    </row>
    <row r="435" spans="1:24" s="19" customFormat="1" ht="12.75" customHeight="1">
      <c r="A435" s="75" t="s">
        <v>325</v>
      </c>
      <c r="B435" s="78" t="s">
        <v>329</v>
      </c>
      <c r="C435" s="127">
        <v>1537.9</v>
      </c>
      <c r="D435" s="41"/>
      <c r="E435" s="14"/>
      <c r="F435" s="14"/>
      <c r="G435" s="14"/>
      <c r="H435" s="14"/>
      <c r="I435" s="14"/>
      <c r="J435" s="45" t="s">
        <v>43</v>
      </c>
      <c r="K435" s="14"/>
      <c r="L435" s="14"/>
      <c r="M435" s="14"/>
      <c r="N435" s="14" t="s">
        <v>42</v>
      </c>
      <c r="O435" s="15" t="s">
        <v>39</v>
      </c>
      <c r="P435" s="45"/>
      <c r="Q435" s="43"/>
      <c r="R435" s="43"/>
      <c r="S435" s="43"/>
      <c r="T435" s="42"/>
      <c r="U435" s="44"/>
      <c r="V435" s="21"/>
      <c r="W435" s="21"/>
      <c r="X435" s="24"/>
    </row>
    <row r="436" spans="1:24" s="19" customFormat="1" ht="12.75" customHeight="1">
      <c r="A436" s="76"/>
      <c r="B436" s="79"/>
      <c r="C436" s="128"/>
      <c r="D436" s="81"/>
      <c r="E436" s="81"/>
      <c r="F436" s="81"/>
      <c r="G436" s="81"/>
      <c r="H436" s="81"/>
      <c r="I436" s="81"/>
      <c r="J436" s="82">
        <f>+J437/C435</f>
        <v>1</v>
      </c>
      <c r="K436" s="81"/>
      <c r="L436" s="81"/>
      <c r="M436" s="81"/>
      <c r="N436" s="81"/>
      <c r="O436" s="83"/>
      <c r="P436" s="82"/>
      <c r="Q436" s="81"/>
      <c r="R436" s="81"/>
      <c r="S436" s="81"/>
      <c r="T436" s="81"/>
      <c r="U436" s="83"/>
      <c r="V436" s="21"/>
      <c r="W436" s="21"/>
      <c r="X436" s="24"/>
    </row>
    <row r="437" spans="1:24" s="19" customFormat="1" ht="12.75" customHeight="1">
      <c r="A437" s="77"/>
      <c r="B437" s="80"/>
      <c r="C437" s="129"/>
      <c r="D437" s="84"/>
      <c r="E437" s="84"/>
      <c r="F437" s="84"/>
      <c r="G437" s="84"/>
      <c r="H437" s="84"/>
      <c r="I437" s="84"/>
      <c r="J437" s="85">
        <f>+ROUND((C435),2)</f>
        <v>1537.9</v>
      </c>
      <c r="K437" s="84"/>
      <c r="L437" s="84"/>
      <c r="M437" s="84"/>
      <c r="N437" s="84"/>
      <c r="O437" s="86"/>
      <c r="P437" s="85"/>
      <c r="Q437" s="84"/>
      <c r="R437" s="84"/>
      <c r="S437" s="84"/>
      <c r="T437" s="84"/>
      <c r="U437" s="86"/>
      <c r="V437" s="21"/>
      <c r="W437" s="21"/>
      <c r="X437" s="24"/>
    </row>
    <row r="438" spans="1:24" s="19" customFormat="1" ht="31.5" customHeight="1">
      <c r="A438" s="33">
        <v>40</v>
      </c>
      <c r="B438" s="72" t="s">
        <v>332</v>
      </c>
      <c r="C438" s="130"/>
      <c r="D438" s="90"/>
      <c r="E438" s="90"/>
      <c r="F438" s="90"/>
      <c r="G438" s="90"/>
      <c r="H438" s="90"/>
      <c r="I438" s="90"/>
      <c r="J438" s="91"/>
      <c r="K438" s="90"/>
      <c r="L438" s="90"/>
      <c r="M438" s="90"/>
      <c r="N438" s="90"/>
      <c r="O438" s="92"/>
      <c r="P438" s="91"/>
      <c r="Q438" s="90"/>
      <c r="R438" s="90"/>
      <c r="S438" s="90"/>
      <c r="T438" s="90"/>
      <c r="U438" s="92"/>
      <c r="V438" s="21"/>
      <c r="W438" s="21"/>
      <c r="X438" s="24"/>
    </row>
    <row r="439" spans="1:24" s="19" customFormat="1" ht="24" customHeight="1">
      <c r="A439" s="36" t="s">
        <v>334</v>
      </c>
      <c r="B439" s="73" t="s">
        <v>333</v>
      </c>
      <c r="C439" s="38"/>
      <c r="D439" s="40"/>
      <c r="E439" s="64"/>
      <c r="F439" s="64"/>
      <c r="G439" s="64"/>
      <c r="H439" s="64"/>
      <c r="I439" s="64"/>
      <c r="J439" s="65"/>
      <c r="K439" s="66"/>
      <c r="L439" s="67"/>
      <c r="M439" s="66"/>
      <c r="N439" s="67"/>
      <c r="O439" s="68"/>
      <c r="P439" s="69"/>
      <c r="Q439" s="67"/>
      <c r="R439" s="67"/>
      <c r="S439" s="67"/>
      <c r="T439" s="67"/>
      <c r="U439" s="70"/>
      <c r="V439" s="21"/>
      <c r="W439" s="21"/>
      <c r="X439" s="24"/>
    </row>
    <row r="440" spans="1:24" s="19" customFormat="1" ht="12.75" customHeight="1">
      <c r="A440" s="75" t="s">
        <v>335</v>
      </c>
      <c r="B440" s="78" t="s">
        <v>336</v>
      </c>
      <c r="C440" s="127">
        <v>2066.85</v>
      </c>
      <c r="D440" s="41" t="s">
        <v>43</v>
      </c>
      <c r="E440" s="14"/>
      <c r="F440" s="14"/>
      <c r="G440" s="14"/>
      <c r="H440" s="14" t="s">
        <v>42</v>
      </c>
      <c r="I440" s="14" t="s">
        <v>39</v>
      </c>
      <c r="J440" s="45" t="s">
        <v>43</v>
      </c>
      <c r="K440" s="14"/>
      <c r="L440" s="14"/>
      <c r="M440" s="14"/>
      <c r="N440" s="14" t="s">
        <v>42</v>
      </c>
      <c r="O440" s="15" t="s">
        <v>39</v>
      </c>
      <c r="P440" s="45" t="s">
        <v>43</v>
      </c>
      <c r="Q440" s="14"/>
      <c r="R440" s="14"/>
      <c r="S440" s="14"/>
      <c r="T440" s="14" t="s">
        <v>42</v>
      </c>
      <c r="U440" s="15" t="s">
        <v>39</v>
      </c>
      <c r="V440" s="21"/>
      <c r="W440" s="21"/>
      <c r="X440" s="24"/>
    </row>
    <row r="441" spans="1:24" s="19" customFormat="1" ht="12.75" customHeight="1">
      <c r="A441" s="76"/>
      <c r="B441" s="79"/>
      <c r="C441" s="128"/>
      <c r="D441" s="81">
        <v>0.3333</v>
      </c>
      <c r="E441" s="81"/>
      <c r="F441" s="81"/>
      <c r="G441" s="81"/>
      <c r="H441" s="81"/>
      <c r="I441" s="81"/>
      <c r="J441" s="82">
        <v>0.3333</v>
      </c>
      <c r="K441" s="81"/>
      <c r="L441" s="81"/>
      <c r="M441" s="81"/>
      <c r="N441" s="81"/>
      <c r="O441" s="83"/>
      <c r="P441" s="82">
        <v>0.3333</v>
      </c>
      <c r="Q441" s="81"/>
      <c r="R441" s="81"/>
      <c r="S441" s="81"/>
      <c r="T441" s="81"/>
      <c r="U441" s="83"/>
      <c r="V441" s="21"/>
      <c r="W441" s="21"/>
      <c r="X441" s="24"/>
    </row>
    <row r="442" spans="1:24" s="19" customFormat="1" ht="12.75" customHeight="1">
      <c r="A442" s="77"/>
      <c r="B442" s="80"/>
      <c r="C442" s="129"/>
      <c r="D442" s="84">
        <f>+ROUND((C440/3),2)</f>
        <v>688.95</v>
      </c>
      <c r="E442" s="84"/>
      <c r="F442" s="84"/>
      <c r="G442" s="84"/>
      <c r="H442" s="84"/>
      <c r="I442" s="84"/>
      <c r="J442" s="85">
        <f>+ROUND((C440/3),2)</f>
        <v>688.95</v>
      </c>
      <c r="K442" s="84"/>
      <c r="L442" s="84"/>
      <c r="M442" s="84"/>
      <c r="N442" s="84"/>
      <c r="O442" s="86"/>
      <c r="P442" s="85">
        <f>+ROUND((C440/3),2)</f>
        <v>688.95</v>
      </c>
      <c r="Q442" s="84"/>
      <c r="R442" s="84"/>
      <c r="S442" s="84"/>
      <c r="T442" s="84"/>
      <c r="U442" s="86"/>
      <c r="V442" s="21"/>
      <c r="W442" s="21"/>
      <c r="X442" s="24"/>
    </row>
    <row r="443" spans="1:24" s="19" customFormat="1" ht="12.75" customHeight="1">
      <c r="A443" s="76" t="s">
        <v>346</v>
      </c>
      <c r="B443" s="79" t="s">
        <v>337</v>
      </c>
      <c r="C443" s="128">
        <v>2448</v>
      </c>
      <c r="D443" s="9" t="s">
        <v>43</v>
      </c>
      <c r="E443" s="11"/>
      <c r="F443" s="11"/>
      <c r="G443" s="11"/>
      <c r="H443" s="11"/>
      <c r="I443" s="11"/>
      <c r="J443" s="55" t="s">
        <v>43</v>
      </c>
      <c r="K443" s="11"/>
      <c r="L443" s="11"/>
      <c r="M443" s="11"/>
      <c r="N443" s="11" t="s">
        <v>42</v>
      </c>
      <c r="O443" s="12" t="s">
        <v>39</v>
      </c>
      <c r="P443" s="55" t="s">
        <v>43</v>
      </c>
      <c r="Q443" s="32"/>
      <c r="R443" s="32"/>
      <c r="S443" s="32"/>
      <c r="T443" s="10"/>
      <c r="U443" s="61"/>
      <c r="V443" s="21"/>
      <c r="W443" s="21"/>
      <c r="X443" s="24"/>
    </row>
    <row r="444" spans="1:24" s="19" customFormat="1" ht="12.75" customHeight="1">
      <c r="A444" s="76"/>
      <c r="B444" s="79"/>
      <c r="C444" s="128"/>
      <c r="D444" s="81">
        <v>0.3333</v>
      </c>
      <c r="E444" s="81"/>
      <c r="F444" s="81"/>
      <c r="G444" s="81"/>
      <c r="H444" s="81"/>
      <c r="I444" s="81"/>
      <c r="J444" s="82">
        <v>0.3333</v>
      </c>
      <c r="K444" s="81"/>
      <c r="L444" s="81"/>
      <c r="M444" s="81"/>
      <c r="N444" s="81"/>
      <c r="O444" s="83"/>
      <c r="P444" s="82">
        <v>0.3333</v>
      </c>
      <c r="Q444" s="81"/>
      <c r="R444" s="81"/>
      <c r="S444" s="81"/>
      <c r="T444" s="81"/>
      <c r="U444" s="83"/>
      <c r="V444" s="21"/>
      <c r="W444" s="21"/>
      <c r="X444" s="24"/>
    </row>
    <row r="445" spans="1:24" s="19" customFormat="1" ht="12.75" customHeight="1">
      <c r="A445" s="76"/>
      <c r="B445" s="79"/>
      <c r="C445" s="128"/>
      <c r="D445" s="87">
        <f>+ROUND((C443/3),2)</f>
        <v>816</v>
      </c>
      <c r="E445" s="87"/>
      <c r="F445" s="87"/>
      <c r="G445" s="87"/>
      <c r="H445" s="87"/>
      <c r="I445" s="87"/>
      <c r="J445" s="88">
        <f>+ROUND((C443/3),2)</f>
        <v>816</v>
      </c>
      <c r="K445" s="87"/>
      <c r="L445" s="87"/>
      <c r="M445" s="87"/>
      <c r="N445" s="87"/>
      <c r="O445" s="89"/>
      <c r="P445" s="88">
        <f>+ROUND((C443/3),2)</f>
        <v>816</v>
      </c>
      <c r="Q445" s="87"/>
      <c r="R445" s="87"/>
      <c r="S445" s="87"/>
      <c r="T445" s="87"/>
      <c r="U445" s="89"/>
      <c r="V445" s="21"/>
      <c r="W445" s="21"/>
      <c r="X445" s="24"/>
    </row>
    <row r="446" spans="1:24" s="19" customFormat="1" ht="12.75" customHeight="1">
      <c r="A446" s="75" t="s">
        <v>347</v>
      </c>
      <c r="B446" s="78" t="s">
        <v>338</v>
      </c>
      <c r="C446" s="127">
        <v>1074.6</v>
      </c>
      <c r="D446" s="41"/>
      <c r="E446" s="14"/>
      <c r="F446" s="14"/>
      <c r="G446" s="14"/>
      <c r="H446" s="14"/>
      <c r="I446" s="14"/>
      <c r="J446" s="45" t="s">
        <v>43</v>
      </c>
      <c r="K446" s="14"/>
      <c r="L446" s="14"/>
      <c r="M446" s="14"/>
      <c r="N446" s="14" t="s">
        <v>42</v>
      </c>
      <c r="O446" s="15" t="s">
        <v>39</v>
      </c>
      <c r="P446" s="45"/>
      <c r="Q446" s="43"/>
      <c r="R446" s="43"/>
      <c r="S446" s="43"/>
      <c r="T446" s="42"/>
      <c r="U446" s="44"/>
      <c r="V446" s="21"/>
      <c r="W446" s="21"/>
      <c r="X446" s="24"/>
    </row>
    <row r="447" spans="1:24" s="19" customFormat="1" ht="12.75" customHeight="1">
      <c r="A447" s="76"/>
      <c r="B447" s="79"/>
      <c r="C447" s="128"/>
      <c r="D447" s="81"/>
      <c r="E447" s="81"/>
      <c r="F447" s="81"/>
      <c r="G447" s="81"/>
      <c r="H447" s="81"/>
      <c r="I447" s="81"/>
      <c r="J447" s="82">
        <f>+J448/C446</f>
        <v>1</v>
      </c>
      <c r="K447" s="81"/>
      <c r="L447" s="81"/>
      <c r="M447" s="81"/>
      <c r="N447" s="81"/>
      <c r="O447" s="83"/>
      <c r="P447" s="82"/>
      <c r="Q447" s="81"/>
      <c r="R447" s="81"/>
      <c r="S447" s="81"/>
      <c r="T447" s="81"/>
      <c r="U447" s="83"/>
      <c r="V447" s="21"/>
      <c r="W447" s="21"/>
      <c r="X447" s="24"/>
    </row>
    <row r="448" spans="1:24" s="19" customFormat="1" ht="12.75" customHeight="1">
      <c r="A448" s="77"/>
      <c r="B448" s="80"/>
      <c r="C448" s="129"/>
      <c r="D448" s="84"/>
      <c r="E448" s="84"/>
      <c r="F448" s="84"/>
      <c r="G448" s="84"/>
      <c r="H448" s="84"/>
      <c r="I448" s="84"/>
      <c r="J448" s="85">
        <f>+ROUND((C446),2)</f>
        <v>1074.6</v>
      </c>
      <c r="K448" s="84"/>
      <c r="L448" s="84"/>
      <c r="M448" s="84"/>
      <c r="N448" s="84"/>
      <c r="O448" s="86"/>
      <c r="P448" s="85"/>
      <c r="Q448" s="84"/>
      <c r="R448" s="84"/>
      <c r="S448" s="84"/>
      <c r="T448" s="84"/>
      <c r="U448" s="86"/>
      <c r="V448" s="21"/>
      <c r="W448" s="21"/>
      <c r="X448" s="24"/>
    </row>
    <row r="449" spans="1:24" s="19" customFormat="1" ht="12.75" customHeight="1">
      <c r="A449" s="76" t="s">
        <v>348</v>
      </c>
      <c r="B449" s="79" t="s">
        <v>339</v>
      </c>
      <c r="C449" s="128">
        <v>3871.4</v>
      </c>
      <c r="D449" s="9"/>
      <c r="E449" s="11"/>
      <c r="F449" s="11"/>
      <c r="G449" s="11"/>
      <c r="H449" s="11"/>
      <c r="I449" s="11"/>
      <c r="J449" s="55" t="s">
        <v>43</v>
      </c>
      <c r="K449" s="11"/>
      <c r="L449" s="11"/>
      <c r="M449" s="11"/>
      <c r="N449" s="11" t="s">
        <v>42</v>
      </c>
      <c r="O449" s="12" t="s">
        <v>39</v>
      </c>
      <c r="P449" s="55"/>
      <c r="Q449" s="32"/>
      <c r="R449" s="32"/>
      <c r="S449" s="32"/>
      <c r="T449" s="10"/>
      <c r="U449" s="61"/>
      <c r="V449" s="21"/>
      <c r="W449" s="21"/>
      <c r="X449" s="24"/>
    </row>
    <row r="450" spans="1:24" s="19" customFormat="1" ht="12.75" customHeight="1">
      <c r="A450" s="76"/>
      <c r="B450" s="79"/>
      <c r="C450" s="128"/>
      <c r="D450" s="81"/>
      <c r="E450" s="81"/>
      <c r="F450" s="81"/>
      <c r="G450" s="81"/>
      <c r="H450" s="81"/>
      <c r="I450" s="81"/>
      <c r="J450" s="82">
        <f>+J451/C449</f>
        <v>1</v>
      </c>
      <c r="K450" s="81"/>
      <c r="L450" s="81"/>
      <c r="M450" s="81"/>
      <c r="N450" s="81"/>
      <c r="O450" s="83"/>
      <c r="P450" s="82"/>
      <c r="Q450" s="81"/>
      <c r="R450" s="81"/>
      <c r="S450" s="81"/>
      <c r="T450" s="81"/>
      <c r="U450" s="83"/>
      <c r="V450" s="21"/>
      <c r="W450" s="21"/>
      <c r="X450" s="24"/>
    </row>
    <row r="451" spans="1:24" s="19" customFormat="1" ht="12.75" customHeight="1">
      <c r="A451" s="76"/>
      <c r="B451" s="79"/>
      <c r="C451" s="128"/>
      <c r="D451" s="87"/>
      <c r="E451" s="87"/>
      <c r="F451" s="87"/>
      <c r="G451" s="87"/>
      <c r="H451" s="87"/>
      <c r="I451" s="87"/>
      <c r="J451" s="88">
        <f>+ROUND((C449),2)</f>
        <v>3871.4</v>
      </c>
      <c r="K451" s="87"/>
      <c r="L451" s="87"/>
      <c r="M451" s="87"/>
      <c r="N451" s="87"/>
      <c r="O451" s="89"/>
      <c r="P451" s="88"/>
      <c r="Q451" s="87"/>
      <c r="R451" s="87"/>
      <c r="S451" s="87"/>
      <c r="T451" s="87"/>
      <c r="U451" s="89"/>
      <c r="V451" s="21"/>
      <c r="W451" s="21"/>
      <c r="X451" s="24"/>
    </row>
    <row r="452" spans="1:24" s="19" customFormat="1" ht="12.75" customHeight="1">
      <c r="A452" s="75" t="s">
        <v>349</v>
      </c>
      <c r="B452" s="78" t="s">
        <v>340</v>
      </c>
      <c r="C452" s="127">
        <v>69.28</v>
      </c>
      <c r="D452" s="41"/>
      <c r="E452" s="14"/>
      <c r="F452" s="14"/>
      <c r="G452" s="14"/>
      <c r="H452" s="14"/>
      <c r="I452" s="14"/>
      <c r="J452" s="45" t="s">
        <v>43</v>
      </c>
      <c r="K452" s="14"/>
      <c r="L452" s="14"/>
      <c r="M452" s="14"/>
      <c r="N452" s="14" t="s">
        <v>42</v>
      </c>
      <c r="O452" s="15" t="s">
        <v>39</v>
      </c>
      <c r="P452" s="45"/>
      <c r="Q452" s="43"/>
      <c r="R452" s="43"/>
      <c r="S452" s="43"/>
      <c r="T452" s="42"/>
      <c r="U452" s="44"/>
      <c r="V452" s="21"/>
      <c r="W452" s="21"/>
      <c r="X452" s="24"/>
    </row>
    <row r="453" spans="1:24" s="19" customFormat="1" ht="12.75" customHeight="1">
      <c r="A453" s="76"/>
      <c r="B453" s="79"/>
      <c r="C453" s="128"/>
      <c r="D453" s="81"/>
      <c r="E453" s="81"/>
      <c r="F453" s="81"/>
      <c r="G453" s="81"/>
      <c r="H453" s="81"/>
      <c r="I453" s="81"/>
      <c r="J453" s="82">
        <f>+J454/C452</f>
        <v>1</v>
      </c>
      <c r="K453" s="81"/>
      <c r="L453" s="81"/>
      <c r="M453" s="81"/>
      <c r="N453" s="81"/>
      <c r="O453" s="83"/>
      <c r="P453" s="82"/>
      <c r="Q453" s="81"/>
      <c r="R453" s="81"/>
      <c r="S453" s="81"/>
      <c r="T453" s="81"/>
      <c r="U453" s="83"/>
      <c r="V453" s="21"/>
      <c r="W453" s="21"/>
      <c r="X453" s="24"/>
    </row>
    <row r="454" spans="1:24" s="19" customFormat="1" ht="12.75" customHeight="1">
      <c r="A454" s="77"/>
      <c r="B454" s="80"/>
      <c r="C454" s="129"/>
      <c r="D454" s="84"/>
      <c r="E454" s="84"/>
      <c r="F454" s="84"/>
      <c r="G454" s="84"/>
      <c r="H454" s="84"/>
      <c r="I454" s="84"/>
      <c r="J454" s="85">
        <f>+ROUND((C452),2)</f>
        <v>69.28</v>
      </c>
      <c r="K454" s="84"/>
      <c r="L454" s="84"/>
      <c r="M454" s="84"/>
      <c r="N454" s="84"/>
      <c r="O454" s="86"/>
      <c r="P454" s="85"/>
      <c r="Q454" s="84"/>
      <c r="R454" s="84"/>
      <c r="S454" s="84"/>
      <c r="T454" s="84"/>
      <c r="U454" s="86"/>
      <c r="V454" s="21"/>
      <c r="W454" s="21"/>
      <c r="X454" s="24"/>
    </row>
    <row r="455" spans="1:24" s="19" customFormat="1" ht="12.75" customHeight="1">
      <c r="A455" s="76" t="s">
        <v>350</v>
      </c>
      <c r="B455" s="79" t="s">
        <v>341</v>
      </c>
      <c r="C455" s="128">
        <v>1446.6</v>
      </c>
      <c r="D455" s="9" t="s">
        <v>43</v>
      </c>
      <c r="E455" s="11"/>
      <c r="F455" s="11"/>
      <c r="G455" s="11"/>
      <c r="H455" s="11"/>
      <c r="I455" s="11"/>
      <c r="J455" s="55" t="s">
        <v>43</v>
      </c>
      <c r="K455" s="11"/>
      <c r="L455" s="11"/>
      <c r="M455" s="11"/>
      <c r="N455" s="11" t="s">
        <v>42</v>
      </c>
      <c r="O455" s="12" t="s">
        <v>39</v>
      </c>
      <c r="P455" s="55"/>
      <c r="Q455" s="32"/>
      <c r="R455" s="32"/>
      <c r="S455" s="32"/>
      <c r="T455" s="10"/>
      <c r="U455" s="61"/>
      <c r="V455" s="21"/>
      <c r="W455" s="21"/>
      <c r="X455" s="24"/>
    </row>
    <row r="456" spans="1:24" s="19" customFormat="1" ht="12.75" customHeight="1">
      <c r="A456" s="76"/>
      <c r="B456" s="79"/>
      <c r="C456" s="128"/>
      <c r="D456" s="81">
        <v>0.4</v>
      </c>
      <c r="E456" s="81"/>
      <c r="F456" s="81"/>
      <c r="G456" s="81"/>
      <c r="H456" s="81"/>
      <c r="I456" s="81"/>
      <c r="J456" s="82">
        <v>0.6</v>
      </c>
      <c r="K456" s="81"/>
      <c r="L456" s="81"/>
      <c r="M456" s="81"/>
      <c r="N456" s="81"/>
      <c r="O456" s="83"/>
      <c r="P456" s="82"/>
      <c r="Q456" s="81"/>
      <c r="R456" s="81"/>
      <c r="S456" s="81"/>
      <c r="T456" s="81"/>
      <c r="U456" s="83"/>
      <c r="V456" s="21"/>
      <c r="W456" s="21"/>
      <c r="X456" s="24"/>
    </row>
    <row r="457" spans="1:24" s="19" customFormat="1" ht="12.75" customHeight="1">
      <c r="A457" s="76"/>
      <c r="B457" s="79"/>
      <c r="C457" s="128"/>
      <c r="D457" s="87">
        <f>+ROUND((C455*D456),2)</f>
        <v>578.64</v>
      </c>
      <c r="E457" s="87"/>
      <c r="F457" s="87"/>
      <c r="G457" s="87"/>
      <c r="H457" s="87"/>
      <c r="I457" s="87"/>
      <c r="J457" s="88">
        <f>+ROUND((C455*J456),2)</f>
        <v>867.96</v>
      </c>
      <c r="K457" s="87"/>
      <c r="L457" s="87"/>
      <c r="M457" s="87"/>
      <c r="N457" s="87"/>
      <c r="O457" s="89"/>
      <c r="P457" s="88"/>
      <c r="Q457" s="87"/>
      <c r="R457" s="87"/>
      <c r="S457" s="87"/>
      <c r="T457" s="87"/>
      <c r="U457" s="89"/>
      <c r="V457" s="21"/>
      <c r="W457" s="21"/>
      <c r="X457" s="24"/>
    </row>
    <row r="458" spans="1:24" s="19" customFormat="1" ht="12.75" customHeight="1">
      <c r="A458" s="75" t="s">
        <v>351</v>
      </c>
      <c r="B458" s="78" t="s">
        <v>214</v>
      </c>
      <c r="C458" s="127">
        <v>176.2</v>
      </c>
      <c r="D458" s="41" t="s">
        <v>43</v>
      </c>
      <c r="E458" s="14"/>
      <c r="F458" s="14"/>
      <c r="G458" s="14"/>
      <c r="H458" s="14"/>
      <c r="I458" s="14"/>
      <c r="J458" s="45" t="s">
        <v>43</v>
      </c>
      <c r="K458" s="14"/>
      <c r="L458" s="14"/>
      <c r="M458" s="14"/>
      <c r="N458" s="14" t="s">
        <v>42</v>
      </c>
      <c r="O458" s="15" t="s">
        <v>39</v>
      </c>
      <c r="P458" s="45"/>
      <c r="Q458" s="43"/>
      <c r="R458" s="43"/>
      <c r="S458" s="43"/>
      <c r="T458" s="42"/>
      <c r="U458" s="44"/>
      <c r="V458" s="21"/>
      <c r="W458" s="21"/>
      <c r="X458" s="24"/>
    </row>
    <row r="459" spans="1:24" s="19" customFormat="1" ht="12.75" customHeight="1">
      <c r="A459" s="76"/>
      <c r="B459" s="79"/>
      <c r="C459" s="128"/>
      <c r="D459" s="81">
        <v>0.3</v>
      </c>
      <c r="E459" s="81"/>
      <c r="F459" s="81"/>
      <c r="G459" s="81"/>
      <c r="H459" s="81"/>
      <c r="I459" s="81"/>
      <c r="J459" s="82">
        <v>0.7</v>
      </c>
      <c r="K459" s="81"/>
      <c r="L459" s="81"/>
      <c r="M459" s="81"/>
      <c r="N459" s="81"/>
      <c r="O459" s="83"/>
      <c r="P459" s="82"/>
      <c r="Q459" s="81"/>
      <c r="R459" s="81"/>
      <c r="S459" s="81"/>
      <c r="T459" s="81"/>
      <c r="U459" s="83"/>
      <c r="V459" s="21"/>
      <c r="W459" s="21"/>
      <c r="X459" s="24"/>
    </row>
    <row r="460" spans="1:24" s="19" customFormat="1" ht="12.75" customHeight="1">
      <c r="A460" s="77"/>
      <c r="B460" s="80"/>
      <c r="C460" s="129"/>
      <c r="D460" s="84">
        <f>+ROUND((C458*D459),2)</f>
        <v>52.86</v>
      </c>
      <c r="E460" s="84"/>
      <c r="F460" s="84"/>
      <c r="G460" s="84"/>
      <c r="H460" s="84"/>
      <c r="I460" s="84"/>
      <c r="J460" s="85">
        <f>+ROUND((C458*J459),2)</f>
        <v>123.34</v>
      </c>
      <c r="K460" s="84"/>
      <c r="L460" s="84"/>
      <c r="M460" s="84"/>
      <c r="N460" s="84"/>
      <c r="O460" s="86"/>
      <c r="P460" s="85"/>
      <c r="Q460" s="84"/>
      <c r="R460" s="84"/>
      <c r="S460" s="84"/>
      <c r="T460" s="84"/>
      <c r="U460" s="86"/>
      <c r="V460" s="21"/>
      <c r="W460" s="21"/>
      <c r="X460" s="24"/>
    </row>
    <row r="461" spans="1:24" s="19" customFormat="1" ht="12.75" customHeight="1">
      <c r="A461" s="76" t="s">
        <v>352</v>
      </c>
      <c r="B461" s="79" t="s">
        <v>342</v>
      </c>
      <c r="C461" s="128">
        <v>232.7</v>
      </c>
      <c r="D461" s="9" t="s">
        <v>43</v>
      </c>
      <c r="E461" s="11"/>
      <c r="F461" s="11"/>
      <c r="G461" s="11"/>
      <c r="H461" s="11"/>
      <c r="I461" s="11"/>
      <c r="J461" s="55" t="s">
        <v>43</v>
      </c>
      <c r="K461" s="11"/>
      <c r="L461" s="11"/>
      <c r="M461" s="11"/>
      <c r="N461" s="11" t="s">
        <v>42</v>
      </c>
      <c r="O461" s="12" t="s">
        <v>39</v>
      </c>
      <c r="P461" s="55"/>
      <c r="Q461" s="32"/>
      <c r="R461" s="32"/>
      <c r="S461" s="32"/>
      <c r="T461" s="10"/>
      <c r="U461" s="61"/>
      <c r="V461" s="21"/>
      <c r="W461" s="21"/>
      <c r="X461" s="24"/>
    </row>
    <row r="462" spans="1:24" s="19" customFormat="1" ht="12.75" customHeight="1">
      <c r="A462" s="76"/>
      <c r="B462" s="79"/>
      <c r="C462" s="128"/>
      <c r="D462" s="81">
        <v>0.3</v>
      </c>
      <c r="E462" s="81"/>
      <c r="F462" s="81"/>
      <c r="G462" s="81"/>
      <c r="H462" s="81"/>
      <c r="I462" s="81"/>
      <c r="J462" s="82">
        <v>0.7</v>
      </c>
      <c r="K462" s="81"/>
      <c r="L462" s="81"/>
      <c r="M462" s="81"/>
      <c r="N462" s="81"/>
      <c r="O462" s="83"/>
      <c r="P462" s="82"/>
      <c r="Q462" s="81"/>
      <c r="R462" s="81"/>
      <c r="S462" s="81"/>
      <c r="T462" s="81"/>
      <c r="U462" s="83"/>
      <c r="V462" s="21"/>
      <c r="W462" s="21"/>
      <c r="X462" s="24"/>
    </row>
    <row r="463" spans="1:24" s="19" customFormat="1" ht="12.75" customHeight="1">
      <c r="A463" s="76"/>
      <c r="B463" s="79"/>
      <c r="C463" s="128"/>
      <c r="D463" s="87">
        <f>+ROUND((C461*D462),2)</f>
        <v>69.81</v>
      </c>
      <c r="E463" s="87"/>
      <c r="F463" s="87"/>
      <c r="G463" s="87"/>
      <c r="H463" s="87"/>
      <c r="I463" s="87"/>
      <c r="J463" s="88">
        <f>+ROUND((C461*J462),2)</f>
        <v>162.89</v>
      </c>
      <c r="K463" s="87"/>
      <c r="L463" s="87"/>
      <c r="M463" s="87"/>
      <c r="N463" s="87"/>
      <c r="O463" s="89"/>
      <c r="P463" s="88"/>
      <c r="Q463" s="87"/>
      <c r="R463" s="87"/>
      <c r="S463" s="87"/>
      <c r="T463" s="87"/>
      <c r="U463" s="89"/>
      <c r="V463" s="21"/>
      <c r="W463" s="21"/>
      <c r="X463" s="24"/>
    </row>
    <row r="464" spans="1:24" s="19" customFormat="1" ht="12.75" customHeight="1">
      <c r="A464" s="75" t="s">
        <v>353</v>
      </c>
      <c r="B464" s="78" t="s">
        <v>343</v>
      </c>
      <c r="C464" s="132">
        <v>1284</v>
      </c>
      <c r="D464" s="41" t="s">
        <v>43</v>
      </c>
      <c r="E464" s="14"/>
      <c r="F464" s="14"/>
      <c r="G464" s="14"/>
      <c r="H464" s="14"/>
      <c r="I464" s="14"/>
      <c r="J464" s="45" t="s">
        <v>43</v>
      </c>
      <c r="K464" s="14"/>
      <c r="L464" s="14"/>
      <c r="M464" s="14"/>
      <c r="N464" s="14" t="s">
        <v>42</v>
      </c>
      <c r="O464" s="15" t="s">
        <v>39</v>
      </c>
      <c r="P464" s="45"/>
      <c r="Q464" s="43"/>
      <c r="R464" s="43"/>
      <c r="S464" s="43"/>
      <c r="T464" s="42"/>
      <c r="U464" s="44"/>
      <c r="V464" s="21"/>
      <c r="W464" s="21"/>
      <c r="X464" s="24"/>
    </row>
    <row r="465" spans="1:24" s="19" customFormat="1" ht="12.75" customHeight="1">
      <c r="A465" s="76"/>
      <c r="B465" s="79"/>
      <c r="C465" s="133"/>
      <c r="D465" s="81">
        <v>0.3</v>
      </c>
      <c r="E465" s="81"/>
      <c r="F465" s="81"/>
      <c r="G465" s="81"/>
      <c r="H465" s="81"/>
      <c r="I465" s="81"/>
      <c r="J465" s="82">
        <v>0.7</v>
      </c>
      <c r="K465" s="81"/>
      <c r="L465" s="81"/>
      <c r="M465" s="81"/>
      <c r="N465" s="81"/>
      <c r="O465" s="83"/>
      <c r="P465" s="82"/>
      <c r="Q465" s="81"/>
      <c r="R465" s="81"/>
      <c r="S465" s="81"/>
      <c r="T465" s="81"/>
      <c r="U465" s="83"/>
      <c r="V465" s="21"/>
      <c r="W465" s="21"/>
      <c r="X465" s="24"/>
    </row>
    <row r="466" spans="1:24" s="19" customFormat="1" ht="12.75" customHeight="1">
      <c r="A466" s="77"/>
      <c r="B466" s="80"/>
      <c r="C466" s="134"/>
      <c r="D466" s="84">
        <f>+ROUND((C464*D465),2)</f>
        <v>385.2</v>
      </c>
      <c r="E466" s="84"/>
      <c r="F466" s="84"/>
      <c r="G466" s="84"/>
      <c r="H466" s="84"/>
      <c r="I466" s="84"/>
      <c r="J466" s="85">
        <f>+ROUND((C464*J465),2)</f>
        <v>898.8</v>
      </c>
      <c r="K466" s="84"/>
      <c r="L466" s="84"/>
      <c r="M466" s="84"/>
      <c r="N466" s="84"/>
      <c r="O466" s="86"/>
      <c r="P466" s="85"/>
      <c r="Q466" s="84"/>
      <c r="R466" s="84"/>
      <c r="S466" s="84"/>
      <c r="T466" s="84"/>
      <c r="U466" s="86"/>
      <c r="V466" s="21"/>
      <c r="W466" s="21"/>
      <c r="X466" s="24"/>
    </row>
    <row r="467" spans="1:24" s="19" customFormat="1" ht="12.75" customHeight="1">
      <c r="A467" s="76" t="s">
        <v>354</v>
      </c>
      <c r="B467" s="79" t="s">
        <v>344</v>
      </c>
      <c r="C467" s="133">
        <v>4510.8</v>
      </c>
      <c r="D467" s="9"/>
      <c r="E467" s="11"/>
      <c r="F467" s="11"/>
      <c r="G467" s="11"/>
      <c r="H467" s="11"/>
      <c r="I467" s="11"/>
      <c r="J467" s="55" t="s">
        <v>43</v>
      </c>
      <c r="K467" s="11"/>
      <c r="L467" s="11"/>
      <c r="M467" s="11"/>
      <c r="N467" s="11" t="s">
        <v>42</v>
      </c>
      <c r="O467" s="12" t="s">
        <v>39</v>
      </c>
      <c r="P467" s="55" t="s">
        <v>43</v>
      </c>
      <c r="Q467" s="32"/>
      <c r="R467" s="32"/>
      <c r="S467" s="32"/>
      <c r="T467" s="10"/>
      <c r="U467" s="61"/>
      <c r="V467" s="21"/>
      <c r="W467" s="21"/>
      <c r="X467" s="24"/>
    </row>
    <row r="468" spans="1:24" s="19" customFormat="1" ht="12.75" customHeight="1">
      <c r="A468" s="76"/>
      <c r="B468" s="79"/>
      <c r="C468" s="133"/>
      <c r="D468" s="81"/>
      <c r="E468" s="81"/>
      <c r="F468" s="81"/>
      <c r="G468" s="81"/>
      <c r="H468" s="81"/>
      <c r="I468" s="81"/>
      <c r="J468" s="82">
        <v>0.2</v>
      </c>
      <c r="K468" s="81"/>
      <c r="L468" s="81"/>
      <c r="M468" s="81"/>
      <c r="N468" s="81"/>
      <c r="O468" s="83"/>
      <c r="P468" s="82">
        <v>0.8</v>
      </c>
      <c r="Q468" s="81"/>
      <c r="R468" s="81"/>
      <c r="S468" s="81"/>
      <c r="T468" s="81"/>
      <c r="U468" s="83"/>
      <c r="V468" s="21"/>
      <c r="W468" s="21"/>
      <c r="X468" s="24"/>
    </row>
    <row r="469" spans="1:24" s="19" customFormat="1" ht="12.75" customHeight="1">
      <c r="A469" s="76"/>
      <c r="B469" s="79"/>
      <c r="C469" s="133"/>
      <c r="D469" s="87"/>
      <c r="E469" s="87"/>
      <c r="F469" s="87"/>
      <c r="G469" s="87"/>
      <c r="H469" s="87"/>
      <c r="I469" s="87"/>
      <c r="J469" s="88">
        <f>+ROUND((C467*J468),2)</f>
        <v>902.16</v>
      </c>
      <c r="K469" s="87"/>
      <c r="L469" s="87"/>
      <c r="M469" s="87"/>
      <c r="N469" s="87"/>
      <c r="O469" s="89"/>
      <c r="P469" s="88">
        <f>+ROUND((C467*P468),2)</f>
        <v>3608.64</v>
      </c>
      <c r="Q469" s="87"/>
      <c r="R469" s="87"/>
      <c r="S469" s="87"/>
      <c r="T469" s="87"/>
      <c r="U469" s="89"/>
      <c r="V469" s="21"/>
      <c r="W469" s="21"/>
      <c r="X469" s="24"/>
    </row>
    <row r="470" spans="1:24" s="19" customFormat="1" ht="12.75" customHeight="1">
      <c r="A470" s="75" t="s">
        <v>355</v>
      </c>
      <c r="B470" s="78" t="s">
        <v>156</v>
      </c>
      <c r="C470" s="132">
        <v>1159.6</v>
      </c>
      <c r="D470" s="41"/>
      <c r="E470" s="14"/>
      <c r="F470" s="14"/>
      <c r="G470" s="14"/>
      <c r="H470" s="14"/>
      <c r="I470" s="14"/>
      <c r="J470" s="45"/>
      <c r="K470" s="14"/>
      <c r="L470" s="14"/>
      <c r="M470" s="14"/>
      <c r="N470" s="14"/>
      <c r="O470" s="15"/>
      <c r="P470" s="45" t="s">
        <v>43</v>
      </c>
      <c r="Q470" s="14"/>
      <c r="R470" s="14"/>
      <c r="S470" s="14"/>
      <c r="T470" s="14" t="s">
        <v>42</v>
      </c>
      <c r="U470" s="15" t="s">
        <v>39</v>
      </c>
      <c r="V470" s="21"/>
      <c r="W470" s="21"/>
      <c r="X470" s="24"/>
    </row>
    <row r="471" spans="1:24" s="19" customFormat="1" ht="12.75" customHeight="1">
      <c r="A471" s="76"/>
      <c r="B471" s="79"/>
      <c r="C471" s="133"/>
      <c r="D471" s="81"/>
      <c r="E471" s="81"/>
      <c r="F471" s="81"/>
      <c r="G471" s="81"/>
      <c r="H471" s="81"/>
      <c r="I471" s="81"/>
      <c r="J471" s="82"/>
      <c r="K471" s="81"/>
      <c r="L471" s="81"/>
      <c r="M471" s="81"/>
      <c r="N471" s="81"/>
      <c r="O471" s="83"/>
      <c r="P471" s="82">
        <v>1</v>
      </c>
      <c r="Q471" s="81"/>
      <c r="R471" s="81"/>
      <c r="S471" s="81"/>
      <c r="T471" s="81"/>
      <c r="U471" s="83"/>
      <c r="V471" s="21"/>
      <c r="W471" s="21"/>
      <c r="X471" s="24"/>
    </row>
    <row r="472" spans="1:24" s="19" customFormat="1" ht="12.75" customHeight="1">
      <c r="A472" s="77"/>
      <c r="B472" s="80"/>
      <c r="C472" s="134"/>
      <c r="D472" s="84"/>
      <c r="E472" s="84"/>
      <c r="F472" s="84"/>
      <c r="G472" s="84"/>
      <c r="H472" s="84"/>
      <c r="I472" s="84"/>
      <c r="J472" s="85"/>
      <c r="K472" s="84"/>
      <c r="L472" s="84"/>
      <c r="M472" s="84"/>
      <c r="N472" s="84"/>
      <c r="O472" s="86"/>
      <c r="P472" s="85">
        <f>+ROUND((C470*P471),2)</f>
        <v>1159.6</v>
      </c>
      <c r="Q472" s="84"/>
      <c r="R472" s="84"/>
      <c r="S472" s="84"/>
      <c r="T472" s="84"/>
      <c r="U472" s="86"/>
      <c r="V472" s="21"/>
      <c r="W472" s="21"/>
      <c r="X472" s="24"/>
    </row>
    <row r="473" spans="1:24" s="19" customFormat="1" ht="12.75" customHeight="1">
      <c r="A473" s="75" t="s">
        <v>356</v>
      </c>
      <c r="B473" s="78" t="s">
        <v>345</v>
      </c>
      <c r="C473" s="132">
        <v>12702</v>
      </c>
      <c r="D473" s="41"/>
      <c r="E473" s="14"/>
      <c r="F473" s="14"/>
      <c r="G473" s="14"/>
      <c r="H473" s="14"/>
      <c r="I473" s="14"/>
      <c r="J473" s="45"/>
      <c r="K473" s="14"/>
      <c r="L473" s="14"/>
      <c r="M473" s="14"/>
      <c r="N473" s="14"/>
      <c r="O473" s="15"/>
      <c r="P473" s="45" t="s">
        <v>43</v>
      </c>
      <c r="Q473" s="14"/>
      <c r="R473" s="14"/>
      <c r="S473" s="14"/>
      <c r="T473" s="14" t="s">
        <v>42</v>
      </c>
      <c r="U473" s="15" t="s">
        <v>39</v>
      </c>
      <c r="V473" s="21"/>
      <c r="W473" s="21"/>
      <c r="X473" s="24"/>
    </row>
    <row r="474" spans="1:24" s="19" customFormat="1" ht="12.75" customHeight="1">
      <c r="A474" s="76"/>
      <c r="B474" s="79"/>
      <c r="C474" s="133"/>
      <c r="D474" s="81"/>
      <c r="E474" s="81"/>
      <c r="F474" s="81"/>
      <c r="G474" s="81"/>
      <c r="H474" s="81"/>
      <c r="I474" s="81"/>
      <c r="J474" s="82"/>
      <c r="K474" s="81"/>
      <c r="L474" s="81"/>
      <c r="M474" s="81"/>
      <c r="N474" s="81"/>
      <c r="O474" s="83"/>
      <c r="P474" s="82">
        <v>1</v>
      </c>
      <c r="Q474" s="81"/>
      <c r="R474" s="81"/>
      <c r="S474" s="81"/>
      <c r="T474" s="81"/>
      <c r="U474" s="83"/>
      <c r="V474" s="21"/>
      <c r="W474" s="21"/>
      <c r="X474" s="24"/>
    </row>
    <row r="475" spans="1:24" s="19" customFormat="1" ht="12.75" customHeight="1">
      <c r="A475" s="77"/>
      <c r="B475" s="80"/>
      <c r="C475" s="134"/>
      <c r="D475" s="84"/>
      <c r="E475" s="84"/>
      <c r="F475" s="84"/>
      <c r="G475" s="84"/>
      <c r="H475" s="84"/>
      <c r="I475" s="84"/>
      <c r="J475" s="85"/>
      <c r="K475" s="84"/>
      <c r="L475" s="84"/>
      <c r="M475" s="84"/>
      <c r="N475" s="84"/>
      <c r="O475" s="86"/>
      <c r="P475" s="85">
        <f>+ROUND((C473*P474),2)</f>
        <v>12702</v>
      </c>
      <c r="Q475" s="84"/>
      <c r="R475" s="84"/>
      <c r="S475" s="84"/>
      <c r="T475" s="84"/>
      <c r="U475" s="86"/>
      <c r="V475" s="21"/>
      <c r="W475" s="21"/>
      <c r="X475" s="24"/>
    </row>
    <row r="476" spans="1:24" s="7" customFormat="1" ht="21">
      <c r="A476" s="115" t="s">
        <v>2</v>
      </c>
      <c r="B476" s="116"/>
      <c r="C476" s="74">
        <f>ROUND(SUM(C11:C475),2)</f>
        <v>485087.49</v>
      </c>
      <c r="D476" s="117"/>
      <c r="E476" s="117"/>
      <c r="F476" s="117"/>
      <c r="G476" s="117"/>
      <c r="H476" s="117"/>
      <c r="I476" s="117"/>
      <c r="J476" s="117"/>
      <c r="K476" s="117"/>
      <c r="L476" s="117"/>
      <c r="M476" s="117"/>
      <c r="N476" s="117"/>
      <c r="O476" s="117"/>
      <c r="P476" s="117"/>
      <c r="Q476" s="117"/>
      <c r="R476" s="117"/>
      <c r="S476" s="117"/>
      <c r="T476" s="117"/>
      <c r="U476" s="118"/>
      <c r="V476" s="16"/>
      <c r="W476" s="16"/>
      <c r="X476" s="18"/>
    </row>
    <row r="477" spans="1:21" ht="21">
      <c r="A477" s="121" t="s">
        <v>22</v>
      </c>
      <c r="B477" s="122"/>
      <c r="C477" s="123"/>
      <c r="D477" s="120">
        <f>+D466+D463+D460+D457+D445+D442+D69+D66+D63+D60+D57+D53+D50+D47+D44+D41+D38+D35+D32+D29+D22+D19+D16+D13</f>
        <v>51868.76</v>
      </c>
      <c r="E477" s="120"/>
      <c r="F477" s="120"/>
      <c r="G477" s="120"/>
      <c r="H477" s="119">
        <f>D477/$C$476</f>
        <v>0.10692660822896093</v>
      </c>
      <c r="I477" s="119"/>
      <c r="J477" s="120">
        <f>+J469+J466+J463+J460+J457+J454+J451+J448+J445+J442+J437+J434+J431+J428+J425+J420+J417+J414+J411+J408+J405+J402+J399+J302+J299+J296+J293+J290+J287+J284+J281+J278+J275+J272+J269+J266+J263+J258+J236+J233+J229+J226+J222+J219+J215+J212+J177+J174+J170+J167+J164+J159+J156+J152+J148+J144+J139+J135+J132+J129+J126+J122+J119+J116+J113+J108+J105+J102+J99+J95+J92+J89+J84+J81+J78+J73+J60+J25+J16</f>
        <v>314764.07999999996</v>
      </c>
      <c r="K477" s="120"/>
      <c r="L477" s="120"/>
      <c r="M477" s="120"/>
      <c r="N477" s="119">
        <f>J477/$C$476</f>
        <v>0.6488810503029051</v>
      </c>
      <c r="O477" s="119"/>
      <c r="P477" s="120">
        <f>+P475+P472+P445+P442+P394+P390+P387+P384+P381+P378+P375+P372+P369+P366+P363+P360+P357+P354+P351+P348+P345+P340+P337+P334+P331+P328+P325+P322+P319+P316+P313+P310+P307+P253+P249+P245+P242+P207+P204+P200+P195+P192+P189+P186+P182+P60+P16+P469</f>
        <v>118454.65000000001</v>
      </c>
      <c r="Q477" s="120"/>
      <c r="R477" s="120"/>
      <c r="S477" s="120"/>
      <c r="T477" s="119">
        <f>P477/$C$476</f>
        <v>0.24419234146813396</v>
      </c>
      <c r="U477" s="119"/>
    </row>
    <row r="478" spans="1:21" ht="21">
      <c r="A478" s="121" t="s">
        <v>23</v>
      </c>
      <c r="B478" s="122"/>
      <c r="C478" s="123"/>
      <c r="D478" s="114">
        <f>+D477</f>
        <v>51868.76</v>
      </c>
      <c r="E478" s="114"/>
      <c r="F478" s="114"/>
      <c r="G478" s="114"/>
      <c r="H478" s="119">
        <f>D478/$C$476</f>
        <v>0.10692660822896093</v>
      </c>
      <c r="I478" s="119"/>
      <c r="J478" s="114">
        <f>+J477+D478</f>
        <v>366632.83999999997</v>
      </c>
      <c r="K478" s="114"/>
      <c r="L478" s="114"/>
      <c r="M478" s="114"/>
      <c r="N478" s="119">
        <f>J478/$C$476</f>
        <v>0.755807658531866</v>
      </c>
      <c r="O478" s="119"/>
      <c r="P478" s="114">
        <f>+P477+J478</f>
        <v>485087.49</v>
      </c>
      <c r="Q478" s="114"/>
      <c r="R478" s="114"/>
      <c r="S478" s="114"/>
      <c r="T478" s="119">
        <f>P478/$C$476</f>
        <v>1</v>
      </c>
      <c r="U478" s="119"/>
    </row>
  </sheetData>
  <sheetProtection selectLockedCells="1" selectUnlockedCells="1"/>
  <mergeCells count="1323">
    <mergeCell ref="A435:A437"/>
    <mergeCell ref="B435:B437"/>
    <mergeCell ref="C435:C437"/>
    <mergeCell ref="D436:I436"/>
    <mergeCell ref="J436:O436"/>
    <mergeCell ref="P436:U436"/>
    <mergeCell ref="D437:I437"/>
    <mergeCell ref="J437:O437"/>
    <mergeCell ref="P437:U437"/>
    <mergeCell ref="A432:A434"/>
    <mergeCell ref="B432:B434"/>
    <mergeCell ref="C432:C434"/>
    <mergeCell ref="D433:I433"/>
    <mergeCell ref="J433:O433"/>
    <mergeCell ref="P433:U433"/>
    <mergeCell ref="D434:I434"/>
    <mergeCell ref="J434:O434"/>
    <mergeCell ref="P434:U434"/>
    <mergeCell ref="P428:U428"/>
    <mergeCell ref="A429:A431"/>
    <mergeCell ref="B429:B431"/>
    <mergeCell ref="C429:C431"/>
    <mergeCell ref="D430:I430"/>
    <mergeCell ref="J430:O430"/>
    <mergeCell ref="P430:U430"/>
    <mergeCell ref="D431:I431"/>
    <mergeCell ref="J431:O431"/>
    <mergeCell ref="P431:U431"/>
    <mergeCell ref="J425:O425"/>
    <mergeCell ref="P425:U425"/>
    <mergeCell ref="A426:A428"/>
    <mergeCell ref="B426:B428"/>
    <mergeCell ref="C426:C428"/>
    <mergeCell ref="D427:I427"/>
    <mergeCell ref="J427:O427"/>
    <mergeCell ref="P427:U427"/>
    <mergeCell ref="D428:I428"/>
    <mergeCell ref="J428:O428"/>
    <mergeCell ref="D421:I421"/>
    <mergeCell ref="J421:O421"/>
    <mergeCell ref="P421:U421"/>
    <mergeCell ref="A423:A425"/>
    <mergeCell ref="B423:B425"/>
    <mergeCell ref="C423:C425"/>
    <mergeCell ref="D424:I424"/>
    <mergeCell ref="J424:O424"/>
    <mergeCell ref="P424:U424"/>
    <mergeCell ref="D425:I425"/>
    <mergeCell ref="A418:A420"/>
    <mergeCell ref="B418:B420"/>
    <mergeCell ref="C418:C420"/>
    <mergeCell ref="D419:I419"/>
    <mergeCell ref="J419:O419"/>
    <mergeCell ref="P419:U419"/>
    <mergeCell ref="D420:I420"/>
    <mergeCell ref="J420:O420"/>
    <mergeCell ref="P420:U420"/>
    <mergeCell ref="A415:A417"/>
    <mergeCell ref="B415:B417"/>
    <mergeCell ref="C415:C417"/>
    <mergeCell ref="D416:I416"/>
    <mergeCell ref="J416:O416"/>
    <mergeCell ref="P416:U416"/>
    <mergeCell ref="D417:I417"/>
    <mergeCell ref="J417:O417"/>
    <mergeCell ref="P417:U417"/>
    <mergeCell ref="A412:A414"/>
    <mergeCell ref="B412:B414"/>
    <mergeCell ref="C412:C414"/>
    <mergeCell ref="D413:I413"/>
    <mergeCell ref="J413:O413"/>
    <mergeCell ref="P413:U413"/>
    <mergeCell ref="D414:I414"/>
    <mergeCell ref="J414:O414"/>
    <mergeCell ref="P414:U414"/>
    <mergeCell ref="A409:A411"/>
    <mergeCell ref="B409:B411"/>
    <mergeCell ref="C409:C411"/>
    <mergeCell ref="D410:I410"/>
    <mergeCell ref="J410:O410"/>
    <mergeCell ref="P410:U410"/>
    <mergeCell ref="D411:I411"/>
    <mergeCell ref="J411:O411"/>
    <mergeCell ref="P411:U411"/>
    <mergeCell ref="A406:A408"/>
    <mergeCell ref="B406:B408"/>
    <mergeCell ref="C406:C408"/>
    <mergeCell ref="D407:I407"/>
    <mergeCell ref="J407:O407"/>
    <mergeCell ref="P407:U407"/>
    <mergeCell ref="D408:I408"/>
    <mergeCell ref="J408:O408"/>
    <mergeCell ref="P408:U408"/>
    <mergeCell ref="P402:U402"/>
    <mergeCell ref="A403:A405"/>
    <mergeCell ref="B403:B405"/>
    <mergeCell ref="C403:C405"/>
    <mergeCell ref="D404:I404"/>
    <mergeCell ref="J404:O404"/>
    <mergeCell ref="P404:U404"/>
    <mergeCell ref="D405:I405"/>
    <mergeCell ref="J405:O405"/>
    <mergeCell ref="P405:U405"/>
    <mergeCell ref="J399:O399"/>
    <mergeCell ref="P399:U399"/>
    <mergeCell ref="A400:A402"/>
    <mergeCell ref="B400:B402"/>
    <mergeCell ref="C400:C402"/>
    <mergeCell ref="D401:I401"/>
    <mergeCell ref="J401:O401"/>
    <mergeCell ref="P401:U401"/>
    <mergeCell ref="D402:I402"/>
    <mergeCell ref="J402:O402"/>
    <mergeCell ref="D395:I395"/>
    <mergeCell ref="J395:O395"/>
    <mergeCell ref="P395:U395"/>
    <mergeCell ref="A397:A399"/>
    <mergeCell ref="B397:B399"/>
    <mergeCell ref="C397:C399"/>
    <mergeCell ref="D398:I398"/>
    <mergeCell ref="J398:O398"/>
    <mergeCell ref="P398:U398"/>
    <mergeCell ref="D399:I399"/>
    <mergeCell ref="J138:O138"/>
    <mergeCell ref="P138:U138"/>
    <mergeCell ref="D139:I139"/>
    <mergeCell ref="J139:O139"/>
    <mergeCell ref="P139:U139"/>
    <mergeCell ref="A137:A139"/>
    <mergeCell ref="B137:B139"/>
    <mergeCell ref="C137:C139"/>
    <mergeCell ref="D138:I138"/>
    <mergeCell ref="J134:O134"/>
    <mergeCell ref="P134:U134"/>
    <mergeCell ref="D135:I135"/>
    <mergeCell ref="J135:O135"/>
    <mergeCell ref="P135:U135"/>
    <mergeCell ref="A133:A135"/>
    <mergeCell ref="B133:B135"/>
    <mergeCell ref="C133:C135"/>
    <mergeCell ref="D134:I134"/>
    <mergeCell ref="J131:O131"/>
    <mergeCell ref="P131:U131"/>
    <mergeCell ref="D132:I132"/>
    <mergeCell ref="J132:O132"/>
    <mergeCell ref="P132:U132"/>
    <mergeCell ref="A130:A132"/>
    <mergeCell ref="B130:B132"/>
    <mergeCell ref="C130:C132"/>
    <mergeCell ref="D131:I131"/>
    <mergeCell ref="J128:O128"/>
    <mergeCell ref="P128:U128"/>
    <mergeCell ref="D129:I129"/>
    <mergeCell ref="J129:O129"/>
    <mergeCell ref="P129:U129"/>
    <mergeCell ref="A127:A129"/>
    <mergeCell ref="B127:B129"/>
    <mergeCell ref="C127:C129"/>
    <mergeCell ref="D128:I128"/>
    <mergeCell ref="J125:O125"/>
    <mergeCell ref="P125:U125"/>
    <mergeCell ref="D126:I126"/>
    <mergeCell ref="J126:O126"/>
    <mergeCell ref="P126:U126"/>
    <mergeCell ref="A124:A126"/>
    <mergeCell ref="B124:B126"/>
    <mergeCell ref="C124:C126"/>
    <mergeCell ref="D125:I125"/>
    <mergeCell ref="J121:O121"/>
    <mergeCell ref="P121:U121"/>
    <mergeCell ref="D122:I122"/>
    <mergeCell ref="J122:O122"/>
    <mergeCell ref="P122:U122"/>
    <mergeCell ref="A120:A122"/>
    <mergeCell ref="B120:B122"/>
    <mergeCell ref="C120:C122"/>
    <mergeCell ref="D121:I121"/>
    <mergeCell ref="P116:U116"/>
    <mergeCell ref="A117:A119"/>
    <mergeCell ref="B117:B119"/>
    <mergeCell ref="C117:C119"/>
    <mergeCell ref="D118:I118"/>
    <mergeCell ref="J118:O118"/>
    <mergeCell ref="P118:U118"/>
    <mergeCell ref="D119:I119"/>
    <mergeCell ref="J119:O119"/>
    <mergeCell ref="P119:U119"/>
    <mergeCell ref="J113:O113"/>
    <mergeCell ref="P113:U113"/>
    <mergeCell ref="A114:A116"/>
    <mergeCell ref="B114:B116"/>
    <mergeCell ref="C114:C116"/>
    <mergeCell ref="D115:I115"/>
    <mergeCell ref="J115:O115"/>
    <mergeCell ref="P115:U115"/>
    <mergeCell ref="D116:I116"/>
    <mergeCell ref="J116:O116"/>
    <mergeCell ref="D109:I109"/>
    <mergeCell ref="J109:O109"/>
    <mergeCell ref="P109:U109"/>
    <mergeCell ref="A111:A113"/>
    <mergeCell ref="B111:B113"/>
    <mergeCell ref="C111:C113"/>
    <mergeCell ref="D112:I112"/>
    <mergeCell ref="J112:O112"/>
    <mergeCell ref="P112:U112"/>
    <mergeCell ref="D113:I113"/>
    <mergeCell ref="J107:O107"/>
    <mergeCell ref="P107:U107"/>
    <mergeCell ref="D108:I108"/>
    <mergeCell ref="J108:O108"/>
    <mergeCell ref="P108:U108"/>
    <mergeCell ref="A106:A108"/>
    <mergeCell ref="B106:B108"/>
    <mergeCell ref="C106:C108"/>
    <mergeCell ref="D107:I107"/>
    <mergeCell ref="J104:O104"/>
    <mergeCell ref="P104:U104"/>
    <mergeCell ref="D105:I105"/>
    <mergeCell ref="J105:O105"/>
    <mergeCell ref="P105:U105"/>
    <mergeCell ref="A103:A105"/>
    <mergeCell ref="B103:B105"/>
    <mergeCell ref="C103:C105"/>
    <mergeCell ref="D104:I104"/>
    <mergeCell ref="P99:U99"/>
    <mergeCell ref="A100:A102"/>
    <mergeCell ref="B100:B102"/>
    <mergeCell ref="C100:C102"/>
    <mergeCell ref="D101:I101"/>
    <mergeCell ref="J101:O101"/>
    <mergeCell ref="P101:U101"/>
    <mergeCell ref="D102:I102"/>
    <mergeCell ref="J102:O102"/>
    <mergeCell ref="P102:U102"/>
    <mergeCell ref="P88:U88"/>
    <mergeCell ref="P89:U89"/>
    <mergeCell ref="A97:A99"/>
    <mergeCell ref="B97:B99"/>
    <mergeCell ref="C97:C99"/>
    <mergeCell ref="D98:I98"/>
    <mergeCell ref="J98:O98"/>
    <mergeCell ref="P98:U98"/>
    <mergeCell ref="D99:I99"/>
    <mergeCell ref="J99:O99"/>
    <mergeCell ref="P80:U80"/>
    <mergeCell ref="A82:A84"/>
    <mergeCell ref="B82:B84"/>
    <mergeCell ref="C82:C84"/>
    <mergeCell ref="D83:I83"/>
    <mergeCell ref="J83:O83"/>
    <mergeCell ref="J84:O84"/>
    <mergeCell ref="P84:U84"/>
    <mergeCell ref="D84:I84"/>
    <mergeCell ref="J81:O81"/>
    <mergeCell ref="P78:U78"/>
    <mergeCell ref="D74:I74"/>
    <mergeCell ref="J74:O74"/>
    <mergeCell ref="P74:U74"/>
    <mergeCell ref="D77:I77"/>
    <mergeCell ref="J77:O77"/>
    <mergeCell ref="P77:U77"/>
    <mergeCell ref="J78:O78"/>
    <mergeCell ref="B76:B78"/>
    <mergeCell ref="D81:I81"/>
    <mergeCell ref="C76:C78"/>
    <mergeCell ref="D78:I78"/>
    <mergeCell ref="B79:B81"/>
    <mergeCell ref="C79:C81"/>
    <mergeCell ref="D80:I80"/>
    <mergeCell ref="J80:O80"/>
    <mergeCell ref="A76:A78"/>
    <mergeCell ref="A90:A92"/>
    <mergeCell ref="B90:B92"/>
    <mergeCell ref="C90:C92"/>
    <mergeCell ref="D91:I91"/>
    <mergeCell ref="A87:A89"/>
    <mergeCell ref="B87:B89"/>
    <mergeCell ref="C87:C89"/>
    <mergeCell ref="D88:I88"/>
    <mergeCell ref="A79:A81"/>
    <mergeCell ref="P91:U91"/>
    <mergeCell ref="D92:I92"/>
    <mergeCell ref="J92:O92"/>
    <mergeCell ref="P92:U92"/>
    <mergeCell ref="P81:U81"/>
    <mergeCell ref="D89:I89"/>
    <mergeCell ref="J89:O89"/>
    <mergeCell ref="P83:U83"/>
    <mergeCell ref="J91:O91"/>
    <mergeCell ref="P94:U94"/>
    <mergeCell ref="D95:I95"/>
    <mergeCell ref="J95:O95"/>
    <mergeCell ref="P95:U95"/>
    <mergeCell ref="J88:O88"/>
    <mergeCell ref="A93:A95"/>
    <mergeCell ref="B93:B95"/>
    <mergeCell ref="C93:C95"/>
    <mergeCell ref="D94:I94"/>
    <mergeCell ref="J94:O94"/>
    <mergeCell ref="J72:O72"/>
    <mergeCell ref="P72:U72"/>
    <mergeCell ref="D73:I73"/>
    <mergeCell ref="J73:O73"/>
    <mergeCell ref="P73:U73"/>
    <mergeCell ref="A71:A73"/>
    <mergeCell ref="B71:B73"/>
    <mergeCell ref="C71:C73"/>
    <mergeCell ref="D72:I72"/>
    <mergeCell ref="J68:O68"/>
    <mergeCell ref="P68:U68"/>
    <mergeCell ref="D69:I69"/>
    <mergeCell ref="J69:O69"/>
    <mergeCell ref="P69:U69"/>
    <mergeCell ref="A67:A69"/>
    <mergeCell ref="B67:B69"/>
    <mergeCell ref="C67:C69"/>
    <mergeCell ref="D68:I68"/>
    <mergeCell ref="J65:O65"/>
    <mergeCell ref="P65:U65"/>
    <mergeCell ref="D66:I66"/>
    <mergeCell ref="J66:O66"/>
    <mergeCell ref="P66:U66"/>
    <mergeCell ref="A64:A66"/>
    <mergeCell ref="B64:B66"/>
    <mergeCell ref="C64:C66"/>
    <mergeCell ref="D65:I65"/>
    <mergeCell ref="J62:O62"/>
    <mergeCell ref="P62:U62"/>
    <mergeCell ref="D63:I63"/>
    <mergeCell ref="J63:O63"/>
    <mergeCell ref="P63:U63"/>
    <mergeCell ref="A61:A63"/>
    <mergeCell ref="B61:B63"/>
    <mergeCell ref="C61:C63"/>
    <mergeCell ref="D62:I62"/>
    <mergeCell ref="J59:O59"/>
    <mergeCell ref="P59:U59"/>
    <mergeCell ref="D60:I60"/>
    <mergeCell ref="J60:O60"/>
    <mergeCell ref="P60:U60"/>
    <mergeCell ref="A58:A60"/>
    <mergeCell ref="B58:B60"/>
    <mergeCell ref="C58:C60"/>
    <mergeCell ref="D59:I59"/>
    <mergeCell ref="J56:O56"/>
    <mergeCell ref="P56:U56"/>
    <mergeCell ref="D57:I57"/>
    <mergeCell ref="J57:O57"/>
    <mergeCell ref="P57:U57"/>
    <mergeCell ref="A55:A57"/>
    <mergeCell ref="B55:B57"/>
    <mergeCell ref="C55:C57"/>
    <mergeCell ref="D56:I56"/>
    <mergeCell ref="J52:O52"/>
    <mergeCell ref="P52:U52"/>
    <mergeCell ref="D53:I53"/>
    <mergeCell ref="J53:O53"/>
    <mergeCell ref="P53:U53"/>
    <mergeCell ref="A51:A53"/>
    <mergeCell ref="B51:B53"/>
    <mergeCell ref="C51:C53"/>
    <mergeCell ref="D52:I52"/>
    <mergeCell ref="J49:O49"/>
    <mergeCell ref="P49:U49"/>
    <mergeCell ref="D50:I50"/>
    <mergeCell ref="J50:O50"/>
    <mergeCell ref="P50:U50"/>
    <mergeCell ref="A48:A50"/>
    <mergeCell ref="B48:B50"/>
    <mergeCell ref="C48:C50"/>
    <mergeCell ref="D49:I49"/>
    <mergeCell ref="J46:O46"/>
    <mergeCell ref="P46:U46"/>
    <mergeCell ref="D47:I47"/>
    <mergeCell ref="J47:O47"/>
    <mergeCell ref="P47:U47"/>
    <mergeCell ref="A45:A47"/>
    <mergeCell ref="B45:B47"/>
    <mergeCell ref="C45:C47"/>
    <mergeCell ref="D46:I46"/>
    <mergeCell ref="J43:O43"/>
    <mergeCell ref="P43:U43"/>
    <mergeCell ref="D44:I44"/>
    <mergeCell ref="J44:O44"/>
    <mergeCell ref="P44:U44"/>
    <mergeCell ref="A42:A44"/>
    <mergeCell ref="B42:B44"/>
    <mergeCell ref="C42:C44"/>
    <mergeCell ref="D43:I43"/>
    <mergeCell ref="J40:O40"/>
    <mergeCell ref="P40:U40"/>
    <mergeCell ref="D41:I41"/>
    <mergeCell ref="J41:O41"/>
    <mergeCell ref="P41:U41"/>
    <mergeCell ref="A39:A41"/>
    <mergeCell ref="B39:B41"/>
    <mergeCell ref="C39:C41"/>
    <mergeCell ref="D40:I40"/>
    <mergeCell ref="D37:I37"/>
    <mergeCell ref="J37:O37"/>
    <mergeCell ref="P37:U37"/>
    <mergeCell ref="D38:I38"/>
    <mergeCell ref="J38:O38"/>
    <mergeCell ref="P38:U38"/>
    <mergeCell ref="B36:B38"/>
    <mergeCell ref="C36:C38"/>
    <mergeCell ref="B33:B35"/>
    <mergeCell ref="C33:C35"/>
    <mergeCell ref="A27:A29"/>
    <mergeCell ref="A30:A32"/>
    <mergeCell ref="A33:A35"/>
    <mergeCell ref="A36:A38"/>
    <mergeCell ref="D34:I34"/>
    <mergeCell ref="J34:O34"/>
    <mergeCell ref="P34:U34"/>
    <mergeCell ref="D35:I35"/>
    <mergeCell ref="J35:O35"/>
    <mergeCell ref="P35:U35"/>
    <mergeCell ref="P31:U31"/>
    <mergeCell ref="D32:I32"/>
    <mergeCell ref="J32:O32"/>
    <mergeCell ref="P32:U32"/>
    <mergeCell ref="B30:B32"/>
    <mergeCell ref="C30:C32"/>
    <mergeCell ref="D31:I31"/>
    <mergeCell ref="J31:O31"/>
    <mergeCell ref="D28:I28"/>
    <mergeCell ref="J28:O28"/>
    <mergeCell ref="P28:U28"/>
    <mergeCell ref="D29:I29"/>
    <mergeCell ref="J29:O29"/>
    <mergeCell ref="P29:U29"/>
    <mergeCell ref="A11:A13"/>
    <mergeCell ref="H478:I478"/>
    <mergeCell ref="J478:M478"/>
    <mergeCell ref="P477:S477"/>
    <mergeCell ref="A478:C478"/>
    <mergeCell ref="D8:I8"/>
    <mergeCell ref="J8:O8"/>
    <mergeCell ref="P8:U8"/>
    <mergeCell ref="B27:B29"/>
    <mergeCell ref="C27:C29"/>
    <mergeCell ref="T477:U477"/>
    <mergeCell ref="J477:M477"/>
    <mergeCell ref="N477:O477"/>
    <mergeCell ref="A477:C477"/>
    <mergeCell ref="D477:G477"/>
    <mergeCell ref="H477:I477"/>
    <mergeCell ref="B11:B13"/>
    <mergeCell ref="C11:C13"/>
    <mergeCell ref="D12:I12"/>
    <mergeCell ref="J12:O12"/>
    <mergeCell ref="D478:G478"/>
    <mergeCell ref="A476:B476"/>
    <mergeCell ref="D476:U476"/>
    <mergeCell ref="N478:O478"/>
    <mergeCell ref="P478:S478"/>
    <mergeCell ref="T478:U478"/>
    <mergeCell ref="P12:U12"/>
    <mergeCell ref="D13:I13"/>
    <mergeCell ref="J9:O9"/>
    <mergeCell ref="P9:U9"/>
    <mergeCell ref="J13:O13"/>
    <mergeCell ref="P13:U13"/>
    <mergeCell ref="D9:I9"/>
    <mergeCell ref="D10:I10"/>
    <mergeCell ref="J10:O10"/>
    <mergeCell ref="P10:U10"/>
    <mergeCell ref="A5:U5"/>
    <mergeCell ref="A7:A8"/>
    <mergeCell ref="B7:B8"/>
    <mergeCell ref="C7:C8"/>
    <mergeCell ref="D7:I7"/>
    <mergeCell ref="J7:O7"/>
    <mergeCell ref="P7:U7"/>
    <mergeCell ref="A6:U6"/>
    <mergeCell ref="J15:O15"/>
    <mergeCell ref="P15:U15"/>
    <mergeCell ref="D16:I16"/>
    <mergeCell ref="J16:O16"/>
    <mergeCell ref="P16:U16"/>
    <mergeCell ref="A14:A16"/>
    <mergeCell ref="B14:B16"/>
    <mergeCell ref="C14:C16"/>
    <mergeCell ref="D15:I15"/>
    <mergeCell ref="J18:O18"/>
    <mergeCell ref="P18:U18"/>
    <mergeCell ref="D19:I19"/>
    <mergeCell ref="J19:O19"/>
    <mergeCell ref="P19:U19"/>
    <mergeCell ref="A17:A19"/>
    <mergeCell ref="B17:B19"/>
    <mergeCell ref="C17:C19"/>
    <mergeCell ref="D18:I18"/>
    <mergeCell ref="J21:O21"/>
    <mergeCell ref="P21:U21"/>
    <mergeCell ref="D22:I22"/>
    <mergeCell ref="J22:O22"/>
    <mergeCell ref="P22:U22"/>
    <mergeCell ref="A20:A22"/>
    <mergeCell ref="B20:B22"/>
    <mergeCell ref="C20:C22"/>
    <mergeCell ref="D21:I21"/>
    <mergeCell ref="J24:O24"/>
    <mergeCell ref="P24:U24"/>
    <mergeCell ref="D25:I25"/>
    <mergeCell ref="J25:O25"/>
    <mergeCell ref="P25:U25"/>
    <mergeCell ref="A23:A25"/>
    <mergeCell ref="B23:B25"/>
    <mergeCell ref="C23:C25"/>
    <mergeCell ref="D24:I24"/>
    <mergeCell ref="D140:I140"/>
    <mergeCell ref="J140:O140"/>
    <mergeCell ref="P140:U140"/>
    <mergeCell ref="A142:A144"/>
    <mergeCell ref="B142:B144"/>
    <mergeCell ref="C142:C144"/>
    <mergeCell ref="D143:I143"/>
    <mergeCell ref="J143:O143"/>
    <mergeCell ref="P143:U143"/>
    <mergeCell ref="D144:I144"/>
    <mergeCell ref="J144:O144"/>
    <mergeCell ref="P144:U144"/>
    <mergeCell ref="A146:A148"/>
    <mergeCell ref="B146:B148"/>
    <mergeCell ref="C146:C148"/>
    <mergeCell ref="D147:I147"/>
    <mergeCell ref="J147:O147"/>
    <mergeCell ref="P147:U147"/>
    <mergeCell ref="D148:I148"/>
    <mergeCell ref="J148:O148"/>
    <mergeCell ref="P148:U148"/>
    <mergeCell ref="A150:A152"/>
    <mergeCell ref="B150:B152"/>
    <mergeCell ref="C150:C152"/>
    <mergeCell ref="D151:I151"/>
    <mergeCell ref="J151:O151"/>
    <mergeCell ref="P151:U151"/>
    <mergeCell ref="D152:I152"/>
    <mergeCell ref="J152:O152"/>
    <mergeCell ref="P152:U152"/>
    <mergeCell ref="J155:O155"/>
    <mergeCell ref="P155:U155"/>
    <mergeCell ref="D156:I156"/>
    <mergeCell ref="J156:O156"/>
    <mergeCell ref="P156:U156"/>
    <mergeCell ref="A154:A156"/>
    <mergeCell ref="B154:B156"/>
    <mergeCell ref="C154:C156"/>
    <mergeCell ref="D155:I155"/>
    <mergeCell ref="J158:O158"/>
    <mergeCell ref="P158:U158"/>
    <mergeCell ref="D159:I159"/>
    <mergeCell ref="J159:O159"/>
    <mergeCell ref="P159:U159"/>
    <mergeCell ref="A157:A159"/>
    <mergeCell ref="B157:B159"/>
    <mergeCell ref="C157:C159"/>
    <mergeCell ref="D158:I158"/>
    <mergeCell ref="D160:I160"/>
    <mergeCell ref="J160:O160"/>
    <mergeCell ref="P160:U160"/>
    <mergeCell ref="A162:A164"/>
    <mergeCell ref="B162:B164"/>
    <mergeCell ref="C162:C164"/>
    <mergeCell ref="D163:I163"/>
    <mergeCell ref="J163:O163"/>
    <mergeCell ref="P163:U163"/>
    <mergeCell ref="D164:I164"/>
    <mergeCell ref="J164:O164"/>
    <mergeCell ref="P164:U164"/>
    <mergeCell ref="A165:A167"/>
    <mergeCell ref="B165:B167"/>
    <mergeCell ref="C165:C167"/>
    <mergeCell ref="D166:I166"/>
    <mergeCell ref="J166:O166"/>
    <mergeCell ref="P166:U166"/>
    <mergeCell ref="D167:I167"/>
    <mergeCell ref="J167:O167"/>
    <mergeCell ref="P167:U167"/>
    <mergeCell ref="A168:A170"/>
    <mergeCell ref="B168:B170"/>
    <mergeCell ref="C168:C170"/>
    <mergeCell ref="D169:I169"/>
    <mergeCell ref="J169:O169"/>
    <mergeCell ref="P169:U169"/>
    <mergeCell ref="D170:I170"/>
    <mergeCell ref="J170:O170"/>
    <mergeCell ref="P170:U170"/>
    <mergeCell ref="J173:O173"/>
    <mergeCell ref="P173:U173"/>
    <mergeCell ref="D174:I174"/>
    <mergeCell ref="J174:O174"/>
    <mergeCell ref="P174:U174"/>
    <mergeCell ref="A172:A174"/>
    <mergeCell ref="B172:B174"/>
    <mergeCell ref="C172:C174"/>
    <mergeCell ref="D173:I173"/>
    <mergeCell ref="J176:O176"/>
    <mergeCell ref="P176:U176"/>
    <mergeCell ref="D177:I177"/>
    <mergeCell ref="J177:O177"/>
    <mergeCell ref="P177:U177"/>
    <mergeCell ref="A175:A177"/>
    <mergeCell ref="B175:B177"/>
    <mergeCell ref="C175:C177"/>
    <mergeCell ref="D176:I176"/>
    <mergeCell ref="A180:A182"/>
    <mergeCell ref="B180:B182"/>
    <mergeCell ref="C180:C182"/>
    <mergeCell ref="D181:I181"/>
    <mergeCell ref="J181:O181"/>
    <mergeCell ref="P181:U181"/>
    <mergeCell ref="D182:I182"/>
    <mergeCell ref="D178:I178"/>
    <mergeCell ref="J178:O178"/>
    <mergeCell ref="P178:U178"/>
    <mergeCell ref="D186:I186"/>
    <mergeCell ref="J186:O186"/>
    <mergeCell ref="P186:U186"/>
    <mergeCell ref="J182:O182"/>
    <mergeCell ref="P182:U182"/>
    <mergeCell ref="J185:O185"/>
    <mergeCell ref="P185:U185"/>
    <mergeCell ref="B187:B189"/>
    <mergeCell ref="C187:C189"/>
    <mergeCell ref="D188:I188"/>
    <mergeCell ref="A184:A186"/>
    <mergeCell ref="B184:B186"/>
    <mergeCell ref="C184:C186"/>
    <mergeCell ref="D185:I185"/>
    <mergeCell ref="A190:A192"/>
    <mergeCell ref="B190:B192"/>
    <mergeCell ref="C190:C192"/>
    <mergeCell ref="D191:I191"/>
    <mergeCell ref="J188:O188"/>
    <mergeCell ref="P188:U188"/>
    <mergeCell ref="D189:I189"/>
    <mergeCell ref="J189:O189"/>
    <mergeCell ref="P189:U189"/>
    <mergeCell ref="A187:A189"/>
    <mergeCell ref="D194:I194"/>
    <mergeCell ref="J194:O194"/>
    <mergeCell ref="J191:O191"/>
    <mergeCell ref="P191:U191"/>
    <mergeCell ref="D192:I192"/>
    <mergeCell ref="J192:O192"/>
    <mergeCell ref="P192:U192"/>
    <mergeCell ref="A193:A195"/>
    <mergeCell ref="D196:I196"/>
    <mergeCell ref="J196:O196"/>
    <mergeCell ref="P196:U196"/>
    <mergeCell ref="P194:U194"/>
    <mergeCell ref="D195:I195"/>
    <mergeCell ref="J195:O195"/>
    <mergeCell ref="P195:U195"/>
    <mergeCell ref="B193:B195"/>
    <mergeCell ref="C193:C195"/>
    <mergeCell ref="J199:O199"/>
    <mergeCell ref="P199:U199"/>
    <mergeCell ref="D200:I200"/>
    <mergeCell ref="J200:O200"/>
    <mergeCell ref="P200:U200"/>
    <mergeCell ref="A198:A200"/>
    <mergeCell ref="B198:B200"/>
    <mergeCell ref="C198:C200"/>
    <mergeCell ref="D199:I199"/>
    <mergeCell ref="J203:O203"/>
    <mergeCell ref="P203:U203"/>
    <mergeCell ref="D204:I204"/>
    <mergeCell ref="J204:O204"/>
    <mergeCell ref="P204:U204"/>
    <mergeCell ref="A202:A204"/>
    <mergeCell ref="B202:B204"/>
    <mergeCell ref="C202:C204"/>
    <mergeCell ref="D203:I203"/>
    <mergeCell ref="J206:O206"/>
    <mergeCell ref="P206:U206"/>
    <mergeCell ref="D207:I207"/>
    <mergeCell ref="J207:O207"/>
    <mergeCell ref="P207:U207"/>
    <mergeCell ref="A205:A207"/>
    <mergeCell ref="B205:B207"/>
    <mergeCell ref="C205:C207"/>
    <mergeCell ref="D206:I206"/>
    <mergeCell ref="P208:U208"/>
    <mergeCell ref="A210:A212"/>
    <mergeCell ref="B210:B212"/>
    <mergeCell ref="C210:C212"/>
    <mergeCell ref="D211:I211"/>
    <mergeCell ref="J211:O211"/>
    <mergeCell ref="P211:U211"/>
    <mergeCell ref="P212:U212"/>
    <mergeCell ref="A213:A215"/>
    <mergeCell ref="B213:B215"/>
    <mergeCell ref="C213:C215"/>
    <mergeCell ref="D214:I214"/>
    <mergeCell ref="D208:I208"/>
    <mergeCell ref="J208:O208"/>
    <mergeCell ref="D212:I212"/>
    <mergeCell ref="J212:O212"/>
    <mergeCell ref="J214:O214"/>
    <mergeCell ref="P214:U214"/>
    <mergeCell ref="D215:I215"/>
    <mergeCell ref="P218:U218"/>
    <mergeCell ref="P222:U222"/>
    <mergeCell ref="J215:O215"/>
    <mergeCell ref="P215:U215"/>
    <mergeCell ref="J218:O218"/>
    <mergeCell ref="D219:I219"/>
    <mergeCell ref="J219:O219"/>
    <mergeCell ref="P219:U219"/>
    <mergeCell ref="P221:U221"/>
    <mergeCell ref="J225:O225"/>
    <mergeCell ref="P225:U225"/>
    <mergeCell ref="A217:A219"/>
    <mergeCell ref="B217:B219"/>
    <mergeCell ref="C217:C219"/>
    <mergeCell ref="D218:I218"/>
    <mergeCell ref="D222:I222"/>
    <mergeCell ref="A220:A222"/>
    <mergeCell ref="B220:B222"/>
    <mergeCell ref="C220:C222"/>
    <mergeCell ref="D221:I221"/>
    <mergeCell ref="D226:I226"/>
    <mergeCell ref="J226:O226"/>
    <mergeCell ref="J222:O222"/>
    <mergeCell ref="J221:O221"/>
    <mergeCell ref="A224:A226"/>
    <mergeCell ref="B224:B226"/>
    <mergeCell ref="C224:C226"/>
    <mergeCell ref="D225:I225"/>
    <mergeCell ref="P228:U228"/>
    <mergeCell ref="D229:I229"/>
    <mergeCell ref="J229:O229"/>
    <mergeCell ref="P229:U229"/>
    <mergeCell ref="P226:U226"/>
    <mergeCell ref="B227:B229"/>
    <mergeCell ref="C227:C229"/>
    <mergeCell ref="D228:I228"/>
    <mergeCell ref="J228:O228"/>
    <mergeCell ref="A227:A229"/>
    <mergeCell ref="A231:A233"/>
    <mergeCell ref="B231:B233"/>
    <mergeCell ref="C231:C233"/>
    <mergeCell ref="P232:U232"/>
    <mergeCell ref="D233:I233"/>
    <mergeCell ref="J233:O233"/>
    <mergeCell ref="P233:U233"/>
    <mergeCell ref="D232:I232"/>
    <mergeCell ref="J232:O232"/>
    <mergeCell ref="J235:O235"/>
    <mergeCell ref="P235:U235"/>
    <mergeCell ref="D236:I236"/>
    <mergeCell ref="J236:O236"/>
    <mergeCell ref="P236:U236"/>
    <mergeCell ref="A234:A236"/>
    <mergeCell ref="B234:B236"/>
    <mergeCell ref="C234:C236"/>
    <mergeCell ref="D235:I235"/>
    <mergeCell ref="D238:I238"/>
    <mergeCell ref="J238:O238"/>
    <mergeCell ref="P238:U238"/>
    <mergeCell ref="A240:A242"/>
    <mergeCell ref="B240:B242"/>
    <mergeCell ref="C240:C242"/>
    <mergeCell ref="D241:I241"/>
    <mergeCell ref="J241:O241"/>
    <mergeCell ref="P241:U241"/>
    <mergeCell ref="D242:I242"/>
    <mergeCell ref="J242:O242"/>
    <mergeCell ref="P242:U242"/>
    <mergeCell ref="A243:A245"/>
    <mergeCell ref="B243:B245"/>
    <mergeCell ref="C243:C245"/>
    <mergeCell ref="D244:I244"/>
    <mergeCell ref="J244:O244"/>
    <mergeCell ref="P244:U244"/>
    <mergeCell ref="D245:I245"/>
    <mergeCell ref="J245:O245"/>
    <mergeCell ref="P245:U245"/>
    <mergeCell ref="P296:U296"/>
    <mergeCell ref="B297:B299"/>
    <mergeCell ref="C297:C299"/>
    <mergeCell ref="D298:I298"/>
    <mergeCell ref="J298:O298"/>
    <mergeCell ref="P298:U298"/>
    <mergeCell ref="D299:I299"/>
    <mergeCell ref="J299:O299"/>
    <mergeCell ref="P299:U299"/>
    <mergeCell ref="J248:O248"/>
    <mergeCell ref="P248:U248"/>
    <mergeCell ref="D249:I249"/>
    <mergeCell ref="J249:O249"/>
    <mergeCell ref="P249:U249"/>
    <mergeCell ref="A247:A249"/>
    <mergeCell ref="B247:B249"/>
    <mergeCell ref="C247:C249"/>
    <mergeCell ref="D248:I248"/>
    <mergeCell ref="J252:O252"/>
    <mergeCell ref="P252:U252"/>
    <mergeCell ref="D253:I253"/>
    <mergeCell ref="J253:O253"/>
    <mergeCell ref="P253:U253"/>
    <mergeCell ref="A251:A253"/>
    <mergeCell ref="B251:B253"/>
    <mergeCell ref="C251:C253"/>
    <mergeCell ref="D252:I252"/>
    <mergeCell ref="B294:B296"/>
    <mergeCell ref="C294:C296"/>
    <mergeCell ref="D295:I295"/>
    <mergeCell ref="J295:O295"/>
    <mergeCell ref="P295:U295"/>
    <mergeCell ref="D296:I296"/>
    <mergeCell ref="J296:O296"/>
    <mergeCell ref="P259:U259"/>
    <mergeCell ref="P258:U258"/>
    <mergeCell ref="J258:O258"/>
    <mergeCell ref="D254:I254"/>
    <mergeCell ref="J293:O293"/>
    <mergeCell ref="P293:U293"/>
    <mergeCell ref="P292:U292"/>
    <mergeCell ref="J254:O254"/>
    <mergeCell ref="P254:U254"/>
    <mergeCell ref="P265:U265"/>
    <mergeCell ref="B291:B293"/>
    <mergeCell ref="C291:C293"/>
    <mergeCell ref="D292:I292"/>
    <mergeCell ref="J292:O292"/>
    <mergeCell ref="D259:I259"/>
    <mergeCell ref="J259:O259"/>
    <mergeCell ref="D293:I293"/>
    <mergeCell ref="J265:O265"/>
    <mergeCell ref="D266:I266"/>
    <mergeCell ref="J266:O266"/>
    <mergeCell ref="A261:A263"/>
    <mergeCell ref="B261:B263"/>
    <mergeCell ref="C261:C263"/>
    <mergeCell ref="D262:I262"/>
    <mergeCell ref="J262:O262"/>
    <mergeCell ref="P262:U262"/>
    <mergeCell ref="D263:I263"/>
    <mergeCell ref="J263:O263"/>
    <mergeCell ref="P263:U263"/>
    <mergeCell ref="A256:A258"/>
    <mergeCell ref="B256:B258"/>
    <mergeCell ref="C256:C258"/>
    <mergeCell ref="D257:I257"/>
    <mergeCell ref="J257:O257"/>
    <mergeCell ref="P257:U257"/>
    <mergeCell ref="D258:I258"/>
    <mergeCell ref="P266:U266"/>
    <mergeCell ref="A264:A266"/>
    <mergeCell ref="B264:B266"/>
    <mergeCell ref="C264:C266"/>
    <mergeCell ref="D265:I265"/>
    <mergeCell ref="J268:O268"/>
    <mergeCell ref="P268:U268"/>
    <mergeCell ref="D269:I269"/>
    <mergeCell ref="J269:O269"/>
    <mergeCell ref="P269:U269"/>
    <mergeCell ref="A267:A269"/>
    <mergeCell ref="B267:B269"/>
    <mergeCell ref="C267:C269"/>
    <mergeCell ref="D268:I268"/>
    <mergeCell ref="J271:O271"/>
    <mergeCell ref="P271:U271"/>
    <mergeCell ref="D272:I272"/>
    <mergeCell ref="J272:O272"/>
    <mergeCell ref="P272:U272"/>
    <mergeCell ref="A270:A272"/>
    <mergeCell ref="B270:B272"/>
    <mergeCell ref="C270:C272"/>
    <mergeCell ref="D271:I271"/>
    <mergeCell ref="J274:O274"/>
    <mergeCell ref="P274:U274"/>
    <mergeCell ref="D275:I275"/>
    <mergeCell ref="J275:O275"/>
    <mergeCell ref="P275:U275"/>
    <mergeCell ref="A273:A275"/>
    <mergeCell ref="B273:B275"/>
    <mergeCell ref="C273:C275"/>
    <mergeCell ref="D274:I274"/>
    <mergeCell ref="P277:U277"/>
    <mergeCell ref="D278:I278"/>
    <mergeCell ref="J278:O278"/>
    <mergeCell ref="P278:U278"/>
    <mergeCell ref="B276:B278"/>
    <mergeCell ref="C276:C278"/>
    <mergeCell ref="D277:I277"/>
    <mergeCell ref="J277:O277"/>
    <mergeCell ref="P280:U280"/>
    <mergeCell ref="D281:I281"/>
    <mergeCell ref="J281:O281"/>
    <mergeCell ref="P281:U281"/>
    <mergeCell ref="B279:B281"/>
    <mergeCell ref="C279:C281"/>
    <mergeCell ref="D280:I280"/>
    <mergeCell ref="J280:O280"/>
    <mergeCell ref="P283:U283"/>
    <mergeCell ref="D284:I284"/>
    <mergeCell ref="J284:O284"/>
    <mergeCell ref="P284:U284"/>
    <mergeCell ref="B282:B284"/>
    <mergeCell ref="C282:C284"/>
    <mergeCell ref="D283:I283"/>
    <mergeCell ref="J283:O283"/>
    <mergeCell ref="P286:U286"/>
    <mergeCell ref="D287:I287"/>
    <mergeCell ref="J287:O287"/>
    <mergeCell ref="P287:U287"/>
    <mergeCell ref="B285:B287"/>
    <mergeCell ref="C285:C287"/>
    <mergeCell ref="D286:I286"/>
    <mergeCell ref="J286:O286"/>
    <mergeCell ref="P289:U289"/>
    <mergeCell ref="D290:I290"/>
    <mergeCell ref="J290:O290"/>
    <mergeCell ref="P290:U290"/>
    <mergeCell ref="B288:B290"/>
    <mergeCell ref="C288:C290"/>
    <mergeCell ref="D289:I289"/>
    <mergeCell ref="J289:O289"/>
    <mergeCell ref="P301:U301"/>
    <mergeCell ref="D302:I302"/>
    <mergeCell ref="J302:O302"/>
    <mergeCell ref="P302:U302"/>
    <mergeCell ref="B300:B302"/>
    <mergeCell ref="C300:C302"/>
    <mergeCell ref="D301:I301"/>
    <mergeCell ref="J301:O301"/>
    <mergeCell ref="A294:A296"/>
    <mergeCell ref="A297:A299"/>
    <mergeCell ref="A300:A302"/>
    <mergeCell ref="A276:A278"/>
    <mergeCell ref="A279:A281"/>
    <mergeCell ref="A282:A284"/>
    <mergeCell ref="A285:A287"/>
    <mergeCell ref="A288:A290"/>
    <mergeCell ref="A291:A293"/>
    <mergeCell ref="D303:I303"/>
    <mergeCell ref="J303:O303"/>
    <mergeCell ref="P303:U303"/>
    <mergeCell ref="A305:A307"/>
    <mergeCell ref="B305:B307"/>
    <mergeCell ref="C305:C307"/>
    <mergeCell ref="D306:I306"/>
    <mergeCell ref="J306:O306"/>
    <mergeCell ref="P306:U306"/>
    <mergeCell ref="D307:I307"/>
    <mergeCell ref="J307:O307"/>
    <mergeCell ref="P307:U307"/>
    <mergeCell ref="A308:A310"/>
    <mergeCell ref="B308:B310"/>
    <mergeCell ref="C308:C310"/>
    <mergeCell ref="D309:I309"/>
    <mergeCell ref="J309:O309"/>
    <mergeCell ref="P309:U309"/>
    <mergeCell ref="D310:I310"/>
    <mergeCell ref="J310:O310"/>
    <mergeCell ref="P310:U310"/>
    <mergeCell ref="A311:A313"/>
    <mergeCell ref="B311:B313"/>
    <mergeCell ref="C311:C313"/>
    <mergeCell ref="D312:I312"/>
    <mergeCell ref="J312:O312"/>
    <mergeCell ref="P312:U312"/>
    <mergeCell ref="D313:I313"/>
    <mergeCell ref="J313:O313"/>
    <mergeCell ref="P313:U313"/>
    <mergeCell ref="J315:O315"/>
    <mergeCell ref="P315:U315"/>
    <mergeCell ref="D316:I316"/>
    <mergeCell ref="J316:O316"/>
    <mergeCell ref="P316:U316"/>
    <mergeCell ref="A314:A316"/>
    <mergeCell ref="B314:B316"/>
    <mergeCell ref="C314:C316"/>
    <mergeCell ref="D315:I315"/>
    <mergeCell ref="J318:O318"/>
    <mergeCell ref="P318:U318"/>
    <mergeCell ref="D319:I319"/>
    <mergeCell ref="J319:O319"/>
    <mergeCell ref="P319:U319"/>
    <mergeCell ref="A317:A319"/>
    <mergeCell ref="B317:B319"/>
    <mergeCell ref="C317:C319"/>
    <mergeCell ref="D318:I318"/>
    <mergeCell ref="J321:O321"/>
    <mergeCell ref="P321:U321"/>
    <mergeCell ref="D322:I322"/>
    <mergeCell ref="J322:O322"/>
    <mergeCell ref="P322:U322"/>
    <mergeCell ref="A320:A322"/>
    <mergeCell ref="B320:B322"/>
    <mergeCell ref="C320:C322"/>
    <mergeCell ref="D321:I321"/>
    <mergeCell ref="J324:O324"/>
    <mergeCell ref="P324:U324"/>
    <mergeCell ref="D325:I325"/>
    <mergeCell ref="J325:O325"/>
    <mergeCell ref="P325:U325"/>
    <mergeCell ref="A323:A325"/>
    <mergeCell ref="B323:B325"/>
    <mergeCell ref="C323:C325"/>
    <mergeCell ref="D324:I324"/>
    <mergeCell ref="J327:O327"/>
    <mergeCell ref="P327:U327"/>
    <mergeCell ref="D328:I328"/>
    <mergeCell ref="J328:O328"/>
    <mergeCell ref="P328:U328"/>
    <mergeCell ref="A326:A328"/>
    <mergeCell ref="B326:B328"/>
    <mergeCell ref="C326:C328"/>
    <mergeCell ref="D327:I327"/>
    <mergeCell ref="J330:O330"/>
    <mergeCell ref="P330:U330"/>
    <mergeCell ref="D331:I331"/>
    <mergeCell ref="J331:O331"/>
    <mergeCell ref="P331:U331"/>
    <mergeCell ref="A329:A331"/>
    <mergeCell ref="B329:B331"/>
    <mergeCell ref="C329:C331"/>
    <mergeCell ref="D330:I330"/>
    <mergeCell ref="J333:O333"/>
    <mergeCell ref="P333:U333"/>
    <mergeCell ref="D334:I334"/>
    <mergeCell ref="J334:O334"/>
    <mergeCell ref="P334:U334"/>
    <mergeCell ref="A332:A334"/>
    <mergeCell ref="B332:B334"/>
    <mergeCell ref="C332:C334"/>
    <mergeCell ref="D333:I333"/>
    <mergeCell ref="J336:O336"/>
    <mergeCell ref="P336:U336"/>
    <mergeCell ref="D337:I337"/>
    <mergeCell ref="J337:O337"/>
    <mergeCell ref="P337:U337"/>
    <mergeCell ref="A335:A337"/>
    <mergeCell ref="B335:B337"/>
    <mergeCell ref="C335:C337"/>
    <mergeCell ref="D336:I336"/>
    <mergeCell ref="J339:O339"/>
    <mergeCell ref="P339:U339"/>
    <mergeCell ref="D340:I340"/>
    <mergeCell ref="J340:O340"/>
    <mergeCell ref="P340:U340"/>
    <mergeCell ref="A338:A340"/>
    <mergeCell ref="B338:B340"/>
    <mergeCell ref="C338:C340"/>
    <mergeCell ref="D339:I339"/>
    <mergeCell ref="D341:I341"/>
    <mergeCell ref="J341:O341"/>
    <mergeCell ref="P341:U341"/>
    <mergeCell ref="A343:A345"/>
    <mergeCell ref="B343:B345"/>
    <mergeCell ref="C343:C345"/>
    <mergeCell ref="D344:I344"/>
    <mergeCell ref="J344:O344"/>
    <mergeCell ref="P344:U344"/>
    <mergeCell ref="D345:I345"/>
    <mergeCell ref="J345:O345"/>
    <mergeCell ref="P345:U345"/>
    <mergeCell ref="A346:A348"/>
    <mergeCell ref="B346:B348"/>
    <mergeCell ref="C346:C348"/>
    <mergeCell ref="D347:I347"/>
    <mergeCell ref="J347:O347"/>
    <mergeCell ref="P347:U347"/>
    <mergeCell ref="D348:I348"/>
    <mergeCell ref="J348:O348"/>
    <mergeCell ref="P348:U348"/>
    <mergeCell ref="A349:A351"/>
    <mergeCell ref="B349:B351"/>
    <mergeCell ref="C349:C351"/>
    <mergeCell ref="D350:I350"/>
    <mergeCell ref="J350:O350"/>
    <mergeCell ref="P350:U350"/>
    <mergeCell ref="D351:I351"/>
    <mergeCell ref="J351:O351"/>
    <mergeCell ref="P351:U351"/>
    <mergeCell ref="J353:O353"/>
    <mergeCell ref="P353:U353"/>
    <mergeCell ref="D354:I354"/>
    <mergeCell ref="J354:O354"/>
    <mergeCell ref="P354:U354"/>
    <mergeCell ref="A352:A354"/>
    <mergeCell ref="B352:B354"/>
    <mergeCell ref="C352:C354"/>
    <mergeCell ref="D353:I353"/>
    <mergeCell ref="J356:O356"/>
    <mergeCell ref="P356:U356"/>
    <mergeCell ref="D357:I357"/>
    <mergeCell ref="J357:O357"/>
    <mergeCell ref="P357:U357"/>
    <mergeCell ref="A355:A357"/>
    <mergeCell ref="B355:B357"/>
    <mergeCell ref="C355:C357"/>
    <mergeCell ref="D356:I356"/>
    <mergeCell ref="J359:O359"/>
    <mergeCell ref="P359:U359"/>
    <mergeCell ref="D360:I360"/>
    <mergeCell ref="J360:O360"/>
    <mergeCell ref="P360:U360"/>
    <mergeCell ref="A358:A360"/>
    <mergeCell ref="B358:B360"/>
    <mergeCell ref="C358:C360"/>
    <mergeCell ref="D359:I359"/>
    <mergeCell ref="J362:O362"/>
    <mergeCell ref="P362:U362"/>
    <mergeCell ref="D363:I363"/>
    <mergeCell ref="J363:O363"/>
    <mergeCell ref="P363:U363"/>
    <mergeCell ref="A361:A363"/>
    <mergeCell ref="B361:B363"/>
    <mergeCell ref="C361:C363"/>
    <mergeCell ref="D362:I362"/>
    <mergeCell ref="J365:O365"/>
    <mergeCell ref="P365:U365"/>
    <mergeCell ref="D366:I366"/>
    <mergeCell ref="J366:O366"/>
    <mergeCell ref="P366:U366"/>
    <mergeCell ref="A364:A366"/>
    <mergeCell ref="B364:B366"/>
    <mergeCell ref="C364:C366"/>
    <mergeCell ref="D365:I365"/>
    <mergeCell ref="J368:O368"/>
    <mergeCell ref="P368:U368"/>
    <mergeCell ref="D369:I369"/>
    <mergeCell ref="J369:O369"/>
    <mergeCell ref="P369:U369"/>
    <mergeCell ref="A367:A369"/>
    <mergeCell ref="B367:B369"/>
    <mergeCell ref="C367:C369"/>
    <mergeCell ref="D368:I368"/>
    <mergeCell ref="J371:O371"/>
    <mergeCell ref="P371:U371"/>
    <mergeCell ref="D372:I372"/>
    <mergeCell ref="J372:O372"/>
    <mergeCell ref="P372:U372"/>
    <mergeCell ref="A370:A372"/>
    <mergeCell ref="B370:B372"/>
    <mergeCell ref="C370:C372"/>
    <mergeCell ref="D371:I371"/>
    <mergeCell ref="J374:O374"/>
    <mergeCell ref="P374:U374"/>
    <mergeCell ref="D375:I375"/>
    <mergeCell ref="J375:O375"/>
    <mergeCell ref="P375:U375"/>
    <mergeCell ref="A373:A375"/>
    <mergeCell ref="B373:B375"/>
    <mergeCell ref="C373:C375"/>
    <mergeCell ref="D374:I374"/>
    <mergeCell ref="J377:O377"/>
    <mergeCell ref="P377:U377"/>
    <mergeCell ref="D378:I378"/>
    <mergeCell ref="J378:O378"/>
    <mergeCell ref="P378:U378"/>
    <mergeCell ref="A376:A378"/>
    <mergeCell ref="B376:B378"/>
    <mergeCell ref="C376:C378"/>
    <mergeCell ref="D377:I377"/>
    <mergeCell ref="J380:O380"/>
    <mergeCell ref="P380:U380"/>
    <mergeCell ref="D381:I381"/>
    <mergeCell ref="J381:O381"/>
    <mergeCell ref="P381:U381"/>
    <mergeCell ref="A379:A381"/>
    <mergeCell ref="B379:B381"/>
    <mergeCell ref="C379:C381"/>
    <mergeCell ref="D380:I380"/>
    <mergeCell ref="J383:O383"/>
    <mergeCell ref="P383:U383"/>
    <mergeCell ref="D384:I384"/>
    <mergeCell ref="J384:O384"/>
    <mergeCell ref="P384:U384"/>
    <mergeCell ref="A382:A384"/>
    <mergeCell ref="B382:B384"/>
    <mergeCell ref="C382:C384"/>
    <mergeCell ref="D383:I383"/>
    <mergeCell ref="A385:A387"/>
    <mergeCell ref="B385:B387"/>
    <mergeCell ref="C385:C387"/>
    <mergeCell ref="D386:I386"/>
    <mergeCell ref="J386:O386"/>
    <mergeCell ref="P386:U386"/>
    <mergeCell ref="D387:I387"/>
    <mergeCell ref="J387:O387"/>
    <mergeCell ref="P387:U387"/>
    <mergeCell ref="A388:A390"/>
    <mergeCell ref="B388:B390"/>
    <mergeCell ref="C388:C390"/>
    <mergeCell ref="D389:I389"/>
    <mergeCell ref="J389:O389"/>
    <mergeCell ref="P389:U389"/>
    <mergeCell ref="D390:I390"/>
    <mergeCell ref="J390:O390"/>
    <mergeCell ref="P390:U390"/>
    <mergeCell ref="D391:I391"/>
    <mergeCell ref="J391:O391"/>
    <mergeCell ref="P391:U391"/>
    <mergeCell ref="J393:O393"/>
    <mergeCell ref="P393:U393"/>
    <mergeCell ref="D394:I394"/>
    <mergeCell ref="A392:A394"/>
    <mergeCell ref="B392:B394"/>
    <mergeCell ref="C392:C394"/>
    <mergeCell ref="D393:I393"/>
    <mergeCell ref="J394:O394"/>
    <mergeCell ref="P394:U394"/>
    <mergeCell ref="D438:I438"/>
    <mergeCell ref="J438:O438"/>
    <mergeCell ref="P438:U438"/>
    <mergeCell ref="A440:A442"/>
    <mergeCell ref="B440:B442"/>
    <mergeCell ref="C440:C442"/>
    <mergeCell ref="D441:I441"/>
    <mergeCell ref="J441:O441"/>
    <mergeCell ref="P441:U441"/>
    <mergeCell ref="D442:I442"/>
    <mergeCell ref="J442:O442"/>
    <mergeCell ref="P442:U442"/>
    <mergeCell ref="A443:A445"/>
    <mergeCell ref="B443:B445"/>
    <mergeCell ref="C443:C445"/>
    <mergeCell ref="D444:I444"/>
    <mergeCell ref="J444:O444"/>
    <mergeCell ref="P444:U444"/>
    <mergeCell ref="D445:I445"/>
    <mergeCell ref="J445:O445"/>
    <mergeCell ref="P445:U445"/>
    <mergeCell ref="A446:A448"/>
    <mergeCell ref="B446:B448"/>
    <mergeCell ref="C446:C448"/>
    <mergeCell ref="D447:I447"/>
    <mergeCell ref="J447:O447"/>
    <mergeCell ref="P447:U447"/>
    <mergeCell ref="D448:I448"/>
    <mergeCell ref="J448:O448"/>
    <mergeCell ref="P448:U448"/>
    <mergeCell ref="A449:A451"/>
    <mergeCell ref="B449:B451"/>
    <mergeCell ref="C449:C451"/>
    <mergeCell ref="D450:I450"/>
    <mergeCell ref="J450:O450"/>
    <mergeCell ref="P450:U450"/>
    <mergeCell ref="D451:I451"/>
    <mergeCell ref="J451:O451"/>
    <mergeCell ref="P451:U451"/>
    <mergeCell ref="A452:A454"/>
    <mergeCell ref="B452:B454"/>
    <mergeCell ref="C452:C454"/>
    <mergeCell ref="D453:I453"/>
    <mergeCell ref="J453:O453"/>
    <mergeCell ref="P453:U453"/>
    <mergeCell ref="D454:I454"/>
    <mergeCell ref="J454:O454"/>
    <mergeCell ref="P454:U454"/>
    <mergeCell ref="A455:A457"/>
    <mergeCell ref="B455:B457"/>
    <mergeCell ref="C455:C457"/>
    <mergeCell ref="D456:I456"/>
    <mergeCell ref="J456:O456"/>
    <mergeCell ref="P456:U456"/>
    <mergeCell ref="D457:I457"/>
    <mergeCell ref="J457:O457"/>
    <mergeCell ref="P457:U457"/>
    <mergeCell ref="A458:A460"/>
    <mergeCell ref="B458:B460"/>
    <mergeCell ref="C458:C460"/>
    <mergeCell ref="D459:I459"/>
    <mergeCell ref="J459:O459"/>
    <mergeCell ref="P459:U459"/>
    <mergeCell ref="D460:I460"/>
    <mergeCell ref="J460:O460"/>
    <mergeCell ref="P460:U460"/>
    <mergeCell ref="A461:A463"/>
    <mergeCell ref="B461:B463"/>
    <mergeCell ref="C461:C463"/>
    <mergeCell ref="D462:I462"/>
    <mergeCell ref="J462:O462"/>
    <mergeCell ref="P462:U462"/>
    <mergeCell ref="D463:I463"/>
    <mergeCell ref="J463:O463"/>
    <mergeCell ref="P463:U463"/>
    <mergeCell ref="A464:A466"/>
    <mergeCell ref="B464:B466"/>
    <mergeCell ref="C464:C466"/>
    <mergeCell ref="D465:I465"/>
    <mergeCell ref="J465:O465"/>
    <mergeCell ref="P465:U465"/>
    <mergeCell ref="D466:I466"/>
    <mergeCell ref="J466:O466"/>
    <mergeCell ref="P466:U466"/>
    <mergeCell ref="A467:A469"/>
    <mergeCell ref="B467:B469"/>
    <mergeCell ref="C467:C469"/>
    <mergeCell ref="D468:I468"/>
    <mergeCell ref="J468:O468"/>
    <mergeCell ref="P468:U468"/>
    <mergeCell ref="D469:I469"/>
    <mergeCell ref="J469:O469"/>
    <mergeCell ref="P469:U469"/>
    <mergeCell ref="A470:A472"/>
    <mergeCell ref="B470:B472"/>
    <mergeCell ref="C470:C472"/>
    <mergeCell ref="D471:I471"/>
    <mergeCell ref="J471:O471"/>
    <mergeCell ref="P471:U471"/>
    <mergeCell ref="D472:I472"/>
    <mergeCell ref="J472:O472"/>
    <mergeCell ref="P472:U472"/>
    <mergeCell ref="A473:A475"/>
    <mergeCell ref="B473:B475"/>
    <mergeCell ref="C473:C475"/>
    <mergeCell ref="D474:I474"/>
    <mergeCell ref="J474:O474"/>
    <mergeCell ref="P474:U474"/>
    <mergeCell ref="D475:I475"/>
    <mergeCell ref="J475:O475"/>
    <mergeCell ref="P475:U475"/>
  </mergeCells>
  <printOptions/>
  <pageMargins left="0.2362204724409449" right="0.2362204724409449" top="0.7480314960629921" bottom="0.7480314960629921" header="0.5118110236220472" footer="0.31496062992125984"/>
  <pageSetup fitToHeight="0" fitToWidth="1" orientation="landscape" paperSize="9" scale="77" r:id="rId2"/>
  <headerFooter alignWithMargins="0">
    <oddFooter>&amp;C&amp;P - &amp;N</oddFooter>
  </headerFooter>
  <ignoredErrors>
    <ignoredError sqref="A477:C478 A476:B476 A479:C544 E478:I478 H477:I477 N477:O477 Q478:U478 T477:U477 K478:M478" emptyCellReferenc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Alves Mees</dc:creator>
  <cp:keywords/>
  <dc:description/>
  <cp:lastModifiedBy>Renato Alves Mees</cp:lastModifiedBy>
  <cp:lastPrinted>2019-04-23T17:35:21Z</cp:lastPrinted>
  <dcterms:created xsi:type="dcterms:W3CDTF">2017-05-30T12:37:51Z</dcterms:created>
  <dcterms:modified xsi:type="dcterms:W3CDTF">2019-04-23T18:02:20Z</dcterms:modified>
  <cp:category/>
  <cp:version/>
  <cp:contentType/>
  <cp:contentStatus/>
</cp:coreProperties>
</file>