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<sst xmlns="http://schemas.openxmlformats.org/spreadsheetml/2006/main" count="43" uniqueCount="39">
  <si>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Execução da Despesa – PROGRAMA</t>
  </si>
  <si>
    <t>(Exercício Financeiro 2012 -  AGOSTO)</t>
  </si>
  <si>
    <t>SERVIÇO DE ORÇAMENTO, FINANÇAS E CONTABILIDADE  -  DSOFC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</si>
  <si>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</si>
  <si>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</si>
  <si>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</si>
  <si>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</si>
  <si>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</si>
  <si>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</si>
  <si>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</si>
  <si>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</si>
  <si>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</si>
  <si>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</si>
  <si>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</si>
  <si>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</si>
  <si>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</si>
  <si>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</si>
  <si>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</si>
  <si>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</si>
  <si>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</si>
  <si>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</si>
  <si>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</si>
  <si>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</si>
  <si>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</si>
  <si>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</si>
  <si>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</si>
  <si>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</si>
  <si>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</si>
  <si>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</si>
  <si>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</si>
  <si>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</si>
  <si>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</si>
  <si>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</si>
  <si>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</si>
  <si>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</si>
  <si>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</t>
  </si>
  <si>
    <t>Total</t>
  </si>
  <si>
    <t>Fonte: SIAFI</t>
  </si>
  <si>
    <t>NOTA: Do total de créditos descentralizados no programa 0901, R$ 4.188.448,00 são advindos da Adm. Direta dos quais R$ 400.000,00 são referentes a SPV e R$ 5.356.380,00 oriundos da Adm. Indireta.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</si>
</sst>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  <numFmt numFmtId="169" formatCode="#,##0.000_);\(#,##0.000\)"/>
    <numFmt numFmtId="170" formatCode="_(* #,##0.0000_);_(* \(#,##0.0000\);_(* &quot;-&quot;????_);_(@_)"/>
    <numFmt numFmtId="171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vertical="top" wrapText="1"/>
    </xf>
    <xf numFmtId="43" fontId="10" fillId="0" borderId="35" xfId="20" applyFont="1" applyBorder="1" applyAlignment="1">
      <alignment vertical="center"/>
    </xf>
    <xf numFmtId="43" fontId="10" fillId="0" borderId="36" xfId="20" applyFont="1" applyBorder="1" applyAlignment="1">
      <alignment vertical="center"/>
    </xf>
    <xf numFmtId="39" fontId="10" fillId="0" borderId="37" xfId="20" applyNumberFormat="1" applyFont="1" applyBorder="1" applyAlignment="1">
      <alignment vertical="center"/>
    </xf>
    <xf numFmtId="43" fontId="10" fillId="0" borderId="25" xfId="20" applyFont="1" applyBorder="1" applyAlignment="1">
      <alignment horizontal="right" vertical="center"/>
    </xf>
    <xf numFmtId="43" fontId="10" fillId="0" borderId="21" xfId="20" applyFont="1" applyBorder="1" applyAlignment="1">
      <alignment vertical="center"/>
    </xf>
    <xf numFmtId="43" fontId="10" fillId="0" borderId="21" xfId="0" applyNumberFormat="1" applyFont="1" applyBorder="1" applyAlignment="1">
      <alignment horizontal="right" vertical="center"/>
    </xf>
    <xf numFmtId="10" fontId="10" fillId="0" borderId="38" xfId="0" applyNumberFormat="1" applyFont="1" applyFill="1" applyBorder="1" applyAlignment="1">
      <alignment vertical="center" wrapText="1"/>
    </xf>
    <xf numFmtId="43" fontId="10" fillId="0" borderId="39" xfId="20" applyFont="1" applyBorder="1" applyAlignment="1">
      <alignment vertical="center"/>
    </xf>
    <xf numFmtId="10" fontId="10" fillId="0" borderId="37" xfId="0" applyNumberFormat="1" applyFont="1" applyFill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43" fontId="10" fillId="0" borderId="25" xfId="20" applyFont="1" applyBorder="1" applyAlignment="1">
      <alignment vertical="center"/>
    </xf>
    <xf numFmtId="43" fontId="10" fillId="0" borderId="16" xfId="20" applyFont="1" applyBorder="1" applyAlignment="1">
      <alignment vertical="center"/>
    </xf>
    <xf numFmtId="39" fontId="10" fillId="0" borderId="41" xfId="20" applyNumberFormat="1" applyFont="1" applyBorder="1" applyAlignment="1">
      <alignment vertical="center"/>
    </xf>
    <xf numFmtId="43" fontId="10" fillId="2" borderId="16" xfId="0" applyNumberFormat="1" applyFont="1" applyFill="1" applyBorder="1" applyAlignment="1">
      <alignment vertical="center"/>
    </xf>
    <xf numFmtId="10" fontId="10" fillId="0" borderId="42" xfId="0" applyNumberFormat="1" applyFont="1" applyFill="1" applyBorder="1" applyAlignment="1">
      <alignment vertical="center" wrapText="1"/>
    </xf>
    <xf numFmtId="10" fontId="10" fillId="0" borderId="43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vertical="top" wrapText="1"/>
    </xf>
    <xf numFmtId="43" fontId="10" fillId="0" borderId="27" xfId="20" applyFont="1" applyBorder="1" applyAlignment="1">
      <alignment vertical="center"/>
    </xf>
    <xf numFmtId="43" fontId="10" fillId="0" borderId="28" xfId="20" applyFont="1" applyBorder="1" applyAlignment="1">
      <alignment vertical="center"/>
    </xf>
    <xf numFmtId="43" fontId="10" fillId="0" borderId="32" xfId="20" applyFont="1" applyBorder="1" applyAlignment="1">
      <alignment vertical="center"/>
    </xf>
    <xf numFmtId="43" fontId="10" fillId="0" borderId="45" xfId="0" applyNumberFormat="1" applyFont="1" applyBorder="1" applyAlignment="1">
      <alignment horizontal="right" vertical="center"/>
    </xf>
    <xf numFmtId="10" fontId="10" fillId="0" borderId="46" xfId="0" applyNumberFormat="1" applyFont="1" applyFill="1" applyBorder="1" applyAlignment="1">
      <alignment vertical="center" wrapText="1"/>
    </xf>
    <xf numFmtId="43" fontId="10" fillId="0" borderId="33" xfId="20" applyFont="1" applyBorder="1" applyAlignment="1">
      <alignment vertical="center"/>
    </xf>
    <xf numFmtId="43" fontId="10" fillId="0" borderId="29" xfId="20" applyFont="1" applyBorder="1" applyAlignment="1">
      <alignment vertical="center"/>
    </xf>
    <xf numFmtId="10" fontId="10" fillId="0" borderId="32" xfId="0" applyNumberFormat="1" applyFont="1" applyFill="1" applyBorder="1" applyAlignment="1">
      <alignment vertical="center" wrapText="1"/>
    </xf>
    <xf numFmtId="0" fontId="8" fillId="2" borderId="47" xfId="0" applyFont="1" applyFill="1" applyBorder="1" applyAlignment="1">
      <alignment horizontal="center"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49" xfId="0" applyNumberFormat="1" applyFont="1" applyFill="1" applyBorder="1" applyAlignment="1">
      <alignment vertical="center"/>
    </xf>
    <xf numFmtId="39" fontId="8" fillId="2" borderId="49" xfId="0" applyNumberFormat="1" applyFont="1" applyFill="1" applyBorder="1" applyAlignment="1">
      <alignment vertical="center"/>
    </xf>
    <xf numFmtId="43" fontId="8" fillId="2" borderId="50" xfId="20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10" fontId="8" fillId="2" borderId="52" xfId="0" applyNumberFormat="1" applyFont="1" applyFill="1" applyBorder="1" applyAlignment="1">
      <alignment vertical="center" wrapText="1"/>
    </xf>
    <xf numFmtId="10" fontId="8" fillId="2" borderId="5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 vertical="center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3" fontId="5" fillId="0" borderId="0" xfId="20" applyFont="1" applyBorder="1" applyAlignment="1">
      <alignment vertical="center"/>
    </xf>
    <xf numFmtId="39" fontId="1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O24"/>
  <sheetViews>
    <sheetView tabSelected="1" view="pageBreakPreview" zoomScale="60" zoomScaleNormal="75" workbookViewId="0" topLeftCell="A1">
      <selection activeCell="F21" sqref="F21"/>
    </sheetView>
  </sheetViews>
  <sheetFormatPr defaultColWidth="9.140625" defaultRowHeight="12.75"/>
  <cols>
    <col min="1" max="1" width="37.8515625" style="81" customWidth="1"/>
    <col min="2" max="2" width="28.421875" style="81" customWidth="1"/>
    <col min="3" max="3" width="25.8515625" style="81" customWidth="1"/>
    <col min="4" max="4" width="25.7109375" style="81" customWidth="1"/>
    <col min="5" max="5" width="23.7109375" style="81" customWidth="1"/>
    <col min="6" max="6" width="22.8515625" style="81" customWidth="1"/>
    <col min="7" max="7" width="27.421875" style="81" customWidth="1"/>
    <col min="8" max="8" width="24.421875" style="81" customWidth="1"/>
    <col min="9" max="9" width="28.28125" style="81" customWidth="1"/>
    <col min="10" max="10" width="28.00390625" style="81" customWidth="1"/>
    <col min="11" max="11" width="15.57421875" style="81" customWidth="1"/>
    <col min="12" max="12" width="25.140625" style="81" customWidth="1"/>
    <col min="13" max="13" width="27.28125" style="81" customWidth="1"/>
    <col min="14" max="14" width="34.00390625" style="81" customWidth="1"/>
    <col min="15" max="15" width="19.57421875" style="81" customWidth="1"/>
    <col min="16" max="16384" width="9.140625" style="81" customWidth="1"/>
  </cols>
  <sheetData>
    <row r="1" spans="1:14" s="2" customFormat="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26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s="2" customFormat="1" ht="18">
      <c r="A4" s="3"/>
      <c r="B4" s="3"/>
      <c r="C4" s="3"/>
      <c r="D4" s="3"/>
      <c r="E4" s="3"/>
      <c r="F4" s="3"/>
      <c r="G4" s="3"/>
      <c r="H4" s="3"/>
      <c r="I4" s="4"/>
      <c r="K4" s="4"/>
      <c r="L4" s="4"/>
      <c r="M4" s="4"/>
    </row>
    <row r="5" s="2" customFormat="1" ht="18">
      <c r="A5" s="5"/>
    </row>
    <row r="6" spans="1:13" s="2" customFormat="1" ht="61.5" customHeight="1" thickBot="1">
      <c r="A6" s="6" t="s">
        <v>3</v>
      </c>
      <c r="B6" s="6"/>
      <c r="C6" s="6"/>
      <c r="D6" s="6"/>
      <c r="E6" s="6"/>
      <c r="F6" s="6"/>
      <c r="G6" s="6"/>
      <c r="H6" s="6"/>
      <c r="I6" s="6"/>
      <c r="K6" s="6"/>
      <c r="L6" s="6"/>
      <c r="M6" s="6"/>
    </row>
    <row r="7" spans="1:15" s="2" customFormat="1" ht="45.75" customHeight="1">
      <c r="A7" s="7" t="s">
        <v>4</v>
      </c>
      <c r="B7" s="8" t="s">
        <v>5</v>
      </c>
      <c r="C7" s="9"/>
      <c r="D7" s="9"/>
      <c r="E7" s="9"/>
      <c r="F7" s="9"/>
      <c r="G7" s="10"/>
      <c r="H7" s="11" t="s">
        <v>6</v>
      </c>
      <c r="I7" s="11"/>
      <c r="J7" s="12"/>
      <c r="K7" s="13" t="s">
        <v>7</v>
      </c>
      <c r="L7" s="8" t="s">
        <v>8</v>
      </c>
      <c r="M7" s="9"/>
      <c r="N7" s="14"/>
      <c r="O7" s="13" t="s">
        <v>9</v>
      </c>
    </row>
    <row r="8" spans="1:15" s="2" customFormat="1" ht="29.25" customHeight="1">
      <c r="A8" s="15"/>
      <c r="B8" s="16" t="s">
        <v>10</v>
      </c>
      <c r="C8" s="17" t="s">
        <v>11</v>
      </c>
      <c r="D8" s="18" t="s">
        <v>12</v>
      </c>
      <c r="E8" s="17" t="s">
        <v>13</v>
      </c>
      <c r="F8" s="17" t="s">
        <v>14</v>
      </c>
      <c r="G8" s="19" t="s">
        <v>15</v>
      </c>
      <c r="H8" s="20" t="s">
        <v>16</v>
      </c>
      <c r="I8" s="21"/>
      <c r="J8" s="22"/>
      <c r="K8" s="23"/>
      <c r="L8" s="24" t="s">
        <v>16</v>
      </c>
      <c r="M8" s="21"/>
      <c r="N8" s="25" t="s">
        <v>17</v>
      </c>
      <c r="O8" s="26"/>
    </row>
    <row r="9" spans="1:15" s="2" customFormat="1" ht="35.25" customHeight="1">
      <c r="A9" s="15"/>
      <c r="B9" s="27"/>
      <c r="C9" s="28"/>
      <c r="D9" s="29"/>
      <c r="E9" s="28"/>
      <c r="F9" s="28"/>
      <c r="G9" s="30"/>
      <c r="H9" s="31" t="s">
        <v>18</v>
      </c>
      <c r="I9" s="32" t="s">
        <v>19</v>
      </c>
      <c r="J9" s="33" t="s">
        <v>20</v>
      </c>
      <c r="K9" s="26"/>
      <c r="L9" s="34" t="s">
        <v>21</v>
      </c>
      <c r="M9" s="32" t="s">
        <v>22</v>
      </c>
      <c r="N9" s="32" t="s">
        <v>23</v>
      </c>
      <c r="O9" s="26"/>
    </row>
    <row r="10" spans="1:15" s="2" customFormat="1" ht="118.5" customHeight="1" thickBot="1">
      <c r="A10" s="35"/>
      <c r="B10" s="36" t="s">
        <v>24</v>
      </c>
      <c r="C10" s="37" t="s">
        <v>25</v>
      </c>
      <c r="D10" s="37" t="s">
        <v>26</v>
      </c>
      <c r="E10" s="38" t="s">
        <v>27</v>
      </c>
      <c r="F10" s="39" t="s">
        <v>28</v>
      </c>
      <c r="G10" s="40" t="s">
        <v>29</v>
      </c>
      <c r="H10" s="41" t="s">
        <v>30</v>
      </c>
      <c r="I10" s="39" t="s">
        <v>31</v>
      </c>
      <c r="J10" s="39" t="s">
        <v>32</v>
      </c>
      <c r="K10" s="42"/>
      <c r="L10" s="43" t="s">
        <v>30</v>
      </c>
      <c r="M10" s="39" t="s">
        <v>31</v>
      </c>
      <c r="N10" s="39" t="s">
        <v>32</v>
      </c>
      <c r="O10" s="42"/>
    </row>
    <row r="11" spans="1:15" s="2" customFormat="1" ht="79.5" customHeight="1">
      <c r="A11" s="44" t="s">
        <v>33</v>
      </c>
      <c r="B11" s="45">
        <v>56262218</v>
      </c>
      <c r="C11" s="46">
        <v>0</v>
      </c>
      <c r="D11" s="46">
        <f>7694377+237500</f>
        <v>7931877</v>
      </c>
      <c r="E11" s="46">
        <v>0</v>
      </c>
      <c r="F11" s="46">
        <v>0</v>
      </c>
      <c r="G11" s="47">
        <f>B11+C11+D11+E11</f>
        <v>64194095</v>
      </c>
      <c r="H11" s="48">
        <f>7549982.49+142577.36+238539.73</f>
        <v>7931099.580000001</v>
      </c>
      <c r="I11" s="49">
        <f>6547512.4+4366035.14+4419854.16+4444489.11+11937283.45-7549982.49+4414546.96+4707911.96-142577.36+4681494.1-238539.73</f>
        <v>37588027.7</v>
      </c>
      <c r="J11" s="50">
        <f>H11+I11</f>
        <v>45519127.28</v>
      </c>
      <c r="K11" s="51">
        <f>J11/G11</f>
        <v>0.7090858945826716</v>
      </c>
      <c r="L11" s="52">
        <f>7346166.37+203816.12+142577.36+238539.73</f>
        <v>7931099.580000001</v>
      </c>
      <c r="M11" s="49">
        <f>6547512.4+4366035.14+4419854.16+4444489.11+11733467.33-7346166.37+4618363.08-203816.12+4707911.96-142577.36+4681494.1-238539.73</f>
        <v>37588027.7</v>
      </c>
      <c r="N11" s="46">
        <f>L11+M11</f>
        <v>45519127.28</v>
      </c>
      <c r="O11" s="53">
        <f>N11/G11</f>
        <v>0.7090858945826716</v>
      </c>
    </row>
    <row r="12" spans="1:15" s="2" customFormat="1" ht="79.5" customHeight="1">
      <c r="A12" s="54" t="s">
        <v>34</v>
      </c>
      <c r="B12" s="55">
        <v>199457142</v>
      </c>
      <c r="C12" s="56">
        <f>1157547.19+158699+35979.8+247712.47+29212</f>
        <v>1629150.46</v>
      </c>
      <c r="D12" s="56">
        <f>3498485+2893103+596581</f>
        <v>6988169</v>
      </c>
      <c r="E12" s="56">
        <v>0</v>
      </c>
      <c r="F12" s="56">
        <f>-70000-105000+175000+182266</f>
        <v>182266</v>
      </c>
      <c r="G12" s="57">
        <f>B12+C12+D12+E12-F12</f>
        <v>207892195.46</v>
      </c>
      <c r="H12" s="48">
        <f>332826.14+58044.16+80073.89+27008.84+3388904.58+87323.99+12038.06+348647.5</f>
        <v>4334867.16</v>
      </c>
      <c r="I12" s="58">
        <f>21016558.74-332826.14+14540215.63-58044.16+15014683.34-80073.89+14747361.23-27008.84+18752937.73-3388904.58+15568144.28-87323.99+16026966.16-12038.06+15878548.58-348647.5</f>
        <v>127210548.53</v>
      </c>
      <c r="J12" s="58">
        <f>H12+I12</f>
        <v>131545415.69</v>
      </c>
      <c r="K12" s="59">
        <f>J12/G12</f>
        <v>0.6327578358530073</v>
      </c>
      <c r="L12" s="55">
        <f>332826.14+58044.16+80073.89+27008.84+3163233.27+312995.3+9578.84+351106.72</f>
        <v>4334867.16</v>
      </c>
      <c r="M12" s="58">
        <f>20999301.74-332826.14+14487460.23-58044.16+14982175.52-80073.89+14716832.93-27008.84+18539645.17-3163233.27+15688600.68-312995.3+15274619.62-9578.84+15922422.99-351106.72</f>
        <v>126276191.72</v>
      </c>
      <c r="N12" s="56">
        <f>L12+M12</f>
        <v>130611058.88</v>
      </c>
      <c r="O12" s="60">
        <f>N12/G12</f>
        <v>0.6282634063823263</v>
      </c>
    </row>
    <row r="13" spans="1:15" s="2" customFormat="1" ht="79.5" customHeight="1" thickBot="1">
      <c r="A13" s="61" t="s">
        <v>35</v>
      </c>
      <c r="B13" s="62">
        <v>0</v>
      </c>
      <c r="C13" s="63">
        <f>3761948+1312274+282158+3788448+400000</f>
        <v>9544828</v>
      </c>
      <c r="D13" s="63">
        <v>0</v>
      </c>
      <c r="E13" s="63">
        <v>0</v>
      </c>
      <c r="F13" s="63">
        <v>0</v>
      </c>
      <c r="G13" s="64">
        <f>B13+C13+D13+E13</f>
        <v>9544828</v>
      </c>
      <c r="H13" s="48">
        <v>0</v>
      </c>
      <c r="I13" s="63">
        <f>318103.74+34971.69+35155.47+1645741.12+10466.75</f>
        <v>2044438.77</v>
      </c>
      <c r="J13" s="65">
        <f>H13+I13</f>
        <v>2044438.77</v>
      </c>
      <c r="K13" s="66">
        <f>J13/G13</f>
        <v>0.2141933589583804</v>
      </c>
      <c r="L13" s="67">
        <v>0</v>
      </c>
      <c r="M13" s="68">
        <f>318103.74+34971.69+35155.47+1645741.12+10466.75</f>
        <v>2044438.77</v>
      </c>
      <c r="N13" s="63">
        <f>L13+M13</f>
        <v>2044438.77</v>
      </c>
      <c r="O13" s="69">
        <f>N13/G13</f>
        <v>0.2141933589583804</v>
      </c>
    </row>
    <row r="14" spans="1:15" s="2" customFormat="1" ht="56.25" customHeight="1" thickBot="1">
      <c r="A14" s="70" t="s">
        <v>36</v>
      </c>
      <c r="B14" s="71">
        <f aca="true" t="shared" si="0" ref="B14:J14">SUM(B11:B13)</f>
        <v>255719360</v>
      </c>
      <c r="C14" s="72">
        <f t="shared" si="0"/>
        <v>11173978.46</v>
      </c>
      <c r="D14" s="72">
        <f t="shared" si="0"/>
        <v>14920046</v>
      </c>
      <c r="E14" s="73">
        <f t="shared" si="0"/>
        <v>0</v>
      </c>
      <c r="F14" s="73">
        <f t="shared" si="0"/>
        <v>182266</v>
      </c>
      <c r="G14" s="74">
        <f t="shared" si="0"/>
        <v>281631118.46000004</v>
      </c>
      <c r="H14" s="75">
        <f t="shared" si="0"/>
        <v>12265966.740000002</v>
      </c>
      <c r="I14" s="72">
        <f t="shared" si="0"/>
        <v>166843015.00000003</v>
      </c>
      <c r="J14" s="72">
        <f t="shared" si="0"/>
        <v>179108981.74</v>
      </c>
      <c r="K14" s="76">
        <f>J14/G14</f>
        <v>0.6359701396613912</v>
      </c>
      <c r="L14" s="71">
        <f>SUM(L11:L13)</f>
        <v>12265966.740000002</v>
      </c>
      <c r="M14" s="72">
        <f>SUM(M11:M13)</f>
        <v>165908658.19000003</v>
      </c>
      <c r="N14" s="72">
        <f>SUM(N11:N13)</f>
        <v>178174624.93</v>
      </c>
      <c r="O14" s="77">
        <f>N14/G14</f>
        <v>0.6326524778379775</v>
      </c>
    </row>
    <row r="15" s="2" customFormat="1" ht="18">
      <c r="A15" s="2" t="s">
        <v>37</v>
      </c>
    </row>
    <row r="16" s="2" customFormat="1" ht="18">
      <c r="A16" s="2" t="s">
        <v>38</v>
      </c>
    </row>
    <row r="17" s="2" customFormat="1" ht="18"/>
    <row r="18" s="2" customFormat="1" ht="18">
      <c r="E18" s="6"/>
    </row>
    <row r="19" s="2" customFormat="1" ht="18"/>
    <row r="20" spans="8:15" s="2" customFormat="1" ht="18">
      <c r="H20" s="78"/>
      <c r="I20" s="79"/>
      <c r="J20" s="78"/>
      <c r="K20" s="78"/>
      <c r="L20" s="78"/>
      <c r="M20" s="78"/>
      <c r="N20" s="78"/>
      <c r="O20" s="78"/>
    </row>
    <row r="21" spans="4:15" ht="18">
      <c r="D21" s="80"/>
      <c r="H21" s="82"/>
      <c r="I21" s="82"/>
      <c r="J21" s="83"/>
      <c r="K21" s="82"/>
      <c r="L21" s="82"/>
      <c r="M21" s="83"/>
      <c r="N21" s="82"/>
      <c r="O21" s="82"/>
    </row>
    <row r="22" spans="8:15" ht="12">
      <c r="H22" s="82"/>
      <c r="I22" s="82"/>
      <c r="J22" s="82"/>
      <c r="K22" s="82"/>
      <c r="L22" s="82"/>
      <c r="M22" s="82"/>
      <c r="N22" s="82"/>
      <c r="O22" s="82"/>
    </row>
    <row r="23" spans="8:15" ht="18">
      <c r="H23" s="82"/>
      <c r="I23" s="82"/>
      <c r="J23" s="82"/>
      <c r="K23" s="82"/>
      <c r="L23" s="82"/>
      <c r="M23" s="82"/>
      <c r="N23" s="83"/>
      <c r="O23" s="82"/>
    </row>
    <row r="24" ht="12">
      <c r="G24" s="84"/>
    </row>
  </sheetData>
  <sheetProtection password="AD3D" sheet="1" objects="1" scenarios="1" selectLockedCells="1" selectUnlockedCells="1"/>
  <mergeCells count="18">
    <mergeCell ref="A7:A10"/>
    <mergeCell ref="H8:I8"/>
    <mergeCell ref="L8:M8"/>
    <mergeCell ref="C8:C9"/>
    <mergeCell ref="K7:K10"/>
    <mergeCell ref="A4:H4"/>
    <mergeCell ref="A1:N1"/>
    <mergeCell ref="A2:N2"/>
    <mergeCell ref="A3:N3"/>
    <mergeCell ref="O7:O10"/>
    <mergeCell ref="B7:G7"/>
    <mergeCell ref="H7:J7"/>
    <mergeCell ref="L7:N7"/>
    <mergeCell ref="E8:E9"/>
    <mergeCell ref="B8:B9"/>
    <mergeCell ref="D8:D9"/>
    <mergeCell ref="G8:G9"/>
    <mergeCell ref="F8:F9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40" r:id="rId1"/>
  <headerFooter alignWithMargins="0">
    <oddFooter>&amp;C&amp;8execução.despesa.PROGRAMA BIMESTRAL.ago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dcterms:created xsi:type="dcterms:W3CDTF">2012-11-29T15:03:15Z</dcterms:created>
  <dcterms:modified xsi:type="dcterms:W3CDTF">2012-11-29T15:03:35Z</dcterms:modified>
  <cp:category/>
  <cp:version/>
  <cp:contentType/>
  <cp:contentStatus/>
</cp:coreProperties>
</file>