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RF.05_000.91_13495_01" sheetId="1" r:id="rId1"/>
    <sheet name="Plan1" sheetId="2" r:id="rId2"/>
  </sheets>
  <definedNames>
    <definedName name="_xlnm.Print_Area" localSheetId="1">'Plan1'!$B$1:$AH$120</definedName>
    <definedName name="_xlnm.Print_Titles" localSheetId="1">'Plan1'!$1:$7</definedName>
    <definedName name="_xlnm.Print_Area" localSheetId="0">'RF.05_000.91_13495_01'!$A$1:$G$176</definedName>
    <definedName name="_xlnm.Print_Titles" localSheetId="0">'RF.05_000.91_13495_01'!$1:$7</definedName>
    <definedName name="___GLB2">"#REF!"</definedName>
    <definedName name="___svi2">"#REF!"</definedName>
    <definedName name="__GLB2">"#N/A"</definedName>
    <definedName name="__GLB2_10">"#N/A"</definedName>
    <definedName name="__GLB2_11">"#N/A"</definedName>
    <definedName name="__GLB2_12">"#N/A"</definedName>
    <definedName name="__GLB2_13">"#N/A"</definedName>
    <definedName name="__GLB2_14">"#N/A"</definedName>
    <definedName name="__GLB2_15">"#N/A"</definedName>
    <definedName name="__GLB2_16">"#N/A"</definedName>
    <definedName name="__GLB2_17">"#N/A"</definedName>
    <definedName name="__GLB2_18">"#N/A"</definedName>
    <definedName name="__GLB2_19">"#N/A"</definedName>
    <definedName name="__GLB2_2">"#N/A"</definedName>
    <definedName name="__GLB2_20">"#N/A"</definedName>
    <definedName name="__GLB2_21">"#N/A"</definedName>
    <definedName name="__GLB2_22">"#N/A"</definedName>
    <definedName name="__GLB2_23">"#N/A"</definedName>
    <definedName name="__GLB2_24">"#N/A"</definedName>
    <definedName name="__GLB2_25">"#N/A"</definedName>
    <definedName name="__GLB2_26">"#N/A"</definedName>
    <definedName name="__GLB2_27">"#N/A"</definedName>
    <definedName name="__GLB2_28">"#N/A"</definedName>
    <definedName name="__GLB2_29">"#N/A"</definedName>
    <definedName name="__GLB2_30">"#N/A"</definedName>
    <definedName name="__GLB2_31">"#N/A"</definedName>
    <definedName name="__GLB2_32">"#N/A"</definedName>
    <definedName name="__GLB2_33">"#N/A"</definedName>
    <definedName name="__GLB2_34">"#N/A"</definedName>
    <definedName name="__GLB2_35">"#N/A"</definedName>
    <definedName name="__GLB2_36">"#N/A"</definedName>
    <definedName name="__GLB2_37">"#N/A"</definedName>
    <definedName name="__GLB2_38">"#N/A"</definedName>
    <definedName name="__GLB2_39">"#N/A"</definedName>
    <definedName name="__GLB2_40">"#N/A"</definedName>
    <definedName name="__GLB2_41">"#N/A"</definedName>
    <definedName name="__GLB2_42">"#N/A"</definedName>
    <definedName name="__GLB2_43">"#N/A"</definedName>
    <definedName name="__GLB2_44">"#N/A"</definedName>
    <definedName name="__GLB2_45">"#N/A"</definedName>
    <definedName name="__GLB2_46">"#N/A"</definedName>
    <definedName name="__GLB2_47">"#N/A"</definedName>
    <definedName name="__GLB2_48">"#N/A"</definedName>
    <definedName name="__GLB2_49">"#N/A"</definedName>
    <definedName name="__GLB2_5">"#N/A"</definedName>
    <definedName name="__GLB2_50">"#N/A"</definedName>
    <definedName name="__GLB2_51">"#N/A"</definedName>
    <definedName name="__GLB2_52">"#N/A"</definedName>
    <definedName name="__GLB2_53">"#N/A"</definedName>
    <definedName name="__GLB2_54">"#N/A"</definedName>
    <definedName name="__GLB2_55">"#N/A"</definedName>
    <definedName name="__GLB2_56">"#N/A"</definedName>
    <definedName name="__GLB2_57">"#N/A"</definedName>
    <definedName name="__GLB2_58">"#N/A"</definedName>
    <definedName name="__GLB2_6">"#N/A"</definedName>
    <definedName name="__GLB2_60">"#N/A"</definedName>
    <definedName name="__GLB2_61">"#N/A"</definedName>
    <definedName name="__GLB2_62">"#N/A"</definedName>
    <definedName name="__GLB2_63">"#N/A"</definedName>
    <definedName name="__GLB2_64">"#N/A"</definedName>
    <definedName name="__GLB2_65">"#N/A"</definedName>
    <definedName name="__GLB2_66">"#N/A"</definedName>
    <definedName name="__GLB2_67">"#N/A"</definedName>
    <definedName name="__GLB2_68">"#N/A"</definedName>
    <definedName name="__GLB2_69">"#N/A"</definedName>
    <definedName name="__GLB2_7">"#N/A"</definedName>
    <definedName name="__GLB2_70">"#N/A"</definedName>
    <definedName name="__GLB2_71">"#N/A"</definedName>
    <definedName name="__GLB2_72">"#N/A"</definedName>
    <definedName name="__GLB2_73">"#N/A"</definedName>
    <definedName name="__GLB2_74">"#N/A"</definedName>
    <definedName name="__GLB2_75">"#N/A"</definedName>
    <definedName name="__GLB2_76">"#N/A"</definedName>
    <definedName name="__GLB2_77">"#N/A"</definedName>
    <definedName name="__GLB2_78">"#N/A"</definedName>
    <definedName name="__GLB2_79">"#N/A"</definedName>
    <definedName name="__GLB2_8">"#N/A"</definedName>
    <definedName name="__GLB2_80">"#N/A"</definedName>
    <definedName name="__GLB2_81">"#N/A"</definedName>
    <definedName name="__GLB2_82">"#N/A"</definedName>
    <definedName name="__GLB2_83">"#N/A"</definedName>
    <definedName name="__GLB2_84">"#N/A"</definedName>
    <definedName name="__GLB2_85">"#N/A"</definedName>
    <definedName name="__GLB2_86">"#N/A"</definedName>
    <definedName name="__GLB2_87">"#N/A"</definedName>
    <definedName name="__GLB2_88">"#N/A"</definedName>
    <definedName name="__GLB2_9">"#N/A"</definedName>
    <definedName name="__GLB2_92">"#N/A"</definedName>
    <definedName name="__GLB2_95">"#N/A"</definedName>
    <definedName name="__GLB2_96">"#N/A"</definedName>
    <definedName name="__GLB2_97">"#N/A"</definedName>
    <definedName name="__GLB2_98">"#N/A"</definedName>
    <definedName name="__GLB3">"#N/A"</definedName>
    <definedName name="__GLB3_10">"#N/A"</definedName>
    <definedName name="__GLB3_11">"#N/A"</definedName>
    <definedName name="__GLB3_12">"#N/A"</definedName>
    <definedName name="__GLB3_13">"#N/A"</definedName>
    <definedName name="__GLB3_14">"#N/A"</definedName>
    <definedName name="__GLB3_15">"#N/A"</definedName>
    <definedName name="__GLB3_25">"#N/A"</definedName>
    <definedName name="__GLB3_26">"#N/A"</definedName>
    <definedName name="__GLB3_27">"#N/A"</definedName>
    <definedName name="__GLB3_28">"#N/A"</definedName>
    <definedName name="__GLB3_29">"#N/A"</definedName>
    <definedName name="__GLB3_30">"#N/A"</definedName>
    <definedName name="__GLB3_31">"#N/A"</definedName>
    <definedName name="__GLB3_32">"#N/A"</definedName>
    <definedName name="__GLB3_33">"#N/A"</definedName>
    <definedName name="__GLB3_34">"#N/A"</definedName>
    <definedName name="__GLB3_38">"#N/A"</definedName>
    <definedName name="__GLB3_39">"#N/A"</definedName>
    <definedName name="__GLB3_40">"#N/A"</definedName>
    <definedName name="__GLB3_41">"#N/A"</definedName>
    <definedName name="__GLB3_42">"#N/A"</definedName>
    <definedName name="__GLB3_43">"#N/A"</definedName>
    <definedName name="__GLB3_44">"#N/A"</definedName>
    <definedName name="__GLB3_45">"#N/A"</definedName>
    <definedName name="__GLB3_46">"#N/A"</definedName>
    <definedName name="__GLB3_47">"#N/A"</definedName>
    <definedName name="__GLB3_48">"#N/A"</definedName>
    <definedName name="__GLB3_49">"#N/A"</definedName>
    <definedName name="__GLB3_50">"#N/A"</definedName>
    <definedName name="__GLB3_51">"#N/A"</definedName>
    <definedName name="__GLB3_52">"#N/A"</definedName>
    <definedName name="__GLB3_53">"#N/A"</definedName>
    <definedName name="__GLB3_54">"#N/A"</definedName>
    <definedName name="__GLB3_55">"#N/A"</definedName>
    <definedName name="__GLB3_56">"#N/A"</definedName>
    <definedName name="__GLB3_57">"#N/A"</definedName>
    <definedName name="__GLB3_58">"#N/A"</definedName>
    <definedName name="__GLB3_6">"#N/A"</definedName>
    <definedName name="__GLB3_60">"#N/A"</definedName>
    <definedName name="__GLB3_61">"#N/A"</definedName>
    <definedName name="__GLB3_62">"#N/A"</definedName>
    <definedName name="__GLB3_63">"#N/A"</definedName>
    <definedName name="__GLB3_64">"#N/A"</definedName>
    <definedName name="__GLB3_65">"#N/A"</definedName>
    <definedName name="__GLB3_66">"#N/A"</definedName>
    <definedName name="__GLB3_7">"#N/A"</definedName>
    <definedName name="__GLB3_70">"#N/A"</definedName>
    <definedName name="__GLB3_71">"#N/A"</definedName>
    <definedName name="__GLB3_72">"#N/A"</definedName>
    <definedName name="__GLB3_73">"#N/A"</definedName>
    <definedName name="__GLB3_74">"#N/A"</definedName>
    <definedName name="__GLB3_75">"#N/A"</definedName>
    <definedName name="__GLB3_76">"#N/A"</definedName>
    <definedName name="__GLB3_77">"#N/A"</definedName>
    <definedName name="__GLB3_78">"#N/A"</definedName>
    <definedName name="__GLB3_79">"#N/A"</definedName>
    <definedName name="__GLB3_8">"#N/A"</definedName>
    <definedName name="__GLB3_80">"#N/A"</definedName>
    <definedName name="__GLB3_81">"#N/A"</definedName>
    <definedName name="__GLB3_82">"#N/A"</definedName>
    <definedName name="__GLB3_85">"#N/A"</definedName>
    <definedName name="__GLB3_86">"#N/A"</definedName>
    <definedName name="__GLB3_87">"#N/A"</definedName>
    <definedName name="__GLB3_88">"#N/A"</definedName>
    <definedName name="__GLB3_9">"#N/A"</definedName>
    <definedName name="__svi2">"#N/A"</definedName>
    <definedName name="__svi2_10">"#N/A"</definedName>
    <definedName name="__svi2_11">"#N/A"</definedName>
    <definedName name="__svi2_12">"#N/A"</definedName>
    <definedName name="__svi2_13">"#N/A"</definedName>
    <definedName name="__svi2_14">"#N/A"</definedName>
    <definedName name="__svi2_15">"#N/A"</definedName>
    <definedName name="__svi2_16">"#N/A"</definedName>
    <definedName name="__svi2_17">"#N/A"</definedName>
    <definedName name="__svi2_18">"#N/A"</definedName>
    <definedName name="__svi2_19">"#N/A"</definedName>
    <definedName name="__svi2_2">"#N/A"</definedName>
    <definedName name="__svi2_20">"#N/A"</definedName>
    <definedName name="__svi2_21">"#N/A"</definedName>
    <definedName name="__svi2_22">"#N/A"</definedName>
    <definedName name="__svi2_23">"#N/A"</definedName>
    <definedName name="__svi2_24">"#N/A"</definedName>
    <definedName name="__svi2_25">"#N/A"</definedName>
    <definedName name="__svi2_26">"#N/A"</definedName>
    <definedName name="__svi2_27">"#N/A"</definedName>
    <definedName name="__svi2_28">"#N/A"</definedName>
    <definedName name="__svi2_29">"#N/A"</definedName>
    <definedName name="__svi2_30">"#N/A"</definedName>
    <definedName name="__svi2_31">"#N/A"</definedName>
    <definedName name="__svi2_32">"#N/A"</definedName>
    <definedName name="__svi2_33">"#N/A"</definedName>
    <definedName name="__svi2_34">"#N/A"</definedName>
    <definedName name="__svi2_35">"#N/A"</definedName>
    <definedName name="__svi2_36">"#N/A"</definedName>
    <definedName name="__svi2_37">"#N/A"</definedName>
    <definedName name="__svi2_38">"#N/A"</definedName>
    <definedName name="__svi2_39">"#N/A"</definedName>
    <definedName name="__svi2_40">"#N/A"</definedName>
    <definedName name="__svi2_41">"#N/A"</definedName>
    <definedName name="__svi2_42">"#N/A"</definedName>
    <definedName name="__svi2_43">"#N/A"</definedName>
    <definedName name="__svi2_44">"#N/A"</definedName>
    <definedName name="__svi2_45">"#N/A"</definedName>
    <definedName name="__svi2_46">"#N/A"</definedName>
    <definedName name="__svi2_47">"#N/A"</definedName>
    <definedName name="__svi2_48">"#N/A"</definedName>
    <definedName name="__svi2_49">"#N/A"</definedName>
    <definedName name="__svi2_5">"#N/A"</definedName>
    <definedName name="__svi2_50">"#N/A"</definedName>
    <definedName name="__svi2_51">"#N/A"</definedName>
    <definedName name="__svi2_52">"#N/A"</definedName>
    <definedName name="__svi2_53">"#N/A"</definedName>
    <definedName name="__svi2_54">"#N/A"</definedName>
    <definedName name="__svi2_55">"#N/A"</definedName>
    <definedName name="__svi2_56">"#N/A"</definedName>
    <definedName name="__svi2_57">"#N/A"</definedName>
    <definedName name="__svi2_58">"#N/A"</definedName>
    <definedName name="__svi2_6">"#N/A"</definedName>
    <definedName name="__svi2_60">"#N/A"</definedName>
    <definedName name="__svi2_61">"#N/A"</definedName>
    <definedName name="__svi2_62">"#N/A"</definedName>
    <definedName name="__svi2_63">"#N/A"</definedName>
    <definedName name="__svi2_64">"#N/A"</definedName>
    <definedName name="__svi2_65">"#N/A"</definedName>
    <definedName name="__svi2_66">"#N/A"</definedName>
    <definedName name="__svi2_67">"#N/A"</definedName>
    <definedName name="__svi2_68">"#N/A"</definedName>
    <definedName name="__svi2_69">"#N/A"</definedName>
    <definedName name="__svi2_7">"#N/A"</definedName>
    <definedName name="__svi2_70">"#N/A"</definedName>
    <definedName name="__svi2_71">"#N/A"</definedName>
    <definedName name="__svi2_72">"#N/A"</definedName>
    <definedName name="__svi2_73">"#N/A"</definedName>
    <definedName name="__svi2_74">"#N/A"</definedName>
    <definedName name="__svi2_75">"#N/A"</definedName>
    <definedName name="__svi2_76">"#N/A"</definedName>
    <definedName name="__svi2_77">"#N/A"</definedName>
    <definedName name="__svi2_78">"#N/A"</definedName>
    <definedName name="__svi2_79">"#N/A"</definedName>
    <definedName name="__svi2_8">"#N/A"</definedName>
    <definedName name="__svi2_80">"#N/A"</definedName>
    <definedName name="__svi2_81">"#N/A"</definedName>
    <definedName name="__svi2_82">"#N/A"</definedName>
    <definedName name="__svi2_83">"#N/A"</definedName>
    <definedName name="__svi2_84">"#N/A"</definedName>
    <definedName name="__svi2_85">"#N/A"</definedName>
    <definedName name="__svi2_86">"#N/A"</definedName>
    <definedName name="__svi2_87">"#N/A"</definedName>
    <definedName name="__svi2_88">"#N/A"</definedName>
    <definedName name="__svi2_9">"#N/A"</definedName>
    <definedName name="__svi2_92">"#N/A"</definedName>
    <definedName name="__svi2_95">"#N/A"</definedName>
    <definedName name="__svi2_96">"#N/A"</definedName>
    <definedName name="__svi2_97">"#N/A"</definedName>
    <definedName name="__svi2_98">"#N/A"</definedName>
    <definedName name="__xlnm.Print_Area_1">"#REF!"</definedName>
    <definedName name="__xlnm.Print_Area_10">"#REF!"</definedName>
    <definedName name="__xlnm.Print_Area_11">"#REF!"</definedName>
    <definedName name="__xlnm.Print_Area_12">"#REF!"</definedName>
    <definedName name="__xlnm.Print_Area_13">"#REF!"</definedName>
    <definedName name="__xlnm.Print_Area_14">"#REF!"</definedName>
    <definedName name="__xlnm.Print_Area_15">"#REF!"</definedName>
    <definedName name="__xlnm.Print_Area_2">'RF.05_000.91_13495_01'!$A$1:$G$176</definedName>
    <definedName name="__xlnm.Print_Area_25">"#REF!"</definedName>
    <definedName name="__xlnm.Print_Area_26">"#REF!"</definedName>
    <definedName name="__xlnm.Print_Area_27">"#REF!"</definedName>
    <definedName name="__xlnm.Print_Area_28">"#REF!"</definedName>
    <definedName name="__xlnm.Print_Area_29">"#REF!"</definedName>
    <definedName name="__xlnm.Print_Area_3">"#REF!"</definedName>
    <definedName name="__xlnm.Print_Area_30">"#REF!"</definedName>
    <definedName name="__xlnm.Print_Area_31">"#REF!"</definedName>
    <definedName name="__xlnm.Print_Area_32">"#REF!"</definedName>
    <definedName name="__xlnm.Print_Area_33">"#REF!"</definedName>
    <definedName name="__xlnm.Print_Area_34">"#REF!"</definedName>
    <definedName name="__xlnm.Print_Area_38">"#REF!"</definedName>
    <definedName name="__xlnm.Print_Area_39">"#REF!"</definedName>
    <definedName name="__xlnm.Print_Area_4">"#REF!"</definedName>
    <definedName name="__xlnm.Print_Area_40">"#REF!"</definedName>
    <definedName name="__xlnm.Print_Area_41">"#REF!"</definedName>
    <definedName name="__xlnm.Print_Area_42">"#REF!"</definedName>
    <definedName name="__xlnm.Print_Area_43">"#REF!"</definedName>
    <definedName name="__xlnm.Print_Area_44">"#REF!"</definedName>
    <definedName name="__xlnm.Print_Area_45">"#REF!"</definedName>
    <definedName name="__xlnm.Print_Area_46">"#REF!"</definedName>
    <definedName name="__xlnm.Print_Area_47">"#REF!"</definedName>
    <definedName name="__xlnm.Print_Area_48">"#REF!"</definedName>
    <definedName name="__xlnm.Print_Area_49">"#REF!"</definedName>
    <definedName name="__xlnm.Print_Area_5">"#REF!"</definedName>
    <definedName name="__xlnm.Print_Area_50">"#REF!"</definedName>
    <definedName name="__xlnm.Print_Area_51">"#REF!"</definedName>
    <definedName name="__xlnm.Print_Area_52">"#REF!"</definedName>
    <definedName name="__xlnm.Print_Area_53">"#REF!"</definedName>
    <definedName name="__xlnm.Print_Area_54">"#REF!"</definedName>
    <definedName name="__xlnm.Print_Area_55">"#REF!"</definedName>
    <definedName name="__xlnm.Print_Area_56">"#REF!"</definedName>
    <definedName name="__xlnm.Print_Area_57">"#REF!"</definedName>
    <definedName name="__xlnm.Print_Area_58">"#REF!"</definedName>
    <definedName name="__xlnm.Print_Area_59">"#REF!"</definedName>
    <definedName name="__xlnm.Print_Area_6">"#REF!"</definedName>
    <definedName name="__xlnm.Print_Area_60">"#REF!"</definedName>
    <definedName name="__xlnm.Print_Area_61">"#REF!"</definedName>
    <definedName name="__xlnm.Print_Area_62">"#REF!"</definedName>
    <definedName name="__xlnm.Print_Area_65">"#REF!"</definedName>
    <definedName name="__xlnm.Print_Area_66">"#REF!"</definedName>
    <definedName name="__xlnm.Print_Area_7">"#REF!"</definedName>
    <definedName name="__xlnm.Print_Area_8">"#REF!"</definedName>
    <definedName name="__xlnm.Print_Area_80">"#REF!"</definedName>
    <definedName name="__xlnm.Print_Area_81">"#REF!"</definedName>
    <definedName name="__xlnm.Print_Area_82">"#REF!"</definedName>
    <definedName name="__xlnm.Print_Area_87">"#REF!"</definedName>
    <definedName name="__xlnm.Print_Area_88">"#REF!"</definedName>
    <definedName name="__xlnm.Print_Area_9">"#REF!"</definedName>
    <definedName name="__xlnm.Print_Titles_2">'RF.05_000.91_13495_01'!$1:$7</definedName>
    <definedName name="__xlnm.Print_Titles_4">"#REF!"</definedName>
    <definedName name="__xlnm.Print_Titles_5">"#REF!"</definedName>
    <definedName name="_xlnm._FilterDatabase" localSheetId="1">#N/A</definedName>
    <definedName name="_GLB2">"#N/A"</definedName>
    <definedName name="_GLB2_10">"#N/A"</definedName>
    <definedName name="_GLB2_11">"#N/A"</definedName>
    <definedName name="_GLB2_12">"#N/A"</definedName>
    <definedName name="_GLB2_13">"#N/A"</definedName>
    <definedName name="_GLB2_14">"#N/A"</definedName>
    <definedName name="_GLB2_15">"#N/A"</definedName>
    <definedName name="_GLB2_16">"#N/A"</definedName>
    <definedName name="_GLB2_17">"#N/A"</definedName>
    <definedName name="_GLB2_18">"#N/A"</definedName>
    <definedName name="_GLB2_19">"#N/A"</definedName>
    <definedName name="_GLB2_2">"#N/A"</definedName>
    <definedName name="_GLB2_20">"#N/A"</definedName>
    <definedName name="_GLB2_21">"#N/A"</definedName>
    <definedName name="_GLB2_22">"#N/A"</definedName>
    <definedName name="_GLB2_23">"#N/A"</definedName>
    <definedName name="_GLB2_24">"#N/A"</definedName>
    <definedName name="_GLB2_25">"#N/A"</definedName>
    <definedName name="_GLB2_26">"#N/A"</definedName>
    <definedName name="_GLB2_27">"#N/A"</definedName>
    <definedName name="_GLB2_28">"#N/A"</definedName>
    <definedName name="_GLB2_29">"#N/A"</definedName>
    <definedName name="_GLB2_30">"#N/A"</definedName>
    <definedName name="_GLB2_31">"#N/A"</definedName>
    <definedName name="_GLB2_32">"#N/A"</definedName>
    <definedName name="_GLB2_33">"#N/A"</definedName>
    <definedName name="_GLB2_34">"#N/A"</definedName>
    <definedName name="_GLB2_35">"#N/A"</definedName>
    <definedName name="_GLB2_36">"#N/A"</definedName>
    <definedName name="_GLB2_37">"#N/A"</definedName>
    <definedName name="_GLB2_38">"#N/A"</definedName>
    <definedName name="_GLB2_39">"#N/A"</definedName>
    <definedName name="_GLB2_40">"#N/A"</definedName>
    <definedName name="_GLB2_41">"#N/A"</definedName>
    <definedName name="_GLB2_42">"#N/A"</definedName>
    <definedName name="_GLB2_43">"#N/A"</definedName>
    <definedName name="_GLB2_44">"#N/A"</definedName>
    <definedName name="_GLB2_45">"#N/A"</definedName>
    <definedName name="_GLB2_46">"#N/A"</definedName>
    <definedName name="_GLB2_47">"#N/A"</definedName>
    <definedName name="_GLB2_48">"#N/A"</definedName>
    <definedName name="_GLB2_49">"#N/A"</definedName>
    <definedName name="_GLB2_5">"#N/A"</definedName>
    <definedName name="_GLB2_50">"#N/A"</definedName>
    <definedName name="_GLB2_51">"#N/A"</definedName>
    <definedName name="_GLB2_52">"#N/A"</definedName>
    <definedName name="_GLB2_53">"#N/A"</definedName>
    <definedName name="_GLB2_54">"#N/A"</definedName>
    <definedName name="_GLB2_55">"#N/A"</definedName>
    <definedName name="_GLB2_56">"#N/A"</definedName>
    <definedName name="_GLB2_57">"#N/A"</definedName>
    <definedName name="_GLB2_58">"#N/A"</definedName>
    <definedName name="_GLB2_6">"#N/A"</definedName>
    <definedName name="_GLB2_60">"#N/A"</definedName>
    <definedName name="_GLB2_61">"#N/A"</definedName>
    <definedName name="_GLB2_62">"#N/A"</definedName>
    <definedName name="_GLB2_63">"#N/A"</definedName>
    <definedName name="_GLB2_64">"#N/A"</definedName>
    <definedName name="_GLB2_65">"#N/A"</definedName>
    <definedName name="_GLB2_66">"#N/A"</definedName>
    <definedName name="_GLB2_67">"#N/A"</definedName>
    <definedName name="_GLB2_68">"#N/A"</definedName>
    <definedName name="_GLB2_69">"#N/A"</definedName>
    <definedName name="_GLB2_7">"#N/A"</definedName>
    <definedName name="_GLB2_70">"#N/A"</definedName>
    <definedName name="_GLB2_71">"#N/A"</definedName>
    <definedName name="_GLB2_72">"#N/A"</definedName>
    <definedName name="_GLB2_73">"#N/A"</definedName>
    <definedName name="_GLB2_74">"#N/A"</definedName>
    <definedName name="_GLB2_75">"#N/A"</definedName>
    <definedName name="_GLB2_76">"#N/A"</definedName>
    <definedName name="_GLB2_77">"#N/A"</definedName>
    <definedName name="_GLB2_78">"#N/A"</definedName>
    <definedName name="_GLB2_79">"#N/A"</definedName>
    <definedName name="_GLB2_8">"#N/A"</definedName>
    <definedName name="_GLB2_80">"#N/A"</definedName>
    <definedName name="_GLB2_81">"#N/A"</definedName>
    <definedName name="_GLB2_82">"#N/A"</definedName>
    <definedName name="_GLB2_83">"#N/A"</definedName>
    <definedName name="_GLB2_84">"#N/A"</definedName>
    <definedName name="_GLB2_85">"#N/A"</definedName>
    <definedName name="_GLB2_86">"#N/A"</definedName>
    <definedName name="_GLB2_87">"#N/A"</definedName>
    <definedName name="_GLB2_88">"#N/A"</definedName>
    <definedName name="_GLB2_9">"#N/A"</definedName>
    <definedName name="_GLB2_92">"#N/A"</definedName>
    <definedName name="_GLB2_95">"#N/A"</definedName>
    <definedName name="_GLB2_96">"#N/A"</definedName>
    <definedName name="_GLB2_97">"#N/A"</definedName>
    <definedName name="_GLB2_98">"#N/A"</definedName>
    <definedName name="_svi2">"#N/A"</definedName>
    <definedName name="_svi2_10">"#N/A"</definedName>
    <definedName name="_svi2_11">"#N/A"</definedName>
    <definedName name="_svi2_12">"#N/A"</definedName>
    <definedName name="_svi2_13">"#N/A"</definedName>
    <definedName name="_svi2_14">"#N/A"</definedName>
    <definedName name="_svi2_15">"#N/A"</definedName>
    <definedName name="_svi2_16">"#N/A"</definedName>
    <definedName name="_svi2_17">"#N/A"</definedName>
    <definedName name="_svi2_18">"#N/A"</definedName>
    <definedName name="_svi2_19">"#N/A"</definedName>
    <definedName name="_svi2_20">"#N/A"</definedName>
    <definedName name="_svi2_22">"#N/A"</definedName>
    <definedName name="_svi2_23">"#N/A"</definedName>
    <definedName name="_svi2_24">"#N/A"</definedName>
    <definedName name="_svi2_25">"#N/A"</definedName>
    <definedName name="_svi2_26">"#N/A"</definedName>
    <definedName name="_svi2_27">"#N/A"</definedName>
    <definedName name="_svi2_28">"#N/A"</definedName>
    <definedName name="_svi2_29">"#N/A"</definedName>
    <definedName name="_svi2_30">"#N/A"</definedName>
    <definedName name="_svi2_31">"#N/A"</definedName>
    <definedName name="_svi2_32">"#N/A"</definedName>
    <definedName name="_svi2_33">"#N/A"</definedName>
    <definedName name="_svi2_34">"#N/A"</definedName>
    <definedName name="_svi2_35">"#N/A"</definedName>
    <definedName name="_svi2_36">"#N/A"</definedName>
    <definedName name="_svi2_37">"#N/A"</definedName>
    <definedName name="_svi2_38">"#N/A"</definedName>
    <definedName name="_svi2_39">"#N/A"</definedName>
    <definedName name="_svi2_40">"#N/A"</definedName>
    <definedName name="_svi2_41">"#N/A"</definedName>
    <definedName name="_svi2_42">"#N/A"</definedName>
    <definedName name="_svi2_43">"#N/A"</definedName>
    <definedName name="_svi2_44">"#N/A"</definedName>
    <definedName name="_svi2_45">"#N/A"</definedName>
    <definedName name="_svi2_46">"#N/A"</definedName>
    <definedName name="_svi2_47">"#N/A"</definedName>
    <definedName name="_svi2_48">"#N/A"</definedName>
    <definedName name="_svi2_49">"#N/A"</definedName>
    <definedName name="_svi2_5">"#N/A"</definedName>
    <definedName name="_svi2_50">"#N/A"</definedName>
    <definedName name="_svi2_51">"#N/A"</definedName>
    <definedName name="_svi2_52">"#N/A"</definedName>
    <definedName name="_svi2_53">"#N/A"</definedName>
    <definedName name="_svi2_54">"#N/A"</definedName>
    <definedName name="_svi2_55">"#N/A"</definedName>
    <definedName name="_svi2_56">"#N/A"</definedName>
    <definedName name="_svi2_57">"#N/A"</definedName>
    <definedName name="_svi2_58">"#N/A"</definedName>
    <definedName name="_svi2_6">"#N/A"</definedName>
    <definedName name="_svi2_60">"#N/A"</definedName>
    <definedName name="_svi2_61">"#N/A"</definedName>
    <definedName name="_svi2_62">"#N/A"</definedName>
    <definedName name="_svi2_63">"#N/A"</definedName>
    <definedName name="_svi2_64">"#N/A"</definedName>
    <definedName name="_svi2_65">"#N/A"</definedName>
    <definedName name="_svi2_66">"#N/A"</definedName>
    <definedName name="_svi2_67">"#N/A"</definedName>
    <definedName name="_svi2_68">"#N/A"</definedName>
    <definedName name="_svi2_69">"#N/A"</definedName>
    <definedName name="_svi2_7">"#N/A"</definedName>
    <definedName name="_svi2_70">"#N/A"</definedName>
    <definedName name="_svi2_71">"#N/A"</definedName>
    <definedName name="_svi2_72">"#N/A"</definedName>
    <definedName name="_svi2_73">"#N/A"</definedName>
    <definedName name="_svi2_74">"#N/A"</definedName>
    <definedName name="_svi2_75">"#N/A"</definedName>
    <definedName name="_svi2_76">"#N/A"</definedName>
    <definedName name="_svi2_77">"#N/A"</definedName>
    <definedName name="_svi2_78">"#N/A"</definedName>
    <definedName name="_svi2_79">"#N/A"</definedName>
    <definedName name="_svi2_8">"#N/A"</definedName>
    <definedName name="_svi2_80">"#N/A"</definedName>
    <definedName name="_svi2_81">"#N/A"</definedName>
    <definedName name="_svi2_82">"#N/A"</definedName>
    <definedName name="_svi2_83">"#N/A"</definedName>
    <definedName name="_svi2_85">"#N/A"</definedName>
    <definedName name="_svi2_86">"#N/A"</definedName>
    <definedName name="_svi2_87">"#N/A"</definedName>
    <definedName name="_svi2_88">"#N/A"</definedName>
    <definedName name="_svi2_9">"#N/A"</definedName>
    <definedName name="_svi2_92">"#N/A"</definedName>
    <definedName name="_svi2_98">"#N/A"</definedName>
    <definedName name="A">"#REF!"</definedName>
    <definedName name="ANTIGA">"#N/A"</definedName>
    <definedName name="ANTIGA_10">"#N/A"</definedName>
    <definedName name="ANTIGA_11">"#N/A"</definedName>
    <definedName name="ANTIGA_12">"#N/A"</definedName>
    <definedName name="ANTIGA_13">"#N/A"</definedName>
    <definedName name="ANTIGA_14">"#N/A"</definedName>
    <definedName name="ANTIGA_15">"#N/A"</definedName>
    <definedName name="ANTIGA_16">"#N/A"</definedName>
    <definedName name="ANTIGA_17">"#N/A"</definedName>
    <definedName name="ANTIGA_18">"#N/A"</definedName>
    <definedName name="ANTIGA_19">"#N/A"</definedName>
    <definedName name="ANTIGA_20">"#N/A"</definedName>
    <definedName name="ANTIGA_22">"#N/A"</definedName>
    <definedName name="ANTIGA_23">"#N/A"</definedName>
    <definedName name="ANTIGA_24">"#N/A"</definedName>
    <definedName name="ANTIGA_25">"#N/A"</definedName>
    <definedName name="ANTIGA_26">"#N/A"</definedName>
    <definedName name="ANTIGA_27">"#N/A"</definedName>
    <definedName name="ANTIGA_28">"#N/A"</definedName>
    <definedName name="ANTIGA_29">"#N/A"</definedName>
    <definedName name="ANTIGA_30">"#N/A"</definedName>
    <definedName name="ANTIGA_31">"#N/A"</definedName>
    <definedName name="ANTIGA_32">"#N/A"</definedName>
    <definedName name="ANTIGA_33">"#N/A"</definedName>
    <definedName name="ANTIGA_34">"#N/A"</definedName>
    <definedName name="ANTIGA_35">"#N/A"</definedName>
    <definedName name="ANTIGA_36">"#N/A"</definedName>
    <definedName name="ANTIGA_37">"#N/A"</definedName>
    <definedName name="ANTIGA_38">"#N/A"</definedName>
    <definedName name="ANTIGA_39">"#N/A"</definedName>
    <definedName name="ANTIGA_40">"#N/A"</definedName>
    <definedName name="ANTIGA_41">"#N/A"</definedName>
    <definedName name="ANTIGA_42">"#N/A"</definedName>
    <definedName name="ANTIGA_43">"#N/A"</definedName>
    <definedName name="ANTIGA_44">"#N/A"</definedName>
    <definedName name="ANTIGA_45">"#N/A"</definedName>
    <definedName name="ANTIGA_46">"#N/A"</definedName>
    <definedName name="ANTIGA_47">"#N/A"</definedName>
    <definedName name="ANTIGA_48">"#N/A"</definedName>
    <definedName name="ANTIGA_49">"#N/A"</definedName>
    <definedName name="ANTIGA_5">"#N/A"</definedName>
    <definedName name="ANTIGA_50">"#N/A"</definedName>
    <definedName name="ANTIGA_51">"#N/A"</definedName>
    <definedName name="ANTIGA_52">"#N/A"</definedName>
    <definedName name="ANTIGA_53">"#N/A"</definedName>
    <definedName name="ANTIGA_54">"#N/A"</definedName>
    <definedName name="ANTIGA_55">"#N/A"</definedName>
    <definedName name="ANTIGA_56">"#N/A"</definedName>
    <definedName name="ANTIGA_57">"#N/A"</definedName>
    <definedName name="ANTIGA_58">"#N/A"</definedName>
    <definedName name="ANTIGA_6">"#N/A"</definedName>
    <definedName name="ANTIGA_60">"#N/A"</definedName>
    <definedName name="ANTIGA_61">"#N/A"</definedName>
    <definedName name="ANTIGA_62">"#N/A"</definedName>
    <definedName name="ANTIGA_63">"#N/A"</definedName>
    <definedName name="ANTIGA_64">"#N/A"</definedName>
    <definedName name="ANTIGA_65">"#N/A"</definedName>
    <definedName name="ANTIGA_66">"#N/A"</definedName>
    <definedName name="ANTIGA_67">"#N/A"</definedName>
    <definedName name="ANTIGA_68">"#N/A"</definedName>
    <definedName name="ANTIGA_69">"#N/A"</definedName>
    <definedName name="ANTIGA_7">"#N/A"</definedName>
    <definedName name="ANTIGA_70">"#N/A"</definedName>
    <definedName name="ANTIGA_71">"#N/A"</definedName>
    <definedName name="ANTIGA_72">"#N/A"</definedName>
    <definedName name="ANTIGA_73">"#N/A"</definedName>
    <definedName name="ANTIGA_74">"#N/A"</definedName>
    <definedName name="ANTIGA_75">"#N/A"</definedName>
    <definedName name="ANTIGA_76">"#N/A"</definedName>
    <definedName name="ANTIGA_77">"#N/A"</definedName>
    <definedName name="ANTIGA_78">"#N/A"</definedName>
    <definedName name="ANTIGA_79">"#N/A"</definedName>
    <definedName name="ANTIGA_8">"#N/A"</definedName>
    <definedName name="ANTIGA_80">"#N/A"</definedName>
    <definedName name="ANTIGA_81">"#N/A"</definedName>
    <definedName name="ANTIGA_82">"#N/A"</definedName>
    <definedName name="ANTIGA_83">"#N/A"</definedName>
    <definedName name="ANTIGA_85">"#N/A"</definedName>
    <definedName name="ANTIGA_86">"#N/A"</definedName>
    <definedName name="ANTIGA_87">"#N/A"</definedName>
    <definedName name="ANTIGA_88">"#N/A"</definedName>
    <definedName name="ANTIGA_9">"#N/A"</definedName>
    <definedName name="ANTIGA_92">"#N/A"</definedName>
    <definedName name="ANTIGA_98">"#N/A"</definedName>
    <definedName name="AP">"#N/A"</definedName>
    <definedName name="AP_10">"#N/A"</definedName>
    <definedName name="AP_11">"#N/A"</definedName>
    <definedName name="AP_12">"#N/A"</definedName>
    <definedName name="AP_13">"#N/A"</definedName>
    <definedName name="AP_14">"#N/A"</definedName>
    <definedName name="AP_15">"#N/A"</definedName>
    <definedName name="AP_16">"#N/A"</definedName>
    <definedName name="AP_17">"#N/A"</definedName>
    <definedName name="AP_18">"#N/A"</definedName>
    <definedName name="AP_19">"#N/A"</definedName>
    <definedName name="AP_20">"#N/A"</definedName>
    <definedName name="AP_22">"#N/A"</definedName>
    <definedName name="AP_23">"#N/A"</definedName>
    <definedName name="AP_24">"#N/A"</definedName>
    <definedName name="AP_25">"#N/A"</definedName>
    <definedName name="AP_26">"#N/A"</definedName>
    <definedName name="AP_27">"#N/A"</definedName>
    <definedName name="AP_28">"#N/A"</definedName>
    <definedName name="AP_29">"#N/A"</definedName>
    <definedName name="AP_30">"#N/A"</definedName>
    <definedName name="AP_31">"#N/A"</definedName>
    <definedName name="AP_32">"#N/A"</definedName>
    <definedName name="AP_33">"#N/A"</definedName>
    <definedName name="AP_34">"#N/A"</definedName>
    <definedName name="AP_35">"#N/A"</definedName>
    <definedName name="AP_36">"#N/A"</definedName>
    <definedName name="AP_37">"#N/A"</definedName>
    <definedName name="AP_38">"#N/A"</definedName>
    <definedName name="AP_39">"#N/A"</definedName>
    <definedName name="AP_40">"#N/A"</definedName>
    <definedName name="AP_41">"#N/A"</definedName>
    <definedName name="AP_42">"#N/A"</definedName>
    <definedName name="AP_43">"#N/A"</definedName>
    <definedName name="AP_44">"#N/A"</definedName>
    <definedName name="AP_45">"#N/A"</definedName>
    <definedName name="AP_46">"#N/A"</definedName>
    <definedName name="AP_47">"#N/A"</definedName>
    <definedName name="AP_48">"#N/A"</definedName>
    <definedName name="AP_49">"#N/A"</definedName>
    <definedName name="AP_50">"#N/A"</definedName>
    <definedName name="AP_51">"#N/A"</definedName>
    <definedName name="AP_52">"#N/A"</definedName>
    <definedName name="AP_53">"#N/A"</definedName>
    <definedName name="AP_54">"#N/A"</definedName>
    <definedName name="AP_55">"#N/A"</definedName>
    <definedName name="AP_56">"#N/A"</definedName>
    <definedName name="AP_57">"#N/A"</definedName>
    <definedName name="AP_58">"#N/A"</definedName>
    <definedName name="AP_6">"#N/A"</definedName>
    <definedName name="AP_60">"#N/A"</definedName>
    <definedName name="AP_61">"#N/A"</definedName>
    <definedName name="AP_62">"#N/A"</definedName>
    <definedName name="AP_63">"#N/A"</definedName>
    <definedName name="AP_64">"#N/A"</definedName>
    <definedName name="AP_65">"#N/A"</definedName>
    <definedName name="AP_66">"#N/A"</definedName>
    <definedName name="AP_67">"#N/A"</definedName>
    <definedName name="AP_68">"#N/A"</definedName>
    <definedName name="AP_69">"#N/A"</definedName>
    <definedName name="AP_7">"#N/A"</definedName>
    <definedName name="AP_70">"#N/A"</definedName>
    <definedName name="AP_71">"#N/A"</definedName>
    <definedName name="AP_72">"#N/A"</definedName>
    <definedName name="AP_73">"#N/A"</definedName>
    <definedName name="AP_74">"#N/A"</definedName>
    <definedName name="AP_75">"#N/A"</definedName>
    <definedName name="AP_76">"#N/A"</definedName>
    <definedName name="AP_77">"#N/A"</definedName>
    <definedName name="AP_78">"#N/A"</definedName>
    <definedName name="AP_79">"#N/A"</definedName>
    <definedName name="AP_8">"#N/A"</definedName>
    <definedName name="AP_80">"#N/A"</definedName>
    <definedName name="AP_81">"#N/A"</definedName>
    <definedName name="AP_82">"#N/A"</definedName>
    <definedName name="AP_83">"#N/A"</definedName>
    <definedName name="AP_85">"#N/A"</definedName>
    <definedName name="AP_86">"#N/A"</definedName>
    <definedName name="AP_87">"#N/A"</definedName>
    <definedName name="AP_88">"#N/A"</definedName>
    <definedName name="AP_9">"#N/A"</definedName>
    <definedName name="AP_92">"#N/A"</definedName>
    <definedName name="AQUI">"#REF!"</definedName>
    <definedName name="_xlnm.Print_Area" localSheetId="1">'Plan1'!$B$1:$AH$120</definedName>
    <definedName name="_xlnm.Print_Area" localSheetId="0">'RF.05_000.91_13495_01'!$A$1:$G$176</definedName>
    <definedName name="aux">"#REF!"</definedName>
    <definedName name="auxiliar">"#N/A"</definedName>
    <definedName name="auxiliar_10">"#N/A"</definedName>
    <definedName name="auxiliar_11">"#N/A"</definedName>
    <definedName name="auxiliar_12">"#N/A"</definedName>
    <definedName name="auxiliar_13">"#N/A"</definedName>
    <definedName name="auxiliar_14">"#N/A"</definedName>
    <definedName name="auxiliar_15">"#N/A"</definedName>
    <definedName name="auxiliar_16">"#N/A"</definedName>
    <definedName name="auxiliar_17">"#N/A"</definedName>
    <definedName name="auxiliar_18">"#N/A"</definedName>
    <definedName name="auxiliar_19">"#N/A"</definedName>
    <definedName name="auxiliar_2">"#N/A"</definedName>
    <definedName name="auxiliar_20">"#N/A"</definedName>
    <definedName name="auxiliar_21">"#N/A"</definedName>
    <definedName name="auxiliar_22">"#N/A"</definedName>
    <definedName name="auxiliar_23">"#N/A"</definedName>
    <definedName name="auxiliar_24">"#N/A"</definedName>
    <definedName name="auxiliar_25">"#N/A"</definedName>
    <definedName name="auxiliar_26">"#N/A"</definedName>
    <definedName name="auxiliar_27">"#N/A"</definedName>
    <definedName name="auxiliar_28">"#N/A"</definedName>
    <definedName name="auxiliar_29">"#N/A"</definedName>
    <definedName name="auxiliar_30">"#N/A"</definedName>
    <definedName name="auxiliar_31">"#N/A"</definedName>
    <definedName name="auxiliar_32">"#N/A"</definedName>
    <definedName name="auxiliar_33">"#N/A"</definedName>
    <definedName name="auxiliar_34">"#N/A"</definedName>
    <definedName name="auxiliar_35">"#N/A"</definedName>
    <definedName name="auxiliar_36">"#N/A"</definedName>
    <definedName name="auxiliar_37">"#N/A"</definedName>
    <definedName name="auxiliar_38">"#N/A"</definedName>
    <definedName name="auxiliar_39">"#N/A"</definedName>
    <definedName name="auxiliar_40">"#N/A"</definedName>
    <definedName name="auxiliar_41">"#N/A"</definedName>
    <definedName name="auxiliar_42">"#N/A"</definedName>
    <definedName name="auxiliar_43">"#N/A"</definedName>
    <definedName name="auxiliar_44">"#N/A"</definedName>
    <definedName name="auxiliar_45">"#N/A"</definedName>
    <definedName name="auxiliar_46">"#N/A"</definedName>
    <definedName name="auxiliar_47">"#N/A"</definedName>
    <definedName name="auxiliar_48">"#N/A"</definedName>
    <definedName name="auxiliar_49">"#N/A"</definedName>
    <definedName name="auxiliar_5">"#N/A"</definedName>
    <definedName name="auxiliar_50">"#N/A"</definedName>
    <definedName name="auxiliar_51">"#N/A"</definedName>
    <definedName name="auxiliar_52">"#N/A"</definedName>
    <definedName name="auxiliar_53">"#N/A"</definedName>
    <definedName name="auxiliar_54">"#N/A"</definedName>
    <definedName name="auxiliar_55">"#N/A"</definedName>
    <definedName name="auxiliar_56">"#N/A"</definedName>
    <definedName name="auxiliar_57">"#N/A"</definedName>
    <definedName name="auxiliar_58">"#N/A"</definedName>
    <definedName name="auxiliar_6">"#N/A"</definedName>
    <definedName name="auxiliar_60">"#N/A"</definedName>
    <definedName name="auxiliar_61">"#N/A"</definedName>
    <definedName name="auxiliar_62">"#N/A"</definedName>
    <definedName name="auxiliar_63">"#N/A"</definedName>
    <definedName name="auxiliar_64">"#N/A"</definedName>
    <definedName name="auxiliar_65">"#N/A"</definedName>
    <definedName name="auxiliar_66">"#N/A"</definedName>
    <definedName name="auxiliar_67">"#N/A"</definedName>
    <definedName name="auxiliar_68">"#N/A"</definedName>
    <definedName name="auxiliar_69">"#N/A"</definedName>
    <definedName name="auxiliar_7">"#N/A"</definedName>
    <definedName name="auxiliar_70">"#N/A"</definedName>
    <definedName name="auxiliar_71">"#N/A"</definedName>
    <definedName name="auxiliar_72">"#N/A"</definedName>
    <definedName name="auxiliar_73">"#N/A"</definedName>
    <definedName name="auxiliar_74">"#N/A"</definedName>
    <definedName name="auxiliar_75">"#N/A"</definedName>
    <definedName name="auxiliar_76">"#N/A"</definedName>
    <definedName name="auxiliar_77">"#N/A"</definedName>
    <definedName name="auxiliar_78">"#N/A"</definedName>
    <definedName name="auxiliar_79">"#N/A"</definedName>
    <definedName name="auxiliar_8">"#N/A"</definedName>
    <definedName name="auxiliar_80">"#N/A"</definedName>
    <definedName name="auxiliar_81">"#N/A"</definedName>
    <definedName name="auxiliar_82">"#N/A"</definedName>
    <definedName name="auxiliar_83">"#N/A"</definedName>
    <definedName name="auxiliar_84">"#N/A"</definedName>
    <definedName name="auxiliar_85">"#N/A"</definedName>
    <definedName name="auxiliar_86">"#N/A"</definedName>
    <definedName name="auxiliar_87">"#N/A"</definedName>
    <definedName name="auxiliar_88">"#N/A"</definedName>
    <definedName name="auxiliar_9">"#N/A"</definedName>
    <definedName name="auxiliar_92">"#N/A"</definedName>
    <definedName name="auxiliar_95">"#N/A"</definedName>
    <definedName name="auxiliar_96">"#N/A"</definedName>
    <definedName name="auxiliar_97">"#N/A"</definedName>
    <definedName name="auxiliar_98">"#N/A"</definedName>
    <definedName name="B">"#REF!"</definedName>
    <definedName name="bdi" localSheetId="0">"#N/A"</definedName>
    <definedName name="BDI">#N/A</definedName>
    <definedName name="bdi_10">"#N/A"</definedName>
    <definedName name="bdi_11">"#N/A"</definedName>
    <definedName name="bdi_12">"#N/A"</definedName>
    <definedName name="bdi_13">"#N/A"</definedName>
    <definedName name="bdi_14">"#N/A"</definedName>
    <definedName name="bdi_15">"#N/A"</definedName>
    <definedName name="bdi_16">"#N/A"</definedName>
    <definedName name="bdi_17">"#N/A"</definedName>
    <definedName name="bdi_18">"#N/A"</definedName>
    <definedName name="bdi_19">"#N/A"</definedName>
    <definedName name="bdi_2">"#N/A"</definedName>
    <definedName name="bdi_20">"#N/A"</definedName>
    <definedName name="bdi_21">"#N/A"</definedName>
    <definedName name="bdi_22">"#N/A"</definedName>
    <definedName name="bdi_23">"#N/A"</definedName>
    <definedName name="bdi_24">"#N/A"</definedName>
    <definedName name="bdi_25">"#N/A"</definedName>
    <definedName name="bdi_26">"#N/A"</definedName>
    <definedName name="bdi_27">"#N/A"</definedName>
    <definedName name="bdi_28">"#N/A"</definedName>
    <definedName name="bdi_29">"#N/A"</definedName>
    <definedName name="bdi_30">"#N/A"</definedName>
    <definedName name="bdi_31">"#N/A"</definedName>
    <definedName name="bdi_32">"#N/A"</definedName>
    <definedName name="bdi_33">"#N/A"</definedName>
    <definedName name="bdi_34">"#N/A"</definedName>
    <definedName name="bdi_35">"#N/A"</definedName>
    <definedName name="bdi_36">"#N/A"</definedName>
    <definedName name="bdi_37">"#N/A"</definedName>
    <definedName name="bdi_38">"#N/A"</definedName>
    <definedName name="bdi_39">"#N/A"</definedName>
    <definedName name="bdi_40">"#N/A"</definedName>
    <definedName name="bdi_41">"#N/A"</definedName>
    <definedName name="bdi_42">"#N/A"</definedName>
    <definedName name="bdi_43">"#N/A"</definedName>
    <definedName name="bdi_44">"#N/A"</definedName>
    <definedName name="bdi_45">"#N/A"</definedName>
    <definedName name="bdi_46">"#N/A"</definedName>
    <definedName name="bdi_47">"#N/A"</definedName>
    <definedName name="bdi_48">"#N/A"</definedName>
    <definedName name="bdi_49">"#N/A"</definedName>
    <definedName name="bdi_5">"#N/A"</definedName>
    <definedName name="bdi_50">"#N/A"</definedName>
    <definedName name="bdi_51">"#N/A"</definedName>
    <definedName name="bdi_52">"#N/A"</definedName>
    <definedName name="bdi_53">"#N/A"</definedName>
    <definedName name="bdi_54">"#N/A"</definedName>
    <definedName name="bdi_55">"#N/A"</definedName>
    <definedName name="bdi_56">"#N/A"</definedName>
    <definedName name="bdi_57">"#N/A"</definedName>
    <definedName name="bdi_58">"#N/A"</definedName>
    <definedName name="bdi_6">"#N/A"</definedName>
    <definedName name="bdi_60">"#N/A"</definedName>
    <definedName name="bdi_61">"#N/A"</definedName>
    <definedName name="bdi_62">"#N/A"</definedName>
    <definedName name="bdi_63">"#N/A"</definedName>
    <definedName name="bdi_64">"#N/A"</definedName>
    <definedName name="bdi_65">"#N/A"</definedName>
    <definedName name="bdi_66">"#N/A"</definedName>
    <definedName name="bdi_67">"#N/A"</definedName>
    <definedName name="bdi_68">"#N/A"</definedName>
    <definedName name="bdi_69">"#N/A"</definedName>
    <definedName name="bdi_7">"#N/A"</definedName>
    <definedName name="bdi_70">"#N/A"</definedName>
    <definedName name="bdi_71">"#N/A"</definedName>
    <definedName name="bdi_72">"#N/A"</definedName>
    <definedName name="bdi_73">"#N/A"</definedName>
    <definedName name="bdi_74">"#N/A"</definedName>
    <definedName name="bdi_75">"#N/A"</definedName>
    <definedName name="bdi_76">"#N/A"</definedName>
    <definedName name="bdi_77">"#N/A"</definedName>
    <definedName name="bdi_78">"#N/A"</definedName>
    <definedName name="bdi_79">"#N/A"</definedName>
    <definedName name="bdi_8">"#N/A"</definedName>
    <definedName name="bdi_80">"#N/A"</definedName>
    <definedName name="bdi_81">"#N/A"</definedName>
    <definedName name="bdi_82">"#N/A"</definedName>
    <definedName name="bdi_83">"#N/A"</definedName>
    <definedName name="bdi_84">"#N/A"</definedName>
    <definedName name="bdi_85">"#N/A"</definedName>
    <definedName name="bdi_86">"#N/A"</definedName>
    <definedName name="bdi_87">"#N/A"</definedName>
    <definedName name="bdi_88">"#N/A"</definedName>
    <definedName name="bdi_9">"#N/A"</definedName>
    <definedName name="bdi_92">"#N/A"</definedName>
    <definedName name="bdi_95">"#N/A"</definedName>
    <definedName name="bdi_96">"#N/A"</definedName>
    <definedName name="bdi_97">"#N/A"</definedName>
    <definedName name="bdi_98">"#N/A"</definedName>
    <definedName name="Bomba_putzmeister">"#N/A"</definedName>
    <definedName name="Bomba_putzmeister_10">"#N/A"</definedName>
    <definedName name="Bomba_putzmeister_11">"#N/A"</definedName>
    <definedName name="Bomba_putzmeister_12">"#N/A"</definedName>
    <definedName name="Bomba_putzmeister_13">"#N/A"</definedName>
    <definedName name="Bomba_putzmeister_14">"#N/A"</definedName>
    <definedName name="Bomba_putzmeister_15">"#N/A"</definedName>
    <definedName name="Bomba_putzmeister_16">"#N/A"</definedName>
    <definedName name="Bomba_putzmeister_17">"#N/A"</definedName>
    <definedName name="Bomba_putzmeister_18">"#N/A"</definedName>
    <definedName name="Bomba_putzmeister_19">"#N/A"</definedName>
    <definedName name="Bomba_putzmeister_2">"#N/A"</definedName>
    <definedName name="Bomba_putzmeister_20">"#N/A"</definedName>
    <definedName name="Bomba_putzmeister_21">"#N/A"</definedName>
    <definedName name="Bomba_putzmeister_22">"#N/A"</definedName>
    <definedName name="Bomba_putzmeister_23">"#N/A"</definedName>
    <definedName name="Bomba_putzmeister_24">"#N/A"</definedName>
    <definedName name="Bomba_putzmeister_25">"#N/A"</definedName>
    <definedName name="Bomba_putzmeister_26">"#N/A"</definedName>
    <definedName name="Bomba_putzmeister_27">"#N/A"</definedName>
    <definedName name="Bomba_putzmeister_28">"#N/A"</definedName>
    <definedName name="Bomba_putzmeister_29">"#N/A"</definedName>
    <definedName name="Bomba_putzmeister_30">"#N/A"</definedName>
    <definedName name="Bomba_putzmeister_31">"#N/A"</definedName>
    <definedName name="Bomba_putzmeister_32">"#N/A"</definedName>
    <definedName name="Bomba_putzmeister_33">"#N/A"</definedName>
    <definedName name="Bomba_putzmeister_34">"#N/A"</definedName>
    <definedName name="Bomba_putzmeister_35">"#N/A"</definedName>
    <definedName name="Bomba_putzmeister_36">"#N/A"</definedName>
    <definedName name="Bomba_putzmeister_37">"#N/A"</definedName>
    <definedName name="Bomba_putzmeister_38">"#N/A"</definedName>
    <definedName name="Bomba_putzmeister_39">"#N/A"</definedName>
    <definedName name="Bomba_putzmeister_40">"#N/A"</definedName>
    <definedName name="Bomba_putzmeister_41">"#N/A"</definedName>
    <definedName name="Bomba_putzmeister_42">"#N/A"</definedName>
    <definedName name="Bomba_putzmeister_43">"#N/A"</definedName>
    <definedName name="Bomba_putzmeister_44">"#N/A"</definedName>
    <definedName name="Bomba_putzmeister_45">"#N/A"</definedName>
    <definedName name="Bomba_putzmeister_46">"#N/A"</definedName>
    <definedName name="Bomba_putzmeister_47">"#N/A"</definedName>
    <definedName name="Bomba_putzmeister_48">"#N/A"</definedName>
    <definedName name="Bomba_putzmeister_49">"#N/A"</definedName>
    <definedName name="Bomba_putzmeister_5">"#N/A"</definedName>
    <definedName name="Bomba_putzmeister_50">"#N/A"</definedName>
    <definedName name="Bomba_putzmeister_51">"#N/A"</definedName>
    <definedName name="Bomba_putzmeister_52">"#N/A"</definedName>
    <definedName name="Bomba_putzmeister_53">"#N/A"</definedName>
    <definedName name="Bomba_putzmeister_54">"#N/A"</definedName>
    <definedName name="Bomba_putzmeister_55">"#N/A"</definedName>
    <definedName name="Bomba_putzmeister_56">"#N/A"</definedName>
    <definedName name="Bomba_putzmeister_57">"#N/A"</definedName>
    <definedName name="Bomba_putzmeister_58">"#N/A"</definedName>
    <definedName name="Bomba_putzmeister_6">"#N/A"</definedName>
    <definedName name="Bomba_putzmeister_60">"#N/A"</definedName>
    <definedName name="Bomba_putzmeister_61">"#N/A"</definedName>
    <definedName name="Bomba_putzmeister_62">"#N/A"</definedName>
    <definedName name="Bomba_putzmeister_63">"#N/A"</definedName>
    <definedName name="Bomba_putzmeister_64">"#N/A"</definedName>
    <definedName name="Bomba_putzmeister_65">"#N/A"</definedName>
    <definedName name="Bomba_putzmeister_66">"#N/A"</definedName>
    <definedName name="Bomba_putzmeister_67">"#N/A"</definedName>
    <definedName name="Bomba_putzmeister_68">"#N/A"</definedName>
    <definedName name="Bomba_putzmeister_69">"#N/A"</definedName>
    <definedName name="Bomba_putzmeister_7">"#N/A"</definedName>
    <definedName name="Bomba_putzmeister_70">"#N/A"</definedName>
    <definedName name="Bomba_putzmeister_71">"#N/A"</definedName>
    <definedName name="Bomba_putzmeister_72">"#N/A"</definedName>
    <definedName name="Bomba_putzmeister_73">"#N/A"</definedName>
    <definedName name="Bomba_putzmeister_74">"#N/A"</definedName>
    <definedName name="Bomba_putzmeister_75">"#N/A"</definedName>
    <definedName name="Bomba_putzmeister_76">"#N/A"</definedName>
    <definedName name="Bomba_putzmeister_77">"#N/A"</definedName>
    <definedName name="Bomba_putzmeister_78">"#N/A"</definedName>
    <definedName name="Bomba_putzmeister_79">"#N/A"</definedName>
    <definedName name="Bomba_putzmeister_8">"#N/A"</definedName>
    <definedName name="Bomba_putzmeister_80">"#N/A"</definedName>
    <definedName name="Bomba_putzmeister_81">"#N/A"</definedName>
    <definedName name="Bomba_putzmeister_82">"#N/A"</definedName>
    <definedName name="Bomba_putzmeister_83">"#N/A"</definedName>
    <definedName name="Bomba_putzmeister_84">"#N/A"</definedName>
    <definedName name="Bomba_putzmeister_85">"#N/A"</definedName>
    <definedName name="Bomba_putzmeister_86">"#N/A"</definedName>
    <definedName name="Bomba_putzmeister_87">"#N/A"</definedName>
    <definedName name="Bomba_putzmeister_88">"#N/A"</definedName>
    <definedName name="Bomba_putzmeister_9">"#N/A"</definedName>
    <definedName name="Bomba_putzmeister_92">"#N/A"</definedName>
    <definedName name="Bomba_putzmeister_95">"#N/A"</definedName>
    <definedName name="Bomba_putzmeister_96">"#N/A"</definedName>
    <definedName name="Bomba_putzmeister_97">"#N/A"</definedName>
    <definedName name="Bomba_putzmeister_98">"#N/A"</definedName>
    <definedName name="CAP">"#N/A"</definedName>
    <definedName name="CAP_10">"#N/A"</definedName>
    <definedName name="CAP_11">"#N/A"</definedName>
    <definedName name="CAP_12">"#N/A"</definedName>
    <definedName name="CAP_13">"#N/A"</definedName>
    <definedName name="CAP_14">"#N/A"</definedName>
    <definedName name="CAP_15">"#N/A"</definedName>
    <definedName name="CAP_16">"#N/A"</definedName>
    <definedName name="CAP_17">"#N/A"</definedName>
    <definedName name="CAP_18">"#N/A"</definedName>
    <definedName name="CAP_19">"#N/A"</definedName>
    <definedName name="CAP_20">"#N/A"</definedName>
    <definedName name="CAP_22">"#N/A"</definedName>
    <definedName name="CAP_23">"#N/A"</definedName>
    <definedName name="CAP_24">"#N/A"</definedName>
    <definedName name="CAP_25">"#N/A"</definedName>
    <definedName name="CAP_26">"#N/A"</definedName>
    <definedName name="CAP_27">"#N/A"</definedName>
    <definedName name="CAP_28">"#N/A"</definedName>
    <definedName name="CAP_29">"#N/A"</definedName>
    <definedName name="CAP_30">"#N/A"</definedName>
    <definedName name="CAP_31">"#N/A"</definedName>
    <definedName name="CAP_32">"#N/A"</definedName>
    <definedName name="CAP_33">"#N/A"</definedName>
    <definedName name="CAP_34">"#N/A"</definedName>
    <definedName name="CAP_35">"#N/A"</definedName>
    <definedName name="CAP_36">"#N/A"</definedName>
    <definedName name="CAP_37">"#N/A"</definedName>
    <definedName name="CAP_38">"#N/A"</definedName>
    <definedName name="CAP_39">"#N/A"</definedName>
    <definedName name="CAP_40">"#N/A"</definedName>
    <definedName name="CAP_41">"#N/A"</definedName>
    <definedName name="CAP_42">"#N/A"</definedName>
    <definedName name="CAP_43">"#N/A"</definedName>
    <definedName name="CAP_44">"#N/A"</definedName>
    <definedName name="CAP_45">"#N/A"</definedName>
    <definedName name="CAP_46">"#N/A"</definedName>
    <definedName name="CAP_47">"#N/A"</definedName>
    <definedName name="CAP_48">"#N/A"</definedName>
    <definedName name="CAP_49">"#N/A"</definedName>
    <definedName name="CAP_5">"#N/A"</definedName>
    <definedName name="CAP_50">"#N/A"</definedName>
    <definedName name="CAP_51">"#N/A"</definedName>
    <definedName name="CAP_52">"#N/A"</definedName>
    <definedName name="CAP_53">"#N/A"</definedName>
    <definedName name="CAP_54">"#N/A"</definedName>
    <definedName name="CAP_55">"#N/A"</definedName>
    <definedName name="CAP_56">"#N/A"</definedName>
    <definedName name="CAP_57">"#N/A"</definedName>
    <definedName name="CAP_58">"#N/A"</definedName>
    <definedName name="CAP_6">"#N/A"</definedName>
    <definedName name="CAP_60">"#N/A"</definedName>
    <definedName name="CAP_61">"#N/A"</definedName>
    <definedName name="CAP_62">"#N/A"</definedName>
    <definedName name="CAP_63">"#N/A"</definedName>
    <definedName name="CAP_64">"#N/A"</definedName>
    <definedName name="CAP_65">"#N/A"</definedName>
    <definedName name="CAP_66">"#N/A"</definedName>
    <definedName name="CAP_67">"#N/A"</definedName>
    <definedName name="CAP_68">"#N/A"</definedName>
    <definedName name="CAP_69">"#N/A"</definedName>
    <definedName name="CAP_7">"#N/A"</definedName>
    <definedName name="CAP_70">"#N/A"</definedName>
    <definedName name="CAP_71">"#N/A"</definedName>
    <definedName name="CAP_72">"#N/A"</definedName>
    <definedName name="CAP_73">"#N/A"</definedName>
    <definedName name="CAP_74">"#N/A"</definedName>
    <definedName name="CAP_75">"#N/A"</definedName>
    <definedName name="CAP_76">"#N/A"</definedName>
    <definedName name="CAP_77">"#N/A"</definedName>
    <definedName name="CAP_78">"#N/A"</definedName>
    <definedName name="CAP_79">"#N/A"</definedName>
    <definedName name="CAP_8">"#N/A"</definedName>
    <definedName name="CAP_80">"#N/A"</definedName>
    <definedName name="CAP_81">"#N/A"</definedName>
    <definedName name="CAP_82">"#N/A"</definedName>
    <definedName name="CAP_83">"#N/A"</definedName>
    <definedName name="CAP_85">"#N/A"</definedName>
    <definedName name="CAP_86">"#N/A"</definedName>
    <definedName name="CAP_87">"#N/A"</definedName>
    <definedName name="CAP_88">"#N/A"</definedName>
    <definedName name="CAP_9">"#N/A"</definedName>
    <definedName name="CAP_92">"#N/A"</definedName>
    <definedName name="Código">"#N/A"</definedName>
    <definedName name="Código_10">"#N/A"</definedName>
    <definedName name="Código_11">"#N/A"</definedName>
    <definedName name="Código_12">"#N/A"</definedName>
    <definedName name="Código_13">"#N/A"</definedName>
    <definedName name="Código_14">"#N/A"</definedName>
    <definedName name="Código_15">"#N/A"</definedName>
    <definedName name="Código_16">"#N/A"</definedName>
    <definedName name="Código_17">"#N/A"</definedName>
    <definedName name="Código_18">"#N/A"</definedName>
    <definedName name="Código_19">"#N/A"</definedName>
    <definedName name="Código_20">"#N/A"</definedName>
    <definedName name="Código_22">"#N/A"</definedName>
    <definedName name="Código_23">"#N/A"</definedName>
    <definedName name="Código_24">"#N/A"</definedName>
    <definedName name="Código_25">"#N/A"</definedName>
    <definedName name="Código_26">"#N/A"</definedName>
    <definedName name="Código_27">"#N/A"</definedName>
    <definedName name="Código_28">"#N/A"</definedName>
    <definedName name="Código_29">"#N/A"</definedName>
    <definedName name="Código_30">"#N/A"</definedName>
    <definedName name="Código_31">"#N/A"</definedName>
    <definedName name="Código_32">"#N/A"</definedName>
    <definedName name="Código_33">"#N/A"</definedName>
    <definedName name="Código_34">"#N/A"</definedName>
    <definedName name="Código_35">"#N/A"</definedName>
    <definedName name="Código_36">"#N/A"</definedName>
    <definedName name="Código_37">"#N/A"</definedName>
    <definedName name="Código_38">"#N/A"</definedName>
    <definedName name="Código_39">"#N/A"</definedName>
    <definedName name="Código_40">"#N/A"</definedName>
    <definedName name="Código_41">"#N/A"</definedName>
    <definedName name="Código_42">"#N/A"</definedName>
    <definedName name="Código_43">"#N/A"</definedName>
    <definedName name="Código_44">"#N/A"</definedName>
    <definedName name="Código_45">"#N/A"</definedName>
    <definedName name="Código_46">"#N/A"</definedName>
    <definedName name="Código_47">"#N/A"</definedName>
    <definedName name="Código_48">"#N/A"</definedName>
    <definedName name="Código_49">"#N/A"</definedName>
    <definedName name="Código_5">"#N/A"</definedName>
    <definedName name="Código_50">"#N/A"</definedName>
    <definedName name="Código_51">"#N/A"</definedName>
    <definedName name="Código_52">"#N/A"</definedName>
    <definedName name="Código_53">"#N/A"</definedName>
    <definedName name="Código_54">"#N/A"</definedName>
    <definedName name="Código_55">"#N/A"</definedName>
    <definedName name="Código_56">"#N/A"</definedName>
    <definedName name="Código_57">"#N/A"</definedName>
    <definedName name="Código_58">"#N/A"</definedName>
    <definedName name="Código_6">"#N/A"</definedName>
    <definedName name="Código_60">"#N/A"</definedName>
    <definedName name="Código_61">"#N/A"</definedName>
    <definedName name="Código_62">"#N/A"</definedName>
    <definedName name="Código_63">"#N/A"</definedName>
    <definedName name="Código_64">"#N/A"</definedName>
    <definedName name="Código_65">"#N/A"</definedName>
    <definedName name="Código_66">"#N/A"</definedName>
    <definedName name="Código_67">"#N/A"</definedName>
    <definedName name="Código_68">"#N/A"</definedName>
    <definedName name="Código_69">"#N/A"</definedName>
    <definedName name="Código_7">"#N/A"</definedName>
    <definedName name="Código_70">"#N/A"</definedName>
    <definedName name="Código_71">"#N/A"</definedName>
    <definedName name="Código_72">"#N/A"</definedName>
    <definedName name="Código_73">"#N/A"</definedName>
    <definedName name="Código_74">"#N/A"</definedName>
    <definedName name="Código_75">"#N/A"</definedName>
    <definedName name="Código_76">"#N/A"</definedName>
    <definedName name="Código_77">"#N/A"</definedName>
    <definedName name="Código_78">"#N/A"</definedName>
    <definedName name="Código_79">"#N/A"</definedName>
    <definedName name="Código_8">"#N/A"</definedName>
    <definedName name="Código_80">"#N/A"</definedName>
    <definedName name="Código_81">"#N/A"</definedName>
    <definedName name="Código_82">"#N/A"</definedName>
    <definedName name="Código_83">"#N/A"</definedName>
    <definedName name="Código_85">"#N/A"</definedName>
    <definedName name="Código_86">"#N/A"</definedName>
    <definedName name="Código_87">"#N/A"</definedName>
    <definedName name="Código_88">"#N/A"</definedName>
    <definedName name="Código_9">"#N/A"</definedName>
    <definedName name="Código_92">"#N/A"</definedName>
    <definedName name="corte">"#N/A"</definedName>
    <definedName name="corte_10">"#N/A"</definedName>
    <definedName name="corte_11">"#N/A"</definedName>
    <definedName name="corte_12">"#N/A"</definedName>
    <definedName name="corte_13">"#N/A"</definedName>
    <definedName name="corte_14">"#N/A"</definedName>
    <definedName name="corte_15">"#N/A"</definedName>
    <definedName name="corte_16">"#N/A"</definedName>
    <definedName name="corte_17">"#N/A"</definedName>
    <definedName name="corte_18">"#N/A"</definedName>
    <definedName name="corte_19">"#N/A"</definedName>
    <definedName name="corte_20">"#N/A"</definedName>
    <definedName name="corte_22">"#N/A"</definedName>
    <definedName name="corte_23">"#N/A"</definedName>
    <definedName name="corte_24">"#N/A"</definedName>
    <definedName name="corte_25">"#N/A"</definedName>
    <definedName name="corte_26">"#N/A"</definedName>
    <definedName name="corte_27">"#N/A"</definedName>
    <definedName name="corte_28">"#N/A"</definedName>
    <definedName name="corte_29">"#N/A"</definedName>
    <definedName name="corte_30">"#N/A"</definedName>
    <definedName name="corte_31">"#N/A"</definedName>
    <definedName name="corte_32">"#N/A"</definedName>
    <definedName name="corte_33">"#N/A"</definedName>
    <definedName name="corte_34">"#N/A"</definedName>
    <definedName name="corte_35">"#N/A"</definedName>
    <definedName name="corte_36">"#N/A"</definedName>
    <definedName name="corte_37">"#N/A"</definedName>
    <definedName name="corte_38">"#N/A"</definedName>
    <definedName name="corte_39">"#N/A"</definedName>
    <definedName name="corte_40">"#N/A"</definedName>
    <definedName name="corte_41">"#N/A"</definedName>
    <definedName name="corte_42">"#N/A"</definedName>
    <definedName name="corte_43">"#N/A"</definedName>
    <definedName name="corte_44">"#N/A"</definedName>
    <definedName name="corte_45">"#N/A"</definedName>
    <definedName name="corte_46">"#N/A"</definedName>
    <definedName name="corte_47">"#N/A"</definedName>
    <definedName name="corte_48">"#N/A"</definedName>
    <definedName name="corte_49">"#N/A"</definedName>
    <definedName name="corte_5">"#N/A"</definedName>
    <definedName name="corte_50">"#N/A"</definedName>
    <definedName name="corte_51">"#N/A"</definedName>
    <definedName name="corte_52">"#N/A"</definedName>
    <definedName name="corte_53">"#N/A"</definedName>
    <definedName name="corte_54">"#N/A"</definedName>
    <definedName name="corte_55">"#N/A"</definedName>
    <definedName name="corte_56">"#N/A"</definedName>
    <definedName name="corte_57">"#N/A"</definedName>
    <definedName name="corte_58">"#N/A"</definedName>
    <definedName name="corte_6">"#N/A"</definedName>
    <definedName name="corte_60">"#N/A"</definedName>
    <definedName name="corte_61">"#N/A"</definedName>
    <definedName name="corte_62">"#N/A"</definedName>
    <definedName name="corte_63">"#N/A"</definedName>
    <definedName name="corte_64">"#N/A"</definedName>
    <definedName name="corte_65">"#N/A"</definedName>
    <definedName name="corte_66">"#N/A"</definedName>
    <definedName name="corte_67">"#N/A"</definedName>
    <definedName name="corte_68">"#N/A"</definedName>
    <definedName name="corte_69">"#N/A"</definedName>
    <definedName name="corte_7">"#N/A"</definedName>
    <definedName name="corte_70">"#N/A"</definedName>
    <definedName name="corte_71">"#N/A"</definedName>
    <definedName name="corte_72">"#N/A"</definedName>
    <definedName name="corte_73">"#N/A"</definedName>
    <definedName name="corte_74">"#N/A"</definedName>
    <definedName name="corte_75">"#N/A"</definedName>
    <definedName name="corte_76">"#N/A"</definedName>
    <definedName name="corte_77">"#N/A"</definedName>
    <definedName name="corte_78">"#N/A"</definedName>
    <definedName name="corte_79">"#N/A"</definedName>
    <definedName name="corte_8">"#N/A"</definedName>
    <definedName name="corte_80">"#N/A"</definedName>
    <definedName name="corte_81">"#N/A"</definedName>
    <definedName name="corte_82">"#N/A"</definedName>
    <definedName name="corte_83">"#N/A"</definedName>
    <definedName name="corte_85">"#N/A"</definedName>
    <definedName name="corte_86">"#N/A"</definedName>
    <definedName name="corte_87">"#N/A"</definedName>
    <definedName name="corte_88">"#N/A"</definedName>
    <definedName name="corte_9">"#N/A"</definedName>
    <definedName name="corte_92">"#N/A"</definedName>
    <definedName name="DMT">"#N/A"</definedName>
    <definedName name="DMT_10">"#N/A"</definedName>
    <definedName name="DMT_11">"#N/A"</definedName>
    <definedName name="DMT_12">"#N/A"</definedName>
    <definedName name="DMT_13">"#N/A"</definedName>
    <definedName name="DMT_14">"#N/A"</definedName>
    <definedName name="DMT_15">"#N/A"</definedName>
    <definedName name="DMT_16">"#N/A"</definedName>
    <definedName name="DMT_17">"#N/A"</definedName>
    <definedName name="DMT_18">"#N/A"</definedName>
    <definedName name="DMT_19">"#N/A"</definedName>
    <definedName name="DMT_20">"#N/A"</definedName>
    <definedName name="DMT_22">"#N/A"</definedName>
    <definedName name="DMT_23">"#N/A"</definedName>
    <definedName name="DMT_24">"#N/A"</definedName>
    <definedName name="DMT_25">"#N/A"</definedName>
    <definedName name="DMT_26">"#N/A"</definedName>
    <definedName name="DMT_27">"#N/A"</definedName>
    <definedName name="DMT_28">"#N/A"</definedName>
    <definedName name="DMT_29">"#N/A"</definedName>
    <definedName name="DMT_30">"#N/A"</definedName>
    <definedName name="DMT_31">"#N/A"</definedName>
    <definedName name="DMT_32">"#N/A"</definedName>
    <definedName name="DMT_33">"#N/A"</definedName>
    <definedName name="DMT_34">"#N/A"</definedName>
    <definedName name="DMT_35">"#N/A"</definedName>
    <definedName name="DMT_36">"#N/A"</definedName>
    <definedName name="DMT_37">"#N/A"</definedName>
    <definedName name="DMT_38">"#N/A"</definedName>
    <definedName name="DMT_39">"#N/A"</definedName>
    <definedName name="DMT_40">"#N/A"</definedName>
    <definedName name="DMT_41">"#N/A"</definedName>
    <definedName name="DMT_42">"#N/A"</definedName>
    <definedName name="DMT_43">"#N/A"</definedName>
    <definedName name="DMT_44">"#N/A"</definedName>
    <definedName name="DMT_45">"#N/A"</definedName>
    <definedName name="DMT_46">"#N/A"</definedName>
    <definedName name="DMT_47">"#N/A"</definedName>
    <definedName name="DMT_48">"#N/A"</definedName>
    <definedName name="DMT_49">"#N/A"</definedName>
    <definedName name="DMT_5">"#N/A"</definedName>
    <definedName name="DMT_50">"#N/A"</definedName>
    <definedName name="DMT_51">"#N/A"</definedName>
    <definedName name="DMT_52">"#N/A"</definedName>
    <definedName name="DMT_53">"#N/A"</definedName>
    <definedName name="DMT_54">"#N/A"</definedName>
    <definedName name="DMT_55">"#N/A"</definedName>
    <definedName name="DMT_56">"#N/A"</definedName>
    <definedName name="DMT_57">"#N/A"</definedName>
    <definedName name="DMT_58">"#N/A"</definedName>
    <definedName name="DMT_6">"#N/A"</definedName>
    <definedName name="DMT_60">"#N/A"</definedName>
    <definedName name="DMT_61">"#N/A"</definedName>
    <definedName name="DMT_62">"#N/A"</definedName>
    <definedName name="DMT_63">"#N/A"</definedName>
    <definedName name="DMT_64">"#N/A"</definedName>
    <definedName name="DMT_65">"#N/A"</definedName>
    <definedName name="DMT_66">"#N/A"</definedName>
    <definedName name="DMT_67">"#N/A"</definedName>
    <definedName name="DMT_68">"#N/A"</definedName>
    <definedName name="DMT_69">"#N/A"</definedName>
    <definedName name="DMT_7">"#N/A"</definedName>
    <definedName name="DMT_70">"#N/A"</definedName>
    <definedName name="DMT_71">"#N/A"</definedName>
    <definedName name="DMT_72">"#N/A"</definedName>
    <definedName name="DMT_73">"#N/A"</definedName>
    <definedName name="DMT_74">"#N/A"</definedName>
    <definedName name="DMT_75">"#N/A"</definedName>
    <definedName name="DMT_76">"#N/A"</definedName>
    <definedName name="DMT_77">"#N/A"</definedName>
    <definedName name="DMT_78">"#N/A"</definedName>
    <definedName name="DMT_79">"#N/A"</definedName>
    <definedName name="DMT_8">"#N/A"</definedName>
    <definedName name="DMT_80">"#N/A"</definedName>
    <definedName name="DMT_81">"#N/A"</definedName>
    <definedName name="DMT_82">"#N/A"</definedName>
    <definedName name="DMT_83">"#N/A"</definedName>
    <definedName name="DMT_85">"#N/A"</definedName>
    <definedName name="DMT_86">"#N/A"</definedName>
    <definedName name="DMT_87">"#N/A"</definedName>
    <definedName name="DMT_88">"#N/A"</definedName>
    <definedName name="DMT_89">"#N/A"</definedName>
    <definedName name="DMT_9">"#N/A"</definedName>
    <definedName name="DMT_90">"#N/A"</definedName>
    <definedName name="DMT_92">"#N/A"</definedName>
    <definedName name="EPVT">"#N/A"</definedName>
    <definedName name="EPVT_10">"#N/A"</definedName>
    <definedName name="EPVT_11">"#N/A"</definedName>
    <definedName name="EPVT_12">"#N/A"</definedName>
    <definedName name="EPVT_13">"#N/A"</definedName>
    <definedName name="EPVT_14">"#N/A"</definedName>
    <definedName name="EPVT_15">"#N/A"</definedName>
    <definedName name="EPVT_16">"#N/A"</definedName>
    <definedName name="EPVT_17">"#N/A"</definedName>
    <definedName name="EPVT_18">"#N/A"</definedName>
    <definedName name="EPVT_19">"#N/A"</definedName>
    <definedName name="EPVT_20">"#N/A"</definedName>
    <definedName name="EPVT_22">"#N/A"</definedName>
    <definedName name="EPVT_23">"#N/A"</definedName>
    <definedName name="EPVT_24">"#N/A"</definedName>
    <definedName name="EPVT_25">"#N/A"</definedName>
    <definedName name="EPVT_26">"#N/A"</definedName>
    <definedName name="EPVT_27">"#N/A"</definedName>
    <definedName name="EPVT_28">"#N/A"</definedName>
    <definedName name="EPVT_29">"#N/A"</definedName>
    <definedName name="EPVT_30">"#N/A"</definedName>
    <definedName name="EPVT_31">"#N/A"</definedName>
    <definedName name="EPVT_32">"#N/A"</definedName>
    <definedName name="EPVT_33">"#N/A"</definedName>
    <definedName name="EPVT_34">"#N/A"</definedName>
    <definedName name="EPVT_35">"#N/A"</definedName>
    <definedName name="EPVT_36">"#N/A"</definedName>
    <definedName name="EPVT_37">"#N/A"</definedName>
    <definedName name="EPVT_38">"#N/A"</definedName>
    <definedName name="EPVT_39">"#N/A"</definedName>
    <definedName name="EPVT_40">"#N/A"</definedName>
    <definedName name="EPVT_41">"#N/A"</definedName>
    <definedName name="EPVT_42">"#N/A"</definedName>
    <definedName name="EPVT_43">"#N/A"</definedName>
    <definedName name="EPVT_44">"#N/A"</definedName>
    <definedName name="EPVT_45">"#N/A"</definedName>
    <definedName name="EPVT_46">"#N/A"</definedName>
    <definedName name="EPVT_47">"#N/A"</definedName>
    <definedName name="EPVT_48">"#N/A"</definedName>
    <definedName name="EPVT_49">"#N/A"</definedName>
    <definedName name="EPVT_5">"#N/A"</definedName>
    <definedName name="EPVT_50">"#N/A"</definedName>
    <definedName name="EPVT_51">"#N/A"</definedName>
    <definedName name="EPVT_52">"#N/A"</definedName>
    <definedName name="EPVT_53">"#N/A"</definedName>
    <definedName name="EPVT_54">"#N/A"</definedName>
    <definedName name="EPVT_55">"#N/A"</definedName>
    <definedName name="EPVT_56">"#N/A"</definedName>
    <definedName name="EPVT_57">"#N/A"</definedName>
    <definedName name="EPVT_58">"#N/A"</definedName>
    <definedName name="EPVT_6">"#N/A"</definedName>
    <definedName name="EPVT_60">"#N/A"</definedName>
    <definedName name="EPVT_61">"#N/A"</definedName>
    <definedName name="EPVT_62">"#N/A"</definedName>
    <definedName name="EPVT_63">"#N/A"</definedName>
    <definedName name="EPVT_64">"#N/A"</definedName>
    <definedName name="EPVT_65">"#N/A"</definedName>
    <definedName name="EPVT_66">"#N/A"</definedName>
    <definedName name="EPVT_67">"#N/A"</definedName>
    <definedName name="EPVT_68">"#N/A"</definedName>
    <definedName name="EPVT_69">"#N/A"</definedName>
    <definedName name="EPVT_7">"#N/A"</definedName>
    <definedName name="EPVT_70">"#N/A"</definedName>
    <definedName name="EPVT_71">"#N/A"</definedName>
    <definedName name="EPVT_72">"#N/A"</definedName>
    <definedName name="EPVT_73">"#N/A"</definedName>
    <definedName name="EPVT_74">"#N/A"</definedName>
    <definedName name="EPVT_75">"#N/A"</definedName>
    <definedName name="EPVT_76">"#N/A"</definedName>
    <definedName name="EPVT_77">"#N/A"</definedName>
    <definedName name="EPVT_78">"#N/A"</definedName>
    <definedName name="EPVT_79">"#N/A"</definedName>
    <definedName name="EPVT_8">"#N/A"</definedName>
    <definedName name="EPVT_80">"#N/A"</definedName>
    <definedName name="EPVT_81">"#N/A"</definedName>
    <definedName name="EPVT_82">"#N/A"</definedName>
    <definedName name="EPVT_83">"#N/A"</definedName>
    <definedName name="EPVT_85">"#N/A"</definedName>
    <definedName name="EPVT_86">"#N/A"</definedName>
    <definedName name="EPVT_87">"#N/A"</definedName>
    <definedName name="EPVT_88">"#N/A"</definedName>
    <definedName name="EPVT_9">"#N/A"</definedName>
    <definedName name="EPVT_92">"#N/A"</definedName>
    <definedName name="EQPTO">"#N/A"</definedName>
    <definedName name="EQPTO_10">"#N/A"</definedName>
    <definedName name="EQPTO_11">"#N/A"</definedName>
    <definedName name="EQPTO_12">"#N/A"</definedName>
    <definedName name="EQPTO_13">"#N/A"</definedName>
    <definedName name="EQPTO_14">"#N/A"</definedName>
    <definedName name="EQPTO_15">"#N/A"</definedName>
    <definedName name="EQPTO_16">"#N/A"</definedName>
    <definedName name="EQPTO_17">"#N/A"</definedName>
    <definedName name="EQPTO_18">"#N/A"</definedName>
    <definedName name="EQPTO_19">"#N/A"</definedName>
    <definedName name="EQPTO_20">"#N/A"</definedName>
    <definedName name="EQPTO_22">"#N/A"</definedName>
    <definedName name="EQPTO_23">"#N/A"</definedName>
    <definedName name="EQPTO_24">"#N/A"</definedName>
    <definedName name="EQPTO_25">"#N/A"</definedName>
    <definedName name="EQPTO_26">"#N/A"</definedName>
    <definedName name="EQPTO_27">"#N/A"</definedName>
    <definedName name="EQPTO_28">"#N/A"</definedName>
    <definedName name="EQPTO_29">"#N/A"</definedName>
    <definedName name="EQPTO_30">"#N/A"</definedName>
    <definedName name="EQPTO_31">"#N/A"</definedName>
    <definedName name="EQPTO_32">"#N/A"</definedName>
    <definedName name="EQPTO_33">"#N/A"</definedName>
    <definedName name="EQPTO_34">"#N/A"</definedName>
    <definedName name="EQPTO_35">"#N/A"</definedName>
    <definedName name="EQPTO_36">"#N/A"</definedName>
    <definedName name="EQPTO_37">"#N/A"</definedName>
    <definedName name="EQPTO_38">"#N/A"</definedName>
    <definedName name="EQPTO_39">"#N/A"</definedName>
    <definedName name="EQPTO_40">"#N/A"</definedName>
    <definedName name="EQPTO_41">"#N/A"</definedName>
    <definedName name="EQPTO_42">"#N/A"</definedName>
    <definedName name="EQPTO_43">"#N/A"</definedName>
    <definedName name="EQPTO_44">"#N/A"</definedName>
    <definedName name="EQPTO_45">"#N/A"</definedName>
    <definedName name="EQPTO_46">"#N/A"</definedName>
    <definedName name="EQPTO_47">"#N/A"</definedName>
    <definedName name="EQPTO_48">"#N/A"</definedName>
    <definedName name="EQPTO_49">"#N/A"</definedName>
    <definedName name="EQPTO_5">"#N/A"</definedName>
    <definedName name="EQPTO_50">"#N/A"</definedName>
    <definedName name="EQPTO_51">"#N/A"</definedName>
    <definedName name="EQPTO_52">"#N/A"</definedName>
    <definedName name="EQPTO_53">"#N/A"</definedName>
    <definedName name="EQPTO_54">"#N/A"</definedName>
    <definedName name="EQPTO_55">"#N/A"</definedName>
    <definedName name="EQPTO_56">"#N/A"</definedName>
    <definedName name="EQPTO_57">"#N/A"</definedName>
    <definedName name="EQPTO_58">"#N/A"</definedName>
    <definedName name="EQPTO_6">"#N/A"</definedName>
    <definedName name="EQPTO_60">"#N/A"</definedName>
    <definedName name="EQPTO_61">"#N/A"</definedName>
    <definedName name="EQPTO_62">"#N/A"</definedName>
    <definedName name="EQPTO_63">"#N/A"</definedName>
    <definedName name="EQPTO_64">"#N/A"</definedName>
    <definedName name="EQPTO_65">"#N/A"</definedName>
    <definedName name="EQPTO_66">"#N/A"</definedName>
    <definedName name="EQPTO_67">"#N/A"</definedName>
    <definedName name="EQPTO_68">"#N/A"</definedName>
    <definedName name="EQPTO_69">"#N/A"</definedName>
    <definedName name="EQPTO_7">"#N/A"</definedName>
    <definedName name="EQPTO_70">"#N/A"</definedName>
    <definedName name="EQPTO_71">"#N/A"</definedName>
    <definedName name="EQPTO_72">"#N/A"</definedName>
    <definedName name="EQPTO_73">"#N/A"</definedName>
    <definedName name="EQPTO_74">"#N/A"</definedName>
    <definedName name="EQPTO_75">"#N/A"</definedName>
    <definedName name="EQPTO_76">"#N/A"</definedName>
    <definedName name="EQPTO_77">"#N/A"</definedName>
    <definedName name="EQPTO_78">"#N/A"</definedName>
    <definedName name="EQPTO_79">"#N/A"</definedName>
    <definedName name="EQPTO_8">"#N/A"</definedName>
    <definedName name="EQPTO_80">"#N/A"</definedName>
    <definedName name="EQPTO_81">"#N/A"</definedName>
    <definedName name="EQPTO_82">"#N/A"</definedName>
    <definedName name="EQPTO_83">"#N/A"</definedName>
    <definedName name="EQPTO_85">"#N/A"</definedName>
    <definedName name="EQPTO_86">"#N/A"</definedName>
    <definedName name="EQPTO_87">"#N/A"</definedName>
    <definedName name="EQPTO_88">"#N/A"</definedName>
    <definedName name="EQPTO_9">"#N/A"</definedName>
    <definedName name="EQPTO_92">"#N/A"</definedName>
    <definedName name="est">"#N/A"</definedName>
    <definedName name="est_10">"#N/A"</definedName>
    <definedName name="est_11">"#N/A"</definedName>
    <definedName name="est_12">"#N/A"</definedName>
    <definedName name="est_13">"#N/A"</definedName>
    <definedName name="est_14">"#N/A"</definedName>
    <definedName name="est_15">"#N/A"</definedName>
    <definedName name="est_16">"#N/A"</definedName>
    <definedName name="est_17">"#N/A"</definedName>
    <definedName name="est_18">"#N/A"</definedName>
    <definedName name="est_19">"#N/A"</definedName>
    <definedName name="est_20">"#N/A"</definedName>
    <definedName name="est_22">"#N/A"</definedName>
    <definedName name="est_23">"#N/A"</definedName>
    <definedName name="est_24">"#N/A"</definedName>
    <definedName name="est_25">"#N/A"</definedName>
    <definedName name="est_26">"#N/A"</definedName>
    <definedName name="est_27">"#N/A"</definedName>
    <definedName name="est_28">"#N/A"</definedName>
    <definedName name="est_29">"#N/A"</definedName>
    <definedName name="est_30">"#N/A"</definedName>
    <definedName name="est_31">"#N/A"</definedName>
    <definedName name="est_32">"#N/A"</definedName>
    <definedName name="est_33">"#N/A"</definedName>
    <definedName name="est_34">"#N/A"</definedName>
    <definedName name="est_35">"#N/A"</definedName>
    <definedName name="est_36">"#N/A"</definedName>
    <definedName name="est_37">"#N/A"</definedName>
    <definedName name="est_38">"#N/A"</definedName>
    <definedName name="est_39">"#N/A"</definedName>
    <definedName name="est_40">"#N/A"</definedName>
    <definedName name="est_41">"#N/A"</definedName>
    <definedName name="est_42">"#N/A"</definedName>
    <definedName name="est_43">"#N/A"</definedName>
    <definedName name="est_44">"#N/A"</definedName>
    <definedName name="est_45">"#N/A"</definedName>
    <definedName name="est_46">"#N/A"</definedName>
    <definedName name="est_47">"#N/A"</definedName>
    <definedName name="est_48">"#N/A"</definedName>
    <definedName name="est_49">"#N/A"</definedName>
    <definedName name="est_5">"#N/A"</definedName>
    <definedName name="est_50">"#N/A"</definedName>
    <definedName name="est_51">"#N/A"</definedName>
    <definedName name="est_52">"#N/A"</definedName>
    <definedName name="est_53">"#N/A"</definedName>
    <definedName name="est_54">"#N/A"</definedName>
    <definedName name="est_55">"#N/A"</definedName>
    <definedName name="est_56">"#N/A"</definedName>
    <definedName name="est_57">"#N/A"</definedName>
    <definedName name="est_58">"#N/A"</definedName>
    <definedName name="est_6">"#N/A"</definedName>
    <definedName name="est_60">"#N/A"</definedName>
    <definedName name="est_61">"#N/A"</definedName>
    <definedName name="est_62">"#N/A"</definedName>
    <definedName name="est_63">"#N/A"</definedName>
    <definedName name="est_64">"#N/A"</definedName>
    <definedName name="est_65">"#N/A"</definedName>
    <definedName name="est_66">"#N/A"</definedName>
    <definedName name="est_67">"#N/A"</definedName>
    <definedName name="est_68">"#N/A"</definedName>
    <definedName name="est_69">"#N/A"</definedName>
    <definedName name="est_7">"#N/A"</definedName>
    <definedName name="est_70">"#N/A"</definedName>
    <definedName name="est_71">"#N/A"</definedName>
    <definedName name="est_72">"#N/A"</definedName>
    <definedName name="est_73">"#N/A"</definedName>
    <definedName name="est_74">"#N/A"</definedName>
    <definedName name="est_75">"#N/A"</definedName>
    <definedName name="est_76">"#N/A"</definedName>
    <definedName name="est_77">"#N/A"</definedName>
    <definedName name="est_78">"#N/A"</definedName>
    <definedName name="est_79">"#N/A"</definedName>
    <definedName name="est_8">"#N/A"</definedName>
    <definedName name="est_80">"#N/A"</definedName>
    <definedName name="est_81">"#N/A"</definedName>
    <definedName name="est_82">"#N/A"</definedName>
    <definedName name="est_83">"#N/A"</definedName>
    <definedName name="est_85">"#N/A"</definedName>
    <definedName name="est_86">"#N/A"</definedName>
    <definedName name="est_87">"#N/A"</definedName>
    <definedName name="est_88">"#N/A"</definedName>
    <definedName name="est_9">"#N/A"</definedName>
    <definedName name="est_92">"#N/A"</definedName>
    <definedName name="FINAL">"#N/A"</definedName>
    <definedName name="FINAL_10">"#N/A"</definedName>
    <definedName name="FINAL_11">"#N/A"</definedName>
    <definedName name="FINAL_12">"#N/A"</definedName>
    <definedName name="FINAL_13">"#N/A"</definedName>
    <definedName name="FINAL_14">"#N/A"</definedName>
    <definedName name="FINAL_15">"#N/A"</definedName>
    <definedName name="FINAL_16">"#N/A"</definedName>
    <definedName name="FINAL_17">"#N/A"</definedName>
    <definedName name="FINAL_18">"#N/A"</definedName>
    <definedName name="FINAL_19">"#N/A"</definedName>
    <definedName name="FINAL_20">"#N/A"</definedName>
    <definedName name="FINAL_22">"#N/A"</definedName>
    <definedName name="FINAL_23">"#N/A"</definedName>
    <definedName name="FINAL_24">"#N/A"</definedName>
    <definedName name="FINAL_25">"#N/A"</definedName>
    <definedName name="FINAL_26">"#N/A"</definedName>
    <definedName name="FINAL_27">"#N/A"</definedName>
    <definedName name="FINAL_28">"#N/A"</definedName>
    <definedName name="FINAL_29">"#N/A"</definedName>
    <definedName name="FINAL_30">"#N/A"</definedName>
    <definedName name="FINAL_31">"#N/A"</definedName>
    <definedName name="FINAL_32">"#N/A"</definedName>
    <definedName name="FINAL_33">"#N/A"</definedName>
    <definedName name="FINAL_34">"#N/A"</definedName>
    <definedName name="FINAL_35">"#N/A"</definedName>
    <definedName name="FINAL_36">"#N/A"</definedName>
    <definedName name="FINAL_37">"#N/A"</definedName>
    <definedName name="FINAL_38">"#N/A"</definedName>
    <definedName name="FINAL_39">"#N/A"</definedName>
    <definedName name="FINAL_40">"#N/A"</definedName>
    <definedName name="FINAL_41">"#N/A"</definedName>
    <definedName name="FINAL_42">"#N/A"</definedName>
    <definedName name="FINAL_43">"#N/A"</definedName>
    <definedName name="FINAL_44">"#N/A"</definedName>
    <definedName name="FINAL_45">"#N/A"</definedName>
    <definedName name="FINAL_46">"#N/A"</definedName>
    <definedName name="FINAL_47">"#N/A"</definedName>
    <definedName name="FINAL_48">"#N/A"</definedName>
    <definedName name="FINAL_49">"#N/A"</definedName>
    <definedName name="FINAL_5">"#N/A"</definedName>
    <definedName name="FINAL_50">"#N/A"</definedName>
    <definedName name="FINAL_51">"#N/A"</definedName>
    <definedName name="FINAL_52">"#N/A"</definedName>
    <definedName name="FINAL_53">"#N/A"</definedName>
    <definedName name="FINAL_54">"#N/A"</definedName>
    <definedName name="FINAL_55">"#N/A"</definedName>
    <definedName name="FINAL_56">"#N/A"</definedName>
    <definedName name="FINAL_57">"#N/A"</definedName>
    <definedName name="FINAL_58">"#N/A"</definedName>
    <definedName name="FINAL_6">"#N/A"</definedName>
    <definedName name="FINAL_60">"#N/A"</definedName>
    <definedName name="FINAL_61">"#N/A"</definedName>
    <definedName name="FINAL_62">"#N/A"</definedName>
    <definedName name="FINAL_63">"#N/A"</definedName>
    <definedName name="FINAL_64">"#N/A"</definedName>
    <definedName name="FINAL_65">"#N/A"</definedName>
    <definedName name="FINAL_66">"#N/A"</definedName>
    <definedName name="FINAL_67">"#N/A"</definedName>
    <definedName name="FINAL_68">"#N/A"</definedName>
    <definedName name="FINAL_69">"#N/A"</definedName>
    <definedName name="FINAL_7">"#N/A"</definedName>
    <definedName name="FINAL_70">"#N/A"</definedName>
    <definedName name="FINAL_71">"#N/A"</definedName>
    <definedName name="FINAL_72">"#N/A"</definedName>
    <definedName name="FINAL_73">"#N/A"</definedName>
    <definedName name="FINAL_74">"#N/A"</definedName>
    <definedName name="FINAL_75">"#N/A"</definedName>
    <definedName name="FINAL_76">"#N/A"</definedName>
    <definedName name="FINAL_77">"#N/A"</definedName>
    <definedName name="FINAL_78">"#N/A"</definedName>
    <definedName name="FINAL_79">"#N/A"</definedName>
    <definedName name="FINAL_8">"#N/A"</definedName>
    <definedName name="FINAL_80">"#N/A"</definedName>
    <definedName name="FINAL_81">"#N/A"</definedName>
    <definedName name="FINAL_82">"#N/A"</definedName>
    <definedName name="FINAL_83">"#N/A"</definedName>
    <definedName name="FINAL_85">"#N/A"</definedName>
    <definedName name="FINAL_86">"#N/A"</definedName>
    <definedName name="FINAL_87">"#N/A"</definedName>
    <definedName name="FINAL_88">"#N/A"</definedName>
    <definedName name="FINAL_9">"#N/A"</definedName>
    <definedName name="FINAL_92">"#N/A"</definedName>
    <definedName name="FSGDF">"#REF!"</definedName>
    <definedName name="grt">"#N/A"</definedName>
    <definedName name="grt_10">"#N/A"</definedName>
    <definedName name="grt_11">"#N/A"</definedName>
    <definedName name="grt_12">"#N/A"</definedName>
    <definedName name="grt_13">"#N/A"</definedName>
    <definedName name="grt_14">"#N/A"</definedName>
    <definedName name="grt_15">"#N/A"</definedName>
    <definedName name="grt_16">"#N/A"</definedName>
    <definedName name="grt_17">"#N/A"</definedName>
    <definedName name="grt_18">"#N/A"</definedName>
    <definedName name="grt_19">"#N/A"</definedName>
    <definedName name="grt_20">"#N/A"</definedName>
    <definedName name="grt_22">"#N/A"</definedName>
    <definedName name="grt_23">"#N/A"</definedName>
    <definedName name="grt_24">"#N/A"</definedName>
    <definedName name="grt_25">"#N/A"</definedName>
    <definedName name="grt_26">"#N/A"</definedName>
    <definedName name="grt_27">"#N/A"</definedName>
    <definedName name="grt_28">"#N/A"</definedName>
    <definedName name="grt_29">"#N/A"</definedName>
    <definedName name="grt_30">"#N/A"</definedName>
    <definedName name="grt_31">"#N/A"</definedName>
    <definedName name="grt_32">"#N/A"</definedName>
    <definedName name="grt_33">"#N/A"</definedName>
    <definedName name="grt_34">"#N/A"</definedName>
    <definedName name="grt_35">"#N/A"</definedName>
    <definedName name="grt_36">"#N/A"</definedName>
    <definedName name="grt_37">"#N/A"</definedName>
    <definedName name="grt_38">"#N/A"</definedName>
    <definedName name="grt_39">"#N/A"</definedName>
    <definedName name="grt_40">"#N/A"</definedName>
    <definedName name="grt_41">"#N/A"</definedName>
    <definedName name="grt_42">"#N/A"</definedName>
    <definedName name="grt_43">"#N/A"</definedName>
    <definedName name="grt_44">"#N/A"</definedName>
    <definedName name="grt_45">"#N/A"</definedName>
    <definedName name="grt_46">"#N/A"</definedName>
    <definedName name="grt_47">"#N/A"</definedName>
    <definedName name="grt_48">"#N/A"</definedName>
    <definedName name="grt_49">"#N/A"</definedName>
    <definedName name="grt_5">"#N/A"</definedName>
    <definedName name="grt_50">"#N/A"</definedName>
    <definedName name="grt_51">"#N/A"</definedName>
    <definedName name="grt_52">"#N/A"</definedName>
    <definedName name="grt_53">"#N/A"</definedName>
    <definedName name="grt_54">"#N/A"</definedName>
    <definedName name="grt_55">"#N/A"</definedName>
    <definedName name="grt_56">"#N/A"</definedName>
    <definedName name="grt_57">"#N/A"</definedName>
    <definedName name="grt_58">"#N/A"</definedName>
    <definedName name="grt_6">"#N/A"</definedName>
    <definedName name="grt_60">"#N/A"</definedName>
    <definedName name="grt_61">"#N/A"</definedName>
    <definedName name="grt_62">"#N/A"</definedName>
    <definedName name="grt_63">"#N/A"</definedName>
    <definedName name="grt_64">"#N/A"</definedName>
    <definedName name="grt_65">"#N/A"</definedName>
    <definedName name="grt_66">"#N/A"</definedName>
    <definedName name="grt_67">"#N/A"</definedName>
    <definedName name="grt_68">"#N/A"</definedName>
    <definedName name="grt_69">"#N/A"</definedName>
    <definedName name="grt_7">"#N/A"</definedName>
    <definedName name="grt_70">"#N/A"</definedName>
    <definedName name="grt_71">"#N/A"</definedName>
    <definedName name="grt_72">"#N/A"</definedName>
    <definedName name="grt_73">"#N/A"</definedName>
    <definedName name="grt_74">"#N/A"</definedName>
    <definedName name="grt_75">"#N/A"</definedName>
    <definedName name="grt_76">"#N/A"</definedName>
    <definedName name="grt_77">"#N/A"</definedName>
    <definedName name="grt_78">"#N/A"</definedName>
    <definedName name="grt_79">"#N/A"</definedName>
    <definedName name="grt_8">"#N/A"</definedName>
    <definedName name="grt_80">"#N/A"</definedName>
    <definedName name="grt_81">"#N/A"</definedName>
    <definedName name="grt_82">"#N/A"</definedName>
    <definedName name="grt_83">"#N/A"</definedName>
    <definedName name="grt_85">"#N/A"</definedName>
    <definedName name="grt_86">"#N/A"</definedName>
    <definedName name="grt_87">"#N/A"</definedName>
    <definedName name="grt_88">"#N/A"</definedName>
    <definedName name="grt_9">"#N/A"</definedName>
    <definedName name="grt_92">"#N/A"</definedName>
    <definedName name="insumos">"#N/A"</definedName>
    <definedName name="insumos_10">"#N/A"</definedName>
    <definedName name="insumos_11">"#N/A"</definedName>
    <definedName name="insumos_12">"#N/A"</definedName>
    <definedName name="insumos_13">"#N/A"</definedName>
    <definedName name="insumos_14">"#N/A"</definedName>
    <definedName name="insumos_15">"#N/A"</definedName>
    <definedName name="insumos_16">"#N/A"</definedName>
    <definedName name="insumos_17">"#N/A"</definedName>
    <definedName name="insumos_18">"#N/A"</definedName>
    <definedName name="insumos_19">"#N/A"</definedName>
    <definedName name="insumos_20">"#N/A"</definedName>
    <definedName name="insumos_22">"#N/A"</definedName>
    <definedName name="insumos_23">"#N/A"</definedName>
    <definedName name="insumos_24">"#N/A"</definedName>
    <definedName name="insumos_25">"#N/A"</definedName>
    <definedName name="insumos_26">"#N/A"</definedName>
    <definedName name="insumos_27">"#N/A"</definedName>
    <definedName name="insumos_28">"#N/A"</definedName>
    <definedName name="insumos_29">"#N/A"</definedName>
    <definedName name="insumos_30">"#N/A"</definedName>
    <definedName name="insumos_31">"#N/A"</definedName>
    <definedName name="insumos_32">"#N/A"</definedName>
    <definedName name="insumos_33">"#N/A"</definedName>
    <definedName name="insumos_34">"#N/A"</definedName>
    <definedName name="insumos_35">"#N/A"</definedName>
    <definedName name="insumos_36">"#N/A"</definedName>
    <definedName name="insumos_37">"#N/A"</definedName>
    <definedName name="insumos_38">"#N/A"</definedName>
    <definedName name="insumos_39">"#N/A"</definedName>
    <definedName name="insumos_40">"#N/A"</definedName>
    <definedName name="insumos_41">"#N/A"</definedName>
    <definedName name="insumos_42">"#N/A"</definedName>
    <definedName name="insumos_43">"#N/A"</definedName>
    <definedName name="insumos_44">"#N/A"</definedName>
    <definedName name="insumos_45">"#N/A"</definedName>
    <definedName name="insumos_46">"#N/A"</definedName>
    <definedName name="insumos_47">"#N/A"</definedName>
    <definedName name="insumos_48">"#N/A"</definedName>
    <definedName name="insumos_49">"#N/A"</definedName>
    <definedName name="insumos_5">"#N/A"</definedName>
    <definedName name="insumos_50">"#N/A"</definedName>
    <definedName name="insumos_51">"#N/A"</definedName>
    <definedName name="insumos_52">"#N/A"</definedName>
    <definedName name="insumos_53">"#N/A"</definedName>
    <definedName name="insumos_54">"#N/A"</definedName>
    <definedName name="insumos_55">"#N/A"</definedName>
    <definedName name="insumos_56">"#N/A"</definedName>
    <definedName name="insumos_57">"#N/A"</definedName>
    <definedName name="insumos_58">"#N/A"</definedName>
    <definedName name="insumos_6">"#N/A"</definedName>
    <definedName name="insumos_60">"#N/A"</definedName>
    <definedName name="insumos_61">"#N/A"</definedName>
    <definedName name="insumos_62">"#N/A"</definedName>
    <definedName name="insumos_63">"#N/A"</definedName>
    <definedName name="insumos_64">"#N/A"</definedName>
    <definedName name="insumos_65">"#N/A"</definedName>
    <definedName name="insumos_66">"#N/A"</definedName>
    <definedName name="insumos_67">"#N/A"</definedName>
    <definedName name="insumos_68">"#N/A"</definedName>
    <definedName name="insumos_69">"#N/A"</definedName>
    <definedName name="insumos_7">"#N/A"</definedName>
    <definedName name="insumos_70">"#N/A"</definedName>
    <definedName name="insumos_71">"#N/A"</definedName>
    <definedName name="insumos_72">"#N/A"</definedName>
    <definedName name="insumos_73">"#N/A"</definedName>
    <definedName name="insumos_74">"#N/A"</definedName>
    <definedName name="insumos_75">"#N/A"</definedName>
    <definedName name="insumos_76">"#N/A"</definedName>
    <definedName name="insumos_77">"#N/A"</definedName>
    <definedName name="insumos_78">"#N/A"</definedName>
    <definedName name="insumos_79">"#N/A"</definedName>
    <definedName name="insumos_8">"#N/A"</definedName>
    <definedName name="insumos_80">"#N/A"</definedName>
    <definedName name="insumos_81">"#N/A"</definedName>
    <definedName name="insumos_82">"#N/A"</definedName>
    <definedName name="insumos_83">"#N/A"</definedName>
    <definedName name="insumos_85">"#N/A"</definedName>
    <definedName name="insumos_86">"#N/A"</definedName>
    <definedName name="insumos_87">"#N/A"</definedName>
    <definedName name="insumos_88">"#N/A"</definedName>
    <definedName name="insumos_9">"#N/A"</definedName>
    <definedName name="insumos_92">"#N/A"</definedName>
    <definedName name="ITEM">"#N/A"</definedName>
    <definedName name="ITEM_10">"#N/A"</definedName>
    <definedName name="ITEM_11">"#N/A"</definedName>
    <definedName name="ITEM_12">"#N/A"</definedName>
    <definedName name="ITEM_13">"#N/A"</definedName>
    <definedName name="ITEM_14">"#N/A"</definedName>
    <definedName name="ITEM_15">"#N/A"</definedName>
    <definedName name="ITEM_16">"#N/A"</definedName>
    <definedName name="ITEM_17">"#N/A"</definedName>
    <definedName name="ITEM_18">"#N/A"</definedName>
    <definedName name="ITEM_19">"#N/A"</definedName>
    <definedName name="ITEM_20">"#N/A"</definedName>
    <definedName name="ITEM_22">"#N/A"</definedName>
    <definedName name="ITEM_23">"#N/A"</definedName>
    <definedName name="ITEM_24">"#N/A"</definedName>
    <definedName name="ITEM_25">"#N/A"</definedName>
    <definedName name="ITEM_26">"#N/A"</definedName>
    <definedName name="ITEM_27">"#N/A"</definedName>
    <definedName name="ITEM_28">"#N/A"</definedName>
    <definedName name="ITEM_29">"#N/A"</definedName>
    <definedName name="ITEM_30">"#N/A"</definedName>
    <definedName name="ITEM_31">"#N/A"</definedName>
    <definedName name="ITEM_32">"#N/A"</definedName>
    <definedName name="ITEM_33">"#N/A"</definedName>
    <definedName name="ITEM_34">"#N/A"</definedName>
    <definedName name="ITEM_35">"#N/A"</definedName>
    <definedName name="ITEM_36">"#N/A"</definedName>
    <definedName name="ITEM_37">"#N/A"</definedName>
    <definedName name="ITEM_38">"#N/A"</definedName>
    <definedName name="ITEM_39">"#N/A"</definedName>
    <definedName name="ITEM_40">"#N/A"</definedName>
    <definedName name="ITEM_41">"#N/A"</definedName>
    <definedName name="ITEM_42">"#N/A"</definedName>
    <definedName name="ITEM_43">"#N/A"</definedName>
    <definedName name="ITEM_44">"#N/A"</definedName>
    <definedName name="ITEM_45">"#N/A"</definedName>
    <definedName name="ITEM_46">"#N/A"</definedName>
    <definedName name="ITEM_47">"#N/A"</definedName>
    <definedName name="ITEM_48">"#N/A"</definedName>
    <definedName name="ITEM_49">"#N/A"</definedName>
    <definedName name="ITEM_5">"#N/A"</definedName>
    <definedName name="ITEM_50">"#N/A"</definedName>
    <definedName name="ITEM_51">"#N/A"</definedName>
    <definedName name="ITEM_52">"#N/A"</definedName>
    <definedName name="ITEM_53">"#N/A"</definedName>
    <definedName name="ITEM_54">"#N/A"</definedName>
    <definedName name="ITEM_55">"#N/A"</definedName>
    <definedName name="ITEM_56">"#N/A"</definedName>
    <definedName name="ITEM_57">"#N/A"</definedName>
    <definedName name="ITEM_58">"#N/A"</definedName>
    <definedName name="ITEM_6">"#N/A"</definedName>
    <definedName name="ITEM_60">"#N/A"</definedName>
    <definedName name="ITEM_61">"#N/A"</definedName>
    <definedName name="ITEM_62">"#N/A"</definedName>
    <definedName name="ITEM_63">"#N/A"</definedName>
    <definedName name="ITEM_64">"#N/A"</definedName>
    <definedName name="ITEM_65">"#N/A"</definedName>
    <definedName name="ITEM_66">"#N/A"</definedName>
    <definedName name="ITEM_67">"#N/A"</definedName>
    <definedName name="ITEM_68">"#N/A"</definedName>
    <definedName name="ITEM_69">"#N/A"</definedName>
    <definedName name="ITEM_7">"#N/A"</definedName>
    <definedName name="ITEM_70">"#N/A"</definedName>
    <definedName name="ITEM_71">"#N/A"</definedName>
    <definedName name="ITEM_72">"#N/A"</definedName>
    <definedName name="ITEM_73">"#N/A"</definedName>
    <definedName name="ITEM_74">"#N/A"</definedName>
    <definedName name="ITEM_75">"#N/A"</definedName>
    <definedName name="ITEM_76">"#N/A"</definedName>
    <definedName name="ITEM_77">"#N/A"</definedName>
    <definedName name="ITEM_78">"#N/A"</definedName>
    <definedName name="ITEM_79">"#N/A"</definedName>
    <definedName name="ITEM_8">"#N/A"</definedName>
    <definedName name="ITEM_80">"#N/A"</definedName>
    <definedName name="ITEM_81">"#N/A"</definedName>
    <definedName name="ITEM_82">"#N/A"</definedName>
    <definedName name="ITEM_83">"#N/A"</definedName>
    <definedName name="ITEM_85">"#N/A"</definedName>
    <definedName name="ITEM_86">"#N/A"</definedName>
    <definedName name="ITEM_87">"#N/A"</definedName>
    <definedName name="ITEM_88">"#N/A"</definedName>
    <definedName name="ITEM_9">"#N/A"</definedName>
    <definedName name="ITEM_92">"#N/A"</definedName>
    <definedName name="item1">"#N/A"</definedName>
    <definedName name="item3">"#N/A"</definedName>
    <definedName name="item4">"#N/A"</definedName>
    <definedName name="kjhkgjg">"#REF!"</definedName>
    <definedName name="MAT">"#N/A"</definedName>
    <definedName name="MAT_10">"#N/A"</definedName>
    <definedName name="MAT_11">"#N/A"</definedName>
    <definedName name="MAT_12">"#N/A"</definedName>
    <definedName name="MAT_13">"#N/A"</definedName>
    <definedName name="MAT_14">"#N/A"</definedName>
    <definedName name="MAT_15">"#N/A"</definedName>
    <definedName name="MAT_16">"#N/A"</definedName>
    <definedName name="MAT_17">"#N/A"</definedName>
    <definedName name="MAT_18">"#N/A"</definedName>
    <definedName name="MAT_19">"#N/A"</definedName>
    <definedName name="MAT_2">"#N/A"</definedName>
    <definedName name="MAT_20">"#N/A"</definedName>
    <definedName name="MAT_21">"#N/A"</definedName>
    <definedName name="MAT_22">"#N/A"</definedName>
    <definedName name="MAT_23">"#N/A"</definedName>
    <definedName name="MAT_24">"#N/A"</definedName>
    <definedName name="MAT_25">"#N/A"</definedName>
    <definedName name="MAT_26">"#N/A"</definedName>
    <definedName name="MAT_27">"#N/A"</definedName>
    <definedName name="MAT_28">"#N/A"</definedName>
    <definedName name="MAT_29">"#N/A"</definedName>
    <definedName name="MAT_30">"#N/A"</definedName>
    <definedName name="MAT_31">"#N/A"</definedName>
    <definedName name="MAT_32">"#N/A"</definedName>
    <definedName name="MAT_33">"#N/A"</definedName>
    <definedName name="MAT_34">"#N/A"</definedName>
    <definedName name="MAT_35">"#N/A"</definedName>
    <definedName name="MAT_36">"#N/A"</definedName>
    <definedName name="MAT_37">"#N/A"</definedName>
    <definedName name="MAT_38">"#N/A"</definedName>
    <definedName name="MAT_39">"#N/A"</definedName>
    <definedName name="MAT_40">"#N/A"</definedName>
    <definedName name="MAT_41">"#N/A"</definedName>
    <definedName name="MAT_42">"#N/A"</definedName>
    <definedName name="MAT_43">"#N/A"</definedName>
    <definedName name="MAT_44">"#N/A"</definedName>
    <definedName name="MAT_45">"#N/A"</definedName>
    <definedName name="MAT_46">"#N/A"</definedName>
    <definedName name="MAT_47">"#N/A"</definedName>
    <definedName name="MAT_48">"#N/A"</definedName>
    <definedName name="MAT_49">"#N/A"</definedName>
    <definedName name="MAT_5">"#N/A"</definedName>
    <definedName name="MAT_50">"#N/A"</definedName>
    <definedName name="MAT_51">"#N/A"</definedName>
    <definedName name="MAT_52">"#N/A"</definedName>
    <definedName name="MAT_53">"#N/A"</definedName>
    <definedName name="MAT_54">"#N/A"</definedName>
    <definedName name="MAT_55">"#N/A"</definedName>
    <definedName name="MAT_56">"#N/A"</definedName>
    <definedName name="MAT_57">"#N/A"</definedName>
    <definedName name="MAT_58">"#N/A"</definedName>
    <definedName name="MAT_6">"#N/A"</definedName>
    <definedName name="MAT_60">"#N/A"</definedName>
    <definedName name="MAT_61">"#N/A"</definedName>
    <definedName name="MAT_62">"#N/A"</definedName>
    <definedName name="MAT_63">"#N/A"</definedName>
    <definedName name="MAT_64">"#N/A"</definedName>
    <definedName name="MAT_65">"#N/A"</definedName>
    <definedName name="MAT_66">"#N/A"</definedName>
    <definedName name="MAT_67">"#N/A"</definedName>
    <definedName name="MAT_68">"#N/A"</definedName>
    <definedName name="MAT_69">"#N/A"</definedName>
    <definedName name="MAT_7">"#N/A"</definedName>
    <definedName name="MAT_70">"#N/A"</definedName>
    <definedName name="MAT_71">"#N/A"</definedName>
    <definedName name="MAT_72">"#N/A"</definedName>
    <definedName name="MAT_73">"#N/A"</definedName>
    <definedName name="MAT_74">"#N/A"</definedName>
    <definedName name="MAT_75">"#N/A"</definedName>
    <definedName name="MAT_76">"#N/A"</definedName>
    <definedName name="MAT_77">"#N/A"</definedName>
    <definedName name="MAT_78">"#N/A"</definedName>
    <definedName name="MAT_79">"#N/A"</definedName>
    <definedName name="MAT_8">"#N/A"</definedName>
    <definedName name="MAT_80">"#N/A"</definedName>
    <definedName name="MAT_81">"#N/A"</definedName>
    <definedName name="MAT_82">"#N/A"</definedName>
    <definedName name="MAT_83">"#N/A"</definedName>
    <definedName name="MAT_84">"#N/A"</definedName>
    <definedName name="MAT_85">"#N/A"</definedName>
    <definedName name="MAT_86">"#N/A"</definedName>
    <definedName name="MAT_87">"#N/A"</definedName>
    <definedName name="MAT_88">"#N/A"</definedName>
    <definedName name="MAT_9">"#N/A"</definedName>
    <definedName name="MAT_92">"#N/A"</definedName>
    <definedName name="MAT_95">"#N/A"</definedName>
    <definedName name="MAT_96">"#N/A"</definedName>
    <definedName name="MAT_97">"#N/A"</definedName>
    <definedName name="MO">"#N/A"</definedName>
    <definedName name="MO_10">"#N/A"</definedName>
    <definedName name="MO_11">"#N/A"</definedName>
    <definedName name="MO_12">"#N/A"</definedName>
    <definedName name="MO_13">"#N/A"</definedName>
    <definedName name="MO_14">"#N/A"</definedName>
    <definedName name="MO_15">"#N/A"</definedName>
    <definedName name="MO_16">"#N/A"</definedName>
    <definedName name="MO_17">"#N/A"</definedName>
    <definedName name="MO_18">"#N/A"</definedName>
    <definedName name="MO_19">"#N/A"</definedName>
    <definedName name="MO_2">"#N/A"</definedName>
    <definedName name="MO_20">"#N/A"</definedName>
    <definedName name="MO_21">"#N/A"</definedName>
    <definedName name="MO_22">"#N/A"</definedName>
    <definedName name="MO_23">"#N/A"</definedName>
    <definedName name="MO_24">"#N/A"</definedName>
    <definedName name="MO_25">"#N/A"</definedName>
    <definedName name="MO_26">"#N/A"</definedName>
    <definedName name="MO_27">"#N/A"</definedName>
    <definedName name="MO_28">"#N/A"</definedName>
    <definedName name="MO_29">"#N/A"</definedName>
    <definedName name="MO_30">"#N/A"</definedName>
    <definedName name="MO_31">"#N/A"</definedName>
    <definedName name="MO_32">"#N/A"</definedName>
    <definedName name="MO_33">"#N/A"</definedName>
    <definedName name="MO_34">"#N/A"</definedName>
    <definedName name="MO_35">"#N/A"</definedName>
    <definedName name="MO_36">"#N/A"</definedName>
    <definedName name="MO_37">"#N/A"</definedName>
    <definedName name="MO_38">"#N/A"</definedName>
    <definedName name="MO_39">"#N/A"</definedName>
    <definedName name="MO_40">"#N/A"</definedName>
    <definedName name="MO_41">"#N/A"</definedName>
    <definedName name="MO_42">"#N/A"</definedName>
    <definedName name="MO_43">"#N/A"</definedName>
    <definedName name="MO_44">"#N/A"</definedName>
    <definedName name="MO_45">"#N/A"</definedName>
    <definedName name="MO_46">"#N/A"</definedName>
    <definedName name="MO_47">"#N/A"</definedName>
    <definedName name="MO_48">"#N/A"</definedName>
    <definedName name="MO_49">"#N/A"</definedName>
    <definedName name="MO_5">"#N/A"</definedName>
    <definedName name="MO_50">"#N/A"</definedName>
    <definedName name="MO_51">"#N/A"</definedName>
    <definedName name="MO_52">"#N/A"</definedName>
    <definedName name="MO_53">"#N/A"</definedName>
    <definedName name="MO_54">"#N/A"</definedName>
    <definedName name="MO_55">"#N/A"</definedName>
    <definedName name="MO_56">"#N/A"</definedName>
    <definedName name="MO_57">"#N/A"</definedName>
    <definedName name="MO_58">"#N/A"</definedName>
    <definedName name="MO_6">"#N/A"</definedName>
    <definedName name="MO_60">"#N/A"</definedName>
    <definedName name="MO_61">"#N/A"</definedName>
    <definedName name="MO_62">"#N/A"</definedName>
    <definedName name="MO_63">"#N/A"</definedName>
    <definedName name="MO_64">"#N/A"</definedName>
    <definedName name="MO_65">"#N/A"</definedName>
    <definedName name="MO_66">"#N/A"</definedName>
    <definedName name="MO_67">"#N/A"</definedName>
    <definedName name="MO_68">"#N/A"</definedName>
    <definedName name="MO_69">"#N/A"</definedName>
    <definedName name="MO_7">"#N/A"</definedName>
    <definedName name="MO_70">"#N/A"</definedName>
    <definedName name="MO_71">"#N/A"</definedName>
    <definedName name="MO_72">"#N/A"</definedName>
    <definedName name="MO_73">"#N/A"</definedName>
    <definedName name="MO_74">"#N/A"</definedName>
    <definedName name="MO_75">"#N/A"</definedName>
    <definedName name="MO_76">"#N/A"</definedName>
    <definedName name="MO_77">"#N/A"</definedName>
    <definedName name="MO_78">"#N/A"</definedName>
    <definedName name="MO_79">"#N/A"</definedName>
    <definedName name="MO_8">"#N/A"</definedName>
    <definedName name="MO_80">"#N/A"</definedName>
    <definedName name="MO_81">"#N/A"</definedName>
    <definedName name="MO_82">"#N/A"</definedName>
    <definedName name="MO_83">"#N/A"</definedName>
    <definedName name="MO_84">"#N/A"</definedName>
    <definedName name="MO_85">"#N/A"</definedName>
    <definedName name="MO_86">"#N/A"</definedName>
    <definedName name="MO_87">"#N/A"</definedName>
    <definedName name="MO_88">"#N/A"</definedName>
    <definedName name="MO_9">"#N/A"</definedName>
    <definedName name="MO_92">"#N/A"</definedName>
    <definedName name="MO_95">"#N/A"</definedName>
    <definedName name="MO_96">"#N/A"</definedName>
    <definedName name="MO_97">"#N/A"</definedName>
    <definedName name="P">#N/A</definedName>
    <definedName name="PL_ABC">"#N/A"</definedName>
    <definedName name="PL_ABC_10">"#N/A"</definedName>
    <definedName name="PL_ABC_11">"#N/A"</definedName>
    <definedName name="PL_ABC_12">"#N/A"</definedName>
    <definedName name="PL_ABC_13">"#N/A"</definedName>
    <definedName name="PL_ABC_14">"#N/A"</definedName>
    <definedName name="PL_ABC_15">"#N/A"</definedName>
    <definedName name="PL_ABC_16">"#N/A"</definedName>
    <definedName name="PL_ABC_17">"#N/A"</definedName>
    <definedName name="PL_ABC_18">"#N/A"</definedName>
    <definedName name="PL_ABC_19">"#N/A"</definedName>
    <definedName name="PL_ABC_2">"#N/A"</definedName>
    <definedName name="PL_ABC_20">"#N/A"</definedName>
    <definedName name="PL_ABC_21">"#N/A"</definedName>
    <definedName name="PL_ABC_22">"#N/A"</definedName>
    <definedName name="PL_ABC_23">"#N/A"</definedName>
    <definedName name="PL_ABC_24">"#N/A"</definedName>
    <definedName name="PL_ABC_25">"#N/A"</definedName>
    <definedName name="PL_ABC_26">"#N/A"</definedName>
    <definedName name="PL_ABC_27">"#N/A"</definedName>
    <definedName name="PL_ABC_28">"#N/A"</definedName>
    <definedName name="PL_ABC_29">"#N/A"</definedName>
    <definedName name="PL_ABC_30">"#N/A"</definedName>
    <definedName name="PL_ABC_31">"#N/A"</definedName>
    <definedName name="PL_ABC_32">"#N/A"</definedName>
    <definedName name="PL_ABC_33">"#N/A"</definedName>
    <definedName name="PL_ABC_34">"#N/A"</definedName>
    <definedName name="PL_ABC_35">"#N/A"</definedName>
    <definedName name="PL_ABC_36">"#N/A"</definedName>
    <definedName name="PL_ABC_37">"#N/A"</definedName>
    <definedName name="PL_ABC_38">"#N/A"</definedName>
    <definedName name="PL_ABC_39">"#N/A"</definedName>
    <definedName name="PL_ABC_40">"#N/A"</definedName>
    <definedName name="PL_ABC_41">"#N/A"</definedName>
    <definedName name="PL_ABC_42">"#N/A"</definedName>
    <definedName name="PL_ABC_43">"#N/A"</definedName>
    <definedName name="PL_ABC_44">"#N/A"</definedName>
    <definedName name="PL_ABC_45">"#N/A"</definedName>
    <definedName name="PL_ABC_46">"#N/A"</definedName>
    <definedName name="PL_ABC_47">"#N/A"</definedName>
    <definedName name="PL_ABC_48">"#N/A"</definedName>
    <definedName name="PL_ABC_49">"#N/A"</definedName>
    <definedName name="PL_ABC_5">"#N/A"</definedName>
    <definedName name="PL_ABC_50">"#N/A"</definedName>
    <definedName name="PL_ABC_51">"#N/A"</definedName>
    <definedName name="PL_ABC_52">"#N/A"</definedName>
    <definedName name="PL_ABC_53">"#N/A"</definedName>
    <definedName name="PL_ABC_54">"#N/A"</definedName>
    <definedName name="PL_ABC_55">"#N/A"</definedName>
    <definedName name="PL_ABC_56">"#N/A"</definedName>
    <definedName name="PL_ABC_57">"#N/A"</definedName>
    <definedName name="PL_ABC_58">"#N/A"</definedName>
    <definedName name="PL_ABC_6">"#N/A"</definedName>
    <definedName name="PL_ABC_60">"#N/A"</definedName>
    <definedName name="PL_ABC_61">"#N/A"</definedName>
    <definedName name="PL_ABC_62">"#N/A"</definedName>
    <definedName name="PL_ABC_63">"#N/A"</definedName>
    <definedName name="PL_ABC_64">"#N/A"</definedName>
    <definedName name="PL_ABC_65">"#N/A"</definedName>
    <definedName name="PL_ABC_66">"#N/A"</definedName>
    <definedName name="PL_ABC_67">"#N/A"</definedName>
    <definedName name="PL_ABC_68">"#N/A"</definedName>
    <definedName name="PL_ABC_69">"#N/A"</definedName>
    <definedName name="PL_ABC_7">"#N/A"</definedName>
    <definedName name="PL_ABC_70">"#N/A"</definedName>
    <definedName name="PL_ABC_71">"#N/A"</definedName>
    <definedName name="PL_ABC_72">"#N/A"</definedName>
    <definedName name="PL_ABC_73">"#N/A"</definedName>
    <definedName name="PL_ABC_74">"#N/A"</definedName>
    <definedName name="PL_ABC_75">"#N/A"</definedName>
    <definedName name="PL_ABC_76">"#N/A"</definedName>
    <definedName name="PL_ABC_77">"#N/A"</definedName>
    <definedName name="PL_ABC_78">"#N/A"</definedName>
    <definedName name="PL_ABC_79">"#N/A"</definedName>
    <definedName name="PL_ABC_8">"#N/A"</definedName>
    <definedName name="PL_ABC_80">"#N/A"</definedName>
    <definedName name="PL_ABC_81">"#N/A"</definedName>
    <definedName name="PL_ABC_82">"#N/A"</definedName>
    <definedName name="PL_ABC_83">"#N/A"</definedName>
    <definedName name="PL_ABC_84">"#N/A"</definedName>
    <definedName name="PL_ABC_85">"#N/A"</definedName>
    <definedName name="PL_ABC_86">"#N/A"</definedName>
    <definedName name="PL_ABC_87">"#N/A"</definedName>
    <definedName name="PL_ABC_88">"#N/A"</definedName>
    <definedName name="PL_ABC_9">"#N/A"</definedName>
    <definedName name="PL_ABC_92">"#N/A"</definedName>
    <definedName name="PL_ABC_95">"#N/A"</definedName>
    <definedName name="PL_ABC_96">"#N/A"</definedName>
    <definedName name="PL_ABC_97">"#N/A"</definedName>
    <definedName name="plan275">"#N/A"</definedName>
    <definedName name="plan275_10">"#N/A"</definedName>
    <definedName name="plan275_11">"#N/A"</definedName>
    <definedName name="plan275_12">"#N/A"</definedName>
    <definedName name="plan275_13">"#N/A"</definedName>
    <definedName name="plan275_14">"#N/A"</definedName>
    <definedName name="plan275_15">"#N/A"</definedName>
    <definedName name="plan275_16">"#N/A"</definedName>
    <definedName name="plan275_17">"#N/A"</definedName>
    <definedName name="plan275_18">"#N/A"</definedName>
    <definedName name="plan275_19">"#N/A"</definedName>
    <definedName name="plan275_20">"#N/A"</definedName>
    <definedName name="plan275_22">"#N/A"</definedName>
    <definedName name="plan275_23">"#N/A"</definedName>
    <definedName name="plan275_24">"#N/A"</definedName>
    <definedName name="plan275_25">"#N/A"</definedName>
    <definedName name="plan275_26">"#N/A"</definedName>
    <definedName name="plan275_27">"#N/A"</definedName>
    <definedName name="plan275_28">"#N/A"</definedName>
    <definedName name="plan275_29">"#N/A"</definedName>
    <definedName name="plan275_30">"#N/A"</definedName>
    <definedName name="plan275_31">"#N/A"</definedName>
    <definedName name="plan275_32">"#N/A"</definedName>
    <definedName name="plan275_33">"#N/A"</definedName>
    <definedName name="plan275_34">"#N/A"</definedName>
    <definedName name="plan275_35">"#N/A"</definedName>
    <definedName name="plan275_36">"#N/A"</definedName>
    <definedName name="plan275_37">"#N/A"</definedName>
    <definedName name="plan275_38">"#N/A"</definedName>
    <definedName name="plan275_39">"#N/A"</definedName>
    <definedName name="plan275_40">"#N/A"</definedName>
    <definedName name="plan275_41">"#N/A"</definedName>
    <definedName name="plan275_42">"#N/A"</definedName>
    <definedName name="plan275_43">"#N/A"</definedName>
    <definedName name="plan275_44">"#N/A"</definedName>
    <definedName name="plan275_45">"#N/A"</definedName>
    <definedName name="plan275_46">"#N/A"</definedName>
    <definedName name="plan275_47">"#N/A"</definedName>
    <definedName name="plan275_48">"#N/A"</definedName>
    <definedName name="plan275_49">"#N/A"</definedName>
    <definedName name="plan275_5">"#N/A"</definedName>
    <definedName name="plan275_50">"#N/A"</definedName>
    <definedName name="plan275_51">"#N/A"</definedName>
    <definedName name="plan275_52">"#N/A"</definedName>
    <definedName name="plan275_53">"#N/A"</definedName>
    <definedName name="plan275_54">"#N/A"</definedName>
    <definedName name="plan275_55">"#N/A"</definedName>
    <definedName name="plan275_56">"#N/A"</definedName>
    <definedName name="plan275_57">"#N/A"</definedName>
    <definedName name="plan275_58">"#N/A"</definedName>
    <definedName name="plan275_6">"#N/A"</definedName>
    <definedName name="plan275_60">"#N/A"</definedName>
    <definedName name="plan275_61">"#N/A"</definedName>
    <definedName name="plan275_62">"#N/A"</definedName>
    <definedName name="plan275_63">"#N/A"</definedName>
    <definedName name="plan275_64">"#N/A"</definedName>
    <definedName name="plan275_65">"#N/A"</definedName>
    <definedName name="plan275_66">"#N/A"</definedName>
    <definedName name="plan275_67">"#N/A"</definedName>
    <definedName name="plan275_68">"#N/A"</definedName>
    <definedName name="plan275_69">"#N/A"</definedName>
    <definedName name="plan275_7">"#N/A"</definedName>
    <definedName name="plan275_70">"#N/A"</definedName>
    <definedName name="plan275_71">"#N/A"</definedName>
    <definedName name="plan275_72">"#N/A"</definedName>
    <definedName name="plan275_73">"#N/A"</definedName>
    <definedName name="plan275_74">"#N/A"</definedName>
    <definedName name="plan275_75">"#N/A"</definedName>
    <definedName name="plan275_76">"#N/A"</definedName>
    <definedName name="plan275_77">"#N/A"</definedName>
    <definedName name="plan275_78">"#N/A"</definedName>
    <definedName name="plan275_79">"#N/A"</definedName>
    <definedName name="plan275_8">"#N/A"</definedName>
    <definedName name="plan275_80">"#N/A"</definedName>
    <definedName name="plan275_81">"#N/A"</definedName>
    <definedName name="plan275_82">"#N/A"</definedName>
    <definedName name="plan275_83">"#N/A"</definedName>
    <definedName name="plan275_85">"#N/A"</definedName>
    <definedName name="plan275_86">"#N/A"</definedName>
    <definedName name="plan275_87">"#N/A"</definedName>
    <definedName name="plan275_88">"#N/A"</definedName>
    <definedName name="plan275_9">"#N/A"</definedName>
    <definedName name="plan275_92">"#N/A"</definedName>
    <definedName name="planilha">"#N/A"</definedName>
    <definedName name="planilha_10">"#N/A"</definedName>
    <definedName name="planilha_11">"#N/A"</definedName>
    <definedName name="planilha_12">"#N/A"</definedName>
    <definedName name="planilha_13">"#N/A"</definedName>
    <definedName name="planilha_14">"#N/A"</definedName>
    <definedName name="planilha_15">"#N/A"</definedName>
    <definedName name="planilha_16">"#N/A"</definedName>
    <definedName name="planilha_17">"#N/A"</definedName>
    <definedName name="planilha_18">"#N/A"</definedName>
    <definedName name="planilha_19">"#N/A"</definedName>
    <definedName name="planilha_20">"#N/A"</definedName>
    <definedName name="planilha_22">"#N/A"</definedName>
    <definedName name="planilha_23">"#N/A"</definedName>
    <definedName name="planilha_24">"#N/A"</definedName>
    <definedName name="planilha_25">"#N/A"</definedName>
    <definedName name="planilha_26">"#N/A"</definedName>
    <definedName name="planilha_27">"#N/A"</definedName>
    <definedName name="planilha_28">"#N/A"</definedName>
    <definedName name="planilha_29">"#N/A"</definedName>
    <definedName name="planilha_30">"#N/A"</definedName>
    <definedName name="planilha_31">"#N/A"</definedName>
    <definedName name="planilha_32">"#N/A"</definedName>
    <definedName name="planilha_33">"#N/A"</definedName>
    <definedName name="planilha_34">"#N/A"</definedName>
    <definedName name="planilha_35">"#N/A"</definedName>
    <definedName name="planilha_36">"#N/A"</definedName>
    <definedName name="planilha_37">"#N/A"</definedName>
    <definedName name="planilha_38">"#N/A"</definedName>
    <definedName name="planilha_39">"#N/A"</definedName>
    <definedName name="planilha_40">"#N/A"</definedName>
    <definedName name="planilha_41">"#N/A"</definedName>
    <definedName name="planilha_42">"#N/A"</definedName>
    <definedName name="planilha_43">"#N/A"</definedName>
    <definedName name="planilha_44">"#N/A"</definedName>
    <definedName name="planilha_45">"#N/A"</definedName>
    <definedName name="planilha_46">"#N/A"</definedName>
    <definedName name="planilha_47">"#N/A"</definedName>
    <definedName name="planilha_48">"#N/A"</definedName>
    <definedName name="planilha_49">"#N/A"</definedName>
    <definedName name="planilha_5">"#N/A"</definedName>
    <definedName name="planilha_50">"#N/A"</definedName>
    <definedName name="planilha_51">"#N/A"</definedName>
    <definedName name="planilha_52">"#N/A"</definedName>
    <definedName name="planilha_53">"#N/A"</definedName>
    <definedName name="planilha_54">"#N/A"</definedName>
    <definedName name="planilha_55">"#N/A"</definedName>
    <definedName name="planilha_56">"#N/A"</definedName>
    <definedName name="planilha_57">"#N/A"</definedName>
    <definedName name="planilha_58">"#N/A"</definedName>
    <definedName name="planilha_6">"#N/A"</definedName>
    <definedName name="planilha_60">"#N/A"</definedName>
    <definedName name="planilha_61">"#N/A"</definedName>
    <definedName name="planilha_62">"#N/A"</definedName>
    <definedName name="planilha_63">"#N/A"</definedName>
    <definedName name="planilha_64">"#N/A"</definedName>
    <definedName name="planilha_65">"#N/A"</definedName>
    <definedName name="planilha_66">"#N/A"</definedName>
    <definedName name="planilha_67">"#N/A"</definedName>
    <definedName name="planilha_68">"#N/A"</definedName>
    <definedName name="planilha_69">"#N/A"</definedName>
    <definedName name="planilha_7">"#N/A"</definedName>
    <definedName name="planilha_70">"#N/A"</definedName>
    <definedName name="planilha_71">"#N/A"</definedName>
    <definedName name="planilha_72">"#N/A"</definedName>
    <definedName name="planilha_73">"#N/A"</definedName>
    <definedName name="planilha_74">"#N/A"</definedName>
    <definedName name="planilha_75">"#N/A"</definedName>
    <definedName name="planilha_76">"#N/A"</definedName>
    <definedName name="planilha_77">"#N/A"</definedName>
    <definedName name="planilha_78">"#N/A"</definedName>
    <definedName name="planilha_79">"#N/A"</definedName>
    <definedName name="planilha_8">"#N/A"</definedName>
    <definedName name="planilha_80">"#N/A"</definedName>
    <definedName name="planilha_81">"#N/A"</definedName>
    <definedName name="planilha_82">"#N/A"</definedName>
    <definedName name="planilha_83">"#N/A"</definedName>
    <definedName name="planilha_85">"#N/A"</definedName>
    <definedName name="planilha_86">"#N/A"</definedName>
    <definedName name="planilha_87">"#N/A"</definedName>
    <definedName name="planilha_88">"#N/A"</definedName>
    <definedName name="planilha_9">"#N/A"</definedName>
    <definedName name="planilha_92">"#N/A"</definedName>
    <definedName name="ppt_pistas_e_patios">"#N/A"</definedName>
    <definedName name="ppt_pistas_e_patios_10">"#N/A"</definedName>
    <definedName name="ppt_pistas_e_patios_11">"#N/A"</definedName>
    <definedName name="ppt_pistas_e_patios_12">"#N/A"</definedName>
    <definedName name="ppt_pistas_e_patios_13">"#N/A"</definedName>
    <definedName name="ppt_pistas_e_patios_14">"#N/A"</definedName>
    <definedName name="ppt_pistas_e_patios_15">"#N/A"</definedName>
    <definedName name="ppt_pistas_e_patios_16">"#N/A"</definedName>
    <definedName name="ppt_pistas_e_patios_17">"#N/A"</definedName>
    <definedName name="ppt_pistas_e_patios_18">"#N/A"</definedName>
    <definedName name="ppt_pistas_e_patios_19">"#N/A"</definedName>
    <definedName name="ppt_pistas_e_patios_20">"#N/A"</definedName>
    <definedName name="ppt_pistas_e_patios_22">"#N/A"</definedName>
    <definedName name="ppt_pistas_e_patios_23">"#N/A"</definedName>
    <definedName name="ppt_pistas_e_patios_24">"#N/A"</definedName>
    <definedName name="ppt_pistas_e_patios_25">"#N/A"</definedName>
    <definedName name="ppt_pistas_e_patios_26">"#N/A"</definedName>
    <definedName name="ppt_pistas_e_patios_27">"#N/A"</definedName>
    <definedName name="ppt_pistas_e_patios_28">"#N/A"</definedName>
    <definedName name="ppt_pistas_e_patios_29">"#N/A"</definedName>
    <definedName name="ppt_pistas_e_patios_30">"#N/A"</definedName>
    <definedName name="ppt_pistas_e_patios_31">"#N/A"</definedName>
    <definedName name="ppt_pistas_e_patios_32">"#N/A"</definedName>
    <definedName name="ppt_pistas_e_patios_33">"#N/A"</definedName>
    <definedName name="ppt_pistas_e_patios_34">"#N/A"</definedName>
    <definedName name="ppt_pistas_e_patios_35">"#N/A"</definedName>
    <definedName name="ppt_pistas_e_patios_36">"#N/A"</definedName>
    <definedName name="ppt_pistas_e_patios_37">"#N/A"</definedName>
    <definedName name="ppt_pistas_e_patios_38">"#N/A"</definedName>
    <definedName name="ppt_pistas_e_patios_39">"#N/A"</definedName>
    <definedName name="ppt_pistas_e_patios_40">"#N/A"</definedName>
    <definedName name="ppt_pistas_e_patios_41">"#N/A"</definedName>
    <definedName name="ppt_pistas_e_patios_42">"#N/A"</definedName>
    <definedName name="ppt_pistas_e_patios_43">"#N/A"</definedName>
    <definedName name="ppt_pistas_e_patios_44">"#N/A"</definedName>
    <definedName name="ppt_pistas_e_patios_45">"#N/A"</definedName>
    <definedName name="ppt_pistas_e_patios_46">"#N/A"</definedName>
    <definedName name="ppt_pistas_e_patios_47">"#N/A"</definedName>
    <definedName name="ppt_pistas_e_patios_48">"#N/A"</definedName>
    <definedName name="ppt_pistas_e_patios_49">"#N/A"</definedName>
    <definedName name="ppt_pistas_e_patios_5">"#N/A"</definedName>
    <definedName name="ppt_pistas_e_patios_50">"#N/A"</definedName>
    <definedName name="ppt_pistas_e_patios_51">"#N/A"</definedName>
    <definedName name="ppt_pistas_e_patios_52">"#N/A"</definedName>
    <definedName name="ppt_pistas_e_patios_53">"#N/A"</definedName>
    <definedName name="ppt_pistas_e_patios_54">"#N/A"</definedName>
    <definedName name="ppt_pistas_e_patios_55">"#N/A"</definedName>
    <definedName name="ppt_pistas_e_patios_56">"#N/A"</definedName>
    <definedName name="ppt_pistas_e_patios_57">"#N/A"</definedName>
    <definedName name="ppt_pistas_e_patios_58">"#N/A"</definedName>
    <definedName name="ppt_pistas_e_patios_6">"#N/A"</definedName>
    <definedName name="ppt_pistas_e_patios_60">"#N/A"</definedName>
    <definedName name="ppt_pistas_e_patios_61">"#N/A"</definedName>
    <definedName name="ppt_pistas_e_patios_62">"#N/A"</definedName>
    <definedName name="ppt_pistas_e_patios_63">"#N/A"</definedName>
    <definedName name="ppt_pistas_e_patios_64">"#N/A"</definedName>
    <definedName name="ppt_pistas_e_patios_65">"#N/A"</definedName>
    <definedName name="ppt_pistas_e_patios_66">"#N/A"</definedName>
    <definedName name="ppt_pistas_e_patios_67">"#N/A"</definedName>
    <definedName name="ppt_pistas_e_patios_68">"#N/A"</definedName>
    <definedName name="ppt_pistas_e_patios_69">"#N/A"</definedName>
    <definedName name="ppt_pistas_e_patios_7">"#N/A"</definedName>
    <definedName name="ppt_pistas_e_patios_70">"#N/A"</definedName>
    <definedName name="ppt_pistas_e_patios_71">"#N/A"</definedName>
    <definedName name="ppt_pistas_e_patios_72">"#N/A"</definedName>
    <definedName name="ppt_pistas_e_patios_73">"#N/A"</definedName>
    <definedName name="ppt_pistas_e_patios_74">"#N/A"</definedName>
    <definedName name="ppt_pistas_e_patios_75">"#N/A"</definedName>
    <definedName name="ppt_pistas_e_patios_76">"#N/A"</definedName>
    <definedName name="ppt_pistas_e_patios_77">"#N/A"</definedName>
    <definedName name="ppt_pistas_e_patios_78">"#N/A"</definedName>
    <definedName name="ppt_pistas_e_patios_79">"#N/A"</definedName>
    <definedName name="ppt_pistas_e_patios_8">"#N/A"</definedName>
    <definedName name="ppt_pistas_e_patios_80">"#N/A"</definedName>
    <definedName name="ppt_pistas_e_patios_81">"#N/A"</definedName>
    <definedName name="ppt_pistas_e_patios_82">"#N/A"</definedName>
    <definedName name="ppt_pistas_e_patios_83">"#N/A"</definedName>
    <definedName name="ppt_pistas_e_patios_85">"#N/A"</definedName>
    <definedName name="ppt_pistas_e_patios_86">"#N/A"</definedName>
    <definedName name="ppt_pistas_e_patios_87">"#N/A"</definedName>
    <definedName name="ppt_pistas_e_patios_88">"#N/A"</definedName>
    <definedName name="ppt_pistas_e_patios_9">"#N/A"</definedName>
    <definedName name="ppt_pistas_e_patios_92">"#N/A"</definedName>
    <definedName name="resumo">"#N/A"</definedName>
    <definedName name="resumo_10">"#N/A"</definedName>
    <definedName name="resumo_11">"#N/A"</definedName>
    <definedName name="resumo_12">"#N/A"</definedName>
    <definedName name="resumo_13">"#N/A"</definedName>
    <definedName name="resumo_14">"#N/A"</definedName>
    <definedName name="resumo_15">"#N/A"</definedName>
    <definedName name="resumo_16">"#N/A"</definedName>
    <definedName name="resumo_17">"#N/A"</definedName>
    <definedName name="resumo_18">"#N/A"</definedName>
    <definedName name="resumo_19">"#N/A"</definedName>
    <definedName name="resumo_20">"#N/A"</definedName>
    <definedName name="resumo_22">"#N/A"</definedName>
    <definedName name="resumo_23">"#N/A"</definedName>
    <definedName name="resumo_24">"#N/A"</definedName>
    <definedName name="resumo_25">"#N/A"</definedName>
    <definedName name="resumo_26">"#N/A"</definedName>
    <definedName name="resumo_27">"#N/A"</definedName>
    <definedName name="resumo_28">"#N/A"</definedName>
    <definedName name="resumo_29">"#N/A"</definedName>
    <definedName name="resumo_30">"#N/A"</definedName>
    <definedName name="resumo_31">"#N/A"</definedName>
    <definedName name="resumo_32">"#N/A"</definedName>
    <definedName name="resumo_33">"#N/A"</definedName>
    <definedName name="resumo_34">"#N/A"</definedName>
    <definedName name="resumo_35">"#N/A"</definedName>
    <definedName name="resumo_36">"#N/A"</definedName>
    <definedName name="resumo_37">"#N/A"</definedName>
    <definedName name="resumo_38">"#N/A"</definedName>
    <definedName name="resumo_39">"#N/A"</definedName>
    <definedName name="resumo_40">"#N/A"</definedName>
    <definedName name="resumo_41">"#N/A"</definedName>
    <definedName name="resumo_42">"#N/A"</definedName>
    <definedName name="resumo_43">"#N/A"</definedName>
    <definedName name="resumo_44">"#N/A"</definedName>
    <definedName name="resumo_45">"#N/A"</definedName>
    <definedName name="resumo_46">"#N/A"</definedName>
    <definedName name="resumo_47">"#N/A"</definedName>
    <definedName name="resumo_48">"#N/A"</definedName>
    <definedName name="resumo_49">"#N/A"</definedName>
    <definedName name="resumo_5">"#N/A"</definedName>
    <definedName name="resumo_50">"#N/A"</definedName>
    <definedName name="resumo_51">"#N/A"</definedName>
    <definedName name="resumo_52">"#N/A"</definedName>
    <definedName name="resumo_53">"#N/A"</definedName>
    <definedName name="resumo_54">"#N/A"</definedName>
    <definedName name="resumo_55">"#N/A"</definedName>
    <definedName name="resumo_56">"#N/A"</definedName>
    <definedName name="resumo_57">"#N/A"</definedName>
    <definedName name="resumo_58">"#N/A"</definedName>
    <definedName name="resumo_6">"#N/A"</definedName>
    <definedName name="resumo_60">"#N/A"</definedName>
    <definedName name="resumo_61">"#N/A"</definedName>
    <definedName name="resumo_62">"#N/A"</definedName>
    <definedName name="resumo_63">"#N/A"</definedName>
    <definedName name="resumo_64">"#N/A"</definedName>
    <definedName name="resumo_65">"#N/A"</definedName>
    <definedName name="resumo_66">"#N/A"</definedName>
    <definedName name="resumo_67">"#N/A"</definedName>
    <definedName name="resumo_68">"#N/A"</definedName>
    <definedName name="resumo_69">"#N/A"</definedName>
    <definedName name="resumo_7">"#N/A"</definedName>
    <definedName name="resumo_70">"#N/A"</definedName>
    <definedName name="resumo_71">"#N/A"</definedName>
    <definedName name="resumo_72">"#N/A"</definedName>
    <definedName name="resumo_73">"#N/A"</definedName>
    <definedName name="resumo_74">"#N/A"</definedName>
    <definedName name="resumo_75">"#N/A"</definedName>
    <definedName name="resumo_76">"#N/A"</definedName>
    <definedName name="resumo_77">"#N/A"</definedName>
    <definedName name="resumo_78">"#N/A"</definedName>
    <definedName name="resumo_79">"#N/A"</definedName>
    <definedName name="resumo_8">"#N/A"</definedName>
    <definedName name="resumo_80">"#N/A"</definedName>
    <definedName name="resumo_81">"#N/A"</definedName>
    <definedName name="resumo_82">"#N/A"</definedName>
    <definedName name="resumo_83">"#N/A"</definedName>
    <definedName name="resumo_85">"#N/A"</definedName>
    <definedName name="resumo_86">"#N/A"</definedName>
    <definedName name="resumo_87">"#N/A"</definedName>
    <definedName name="resumo_88">"#N/A"</definedName>
    <definedName name="resumo_9">"#N/A"</definedName>
    <definedName name="resumo_92">"#N/A"</definedName>
    <definedName name="TESTE">"#REF!"</definedName>
    <definedName name="TESTE2">"#REF!"</definedName>
    <definedName name="_xlnm.Print_Titles" localSheetId="1">'Plan1'!$1:$7</definedName>
    <definedName name="_xlnm.Print_Titles" localSheetId="0">'RF.05_000.91_13495_01'!$1:$7</definedName>
    <definedName name="total">"#N/A"</definedName>
    <definedName name="total_10">"#N/A"</definedName>
    <definedName name="total_11">"#N/A"</definedName>
    <definedName name="total_12">"#N/A"</definedName>
    <definedName name="total_13">"#N/A"</definedName>
    <definedName name="total_14">"#N/A"</definedName>
    <definedName name="total_15">"#N/A"</definedName>
    <definedName name="total_16">"#N/A"</definedName>
    <definedName name="total_17">"#N/A"</definedName>
    <definedName name="total_18">"#N/A"</definedName>
    <definedName name="total_19">"#N/A"</definedName>
    <definedName name="total_20">"#N/A"</definedName>
    <definedName name="total_22">"#N/A"</definedName>
    <definedName name="total_23">"#N/A"</definedName>
    <definedName name="total_24">"#N/A"</definedName>
    <definedName name="total_25">"#N/A"</definedName>
    <definedName name="total_26">"#N/A"</definedName>
    <definedName name="total_27">"#N/A"</definedName>
    <definedName name="total_28">"#N/A"</definedName>
    <definedName name="total_29">"#N/A"</definedName>
    <definedName name="total_30">"#N/A"</definedName>
    <definedName name="total_31">"#N/A"</definedName>
    <definedName name="total_32">"#N/A"</definedName>
    <definedName name="total_33">"#N/A"</definedName>
    <definedName name="total_34">"#N/A"</definedName>
    <definedName name="total_35">"#N/A"</definedName>
    <definedName name="total_36">"#N/A"</definedName>
    <definedName name="total_37">"#N/A"</definedName>
    <definedName name="total_38">"#N/A"</definedName>
    <definedName name="total_39">"#N/A"</definedName>
    <definedName name="total_40">"#N/A"</definedName>
    <definedName name="total_41">"#N/A"</definedName>
    <definedName name="total_42">"#N/A"</definedName>
    <definedName name="total_43">"#N/A"</definedName>
    <definedName name="total_44">"#N/A"</definedName>
    <definedName name="total_45">"#N/A"</definedName>
    <definedName name="total_46">"#N/A"</definedName>
    <definedName name="total_47">"#N/A"</definedName>
    <definedName name="total_48">"#N/A"</definedName>
    <definedName name="total_49">"#N/A"</definedName>
    <definedName name="total_5">"#N/A"</definedName>
    <definedName name="total_50">"#N/A"</definedName>
    <definedName name="total_51">"#N/A"</definedName>
    <definedName name="total_52">"#N/A"</definedName>
    <definedName name="total_53">"#N/A"</definedName>
    <definedName name="total_54">"#N/A"</definedName>
    <definedName name="total_55">"#N/A"</definedName>
    <definedName name="total_56">"#N/A"</definedName>
    <definedName name="total_57">"#N/A"</definedName>
    <definedName name="total_58">"#N/A"</definedName>
    <definedName name="total_6">"#N/A"</definedName>
    <definedName name="total_60">"#N/A"</definedName>
    <definedName name="total_61">"#N/A"</definedName>
    <definedName name="total_62">"#N/A"</definedName>
    <definedName name="total_63">"#N/A"</definedName>
    <definedName name="total_64">"#N/A"</definedName>
    <definedName name="total_65">"#N/A"</definedName>
    <definedName name="total_66">"#N/A"</definedName>
    <definedName name="total_67">"#N/A"</definedName>
    <definedName name="total_68">"#N/A"</definedName>
    <definedName name="total_69">"#N/A"</definedName>
    <definedName name="total_7">"#N/A"</definedName>
    <definedName name="total_70">"#N/A"</definedName>
    <definedName name="total_71">"#N/A"</definedName>
    <definedName name="total_72">"#N/A"</definedName>
    <definedName name="total_73">"#N/A"</definedName>
    <definedName name="total_74">"#N/A"</definedName>
    <definedName name="total_75">"#N/A"</definedName>
    <definedName name="total_76">"#N/A"</definedName>
    <definedName name="total_77">"#N/A"</definedName>
    <definedName name="total_78">"#N/A"</definedName>
    <definedName name="total_79">"#N/A"</definedName>
    <definedName name="total_8">"#N/A"</definedName>
    <definedName name="total_80">"#N/A"</definedName>
    <definedName name="total_81">"#N/A"</definedName>
    <definedName name="total_82">"#N/A"</definedName>
    <definedName name="total_83">"#N/A"</definedName>
    <definedName name="total_85">"#N/A"</definedName>
    <definedName name="total_86">"#N/A"</definedName>
    <definedName name="total_87">"#N/A"</definedName>
    <definedName name="total_88">"#N/A"</definedName>
    <definedName name="total_9">"#N/A"</definedName>
    <definedName name="total_92">"#N/A"</definedName>
    <definedName name="VM">"#N/A"</definedName>
    <definedName name="VM_10">"#N/A"</definedName>
    <definedName name="VM_11">"#N/A"</definedName>
    <definedName name="VM_12">"#N/A"</definedName>
    <definedName name="VM_13">"#N/A"</definedName>
    <definedName name="VM_14">"#N/A"</definedName>
    <definedName name="VM_15">"#N/A"</definedName>
    <definedName name="VM_16">"#N/A"</definedName>
    <definedName name="VM_17">"#N/A"</definedName>
    <definedName name="VM_18">"#N/A"</definedName>
    <definedName name="VM_19">"#N/A"</definedName>
    <definedName name="VM_20">"#N/A"</definedName>
    <definedName name="VM_22">"#N/A"</definedName>
    <definedName name="VM_23">"#N/A"</definedName>
    <definedName name="VM_24">"#N/A"</definedName>
    <definedName name="VM_25">"#N/A"</definedName>
    <definedName name="VM_26">"#N/A"</definedName>
    <definedName name="VM_27">"#N/A"</definedName>
    <definedName name="VM_28">"#N/A"</definedName>
    <definedName name="VM_29">"#N/A"</definedName>
    <definedName name="VM_30">"#N/A"</definedName>
    <definedName name="VM_31">"#N/A"</definedName>
    <definedName name="VM_32">"#N/A"</definedName>
    <definedName name="VM_33">"#N/A"</definedName>
    <definedName name="VM_34">"#N/A"</definedName>
    <definedName name="VM_35">"#N/A"</definedName>
    <definedName name="VM_36">"#N/A"</definedName>
    <definedName name="VM_37">"#N/A"</definedName>
    <definedName name="VM_38">"#N/A"</definedName>
    <definedName name="VM_39">"#N/A"</definedName>
    <definedName name="VM_4">"#N/A"</definedName>
    <definedName name="VM_40">"#N/A"</definedName>
    <definedName name="VM_41">"#N/A"</definedName>
    <definedName name="VM_42">"#N/A"</definedName>
    <definedName name="VM_43">"#N/A"</definedName>
    <definedName name="VM_44">"#N/A"</definedName>
    <definedName name="VM_45">"#N/A"</definedName>
    <definedName name="VM_46">"#N/A"</definedName>
    <definedName name="VM_47">"#N/A"</definedName>
    <definedName name="VM_48">"#N/A"</definedName>
    <definedName name="VM_49">"#N/A"</definedName>
    <definedName name="VM_5">"#N/A"</definedName>
    <definedName name="VM_50">"#N/A"</definedName>
    <definedName name="VM_51">"#N/A"</definedName>
    <definedName name="VM_52">"#N/A"</definedName>
    <definedName name="VM_53">"#N/A"</definedName>
    <definedName name="VM_54">"#N/A"</definedName>
    <definedName name="VM_55">"#N/A"</definedName>
    <definedName name="VM_56">"#N/A"</definedName>
    <definedName name="VM_57">"#N/A"</definedName>
    <definedName name="VM_58">"#N/A"</definedName>
    <definedName name="VM_6">"#N/A"</definedName>
    <definedName name="VM_60">"#N/A"</definedName>
    <definedName name="VM_61">"#N/A"</definedName>
    <definedName name="VM_62">"#N/A"</definedName>
    <definedName name="VM_63">"#N/A"</definedName>
    <definedName name="VM_64">"#N/A"</definedName>
    <definedName name="VM_65">"#N/A"</definedName>
    <definedName name="VM_66">"#N/A"</definedName>
    <definedName name="VM_67">"#N/A"</definedName>
    <definedName name="VM_68">"#N/A"</definedName>
    <definedName name="VM_69">"#N/A"</definedName>
    <definedName name="VM_7">"#N/A"</definedName>
    <definedName name="VM_70">"#N/A"</definedName>
    <definedName name="VM_71">"#N/A"</definedName>
    <definedName name="VM_72">"#N/A"</definedName>
    <definedName name="VM_73">"#N/A"</definedName>
    <definedName name="VM_74">"#N/A"</definedName>
    <definedName name="VM_75">"#N/A"</definedName>
    <definedName name="VM_76">"#N/A"</definedName>
    <definedName name="VM_77">"#N/A"</definedName>
    <definedName name="VM_78">"#N/A"</definedName>
    <definedName name="VM_79">"#N/A"</definedName>
    <definedName name="VM_8">"#N/A"</definedName>
    <definedName name="VM_80">"#N/A"</definedName>
    <definedName name="VM_81">"#N/A"</definedName>
    <definedName name="VM_82">"#N/A"</definedName>
    <definedName name="VM_83">"#N/A"</definedName>
    <definedName name="VM_85">"#N/A"</definedName>
    <definedName name="VM_86">"#N/A"</definedName>
    <definedName name="VM_87">"#N/A"</definedName>
    <definedName name="VM_88">"#N/A"</definedName>
    <definedName name="VM_9">"#N/A"</definedName>
    <definedName name="VM_92">"#N/A"</definedName>
    <definedName name="x">"#REF!"</definedName>
    <definedName name="Z_06157775_E2FB_4212_98A1_F78E42DD2D01_.wvu.FilterData" localSheetId="1">#N/A</definedName>
    <definedName name="Z_07050EB3_D576_4DE9_BFFC_3DEEA10D6C86_.wvu.FilterData" localSheetId="1">#N/A</definedName>
    <definedName name="Z_08090BD8_24DB_4870_B089_427C6C45569B_.wvu.FilterData" localSheetId="1">#N/A</definedName>
    <definedName name="Z_0E22E561_4067_410C_BFB4_0A1189501E1E_.wvu.PrintArea" localSheetId="0">'RF.05_000.91_13495_01'!$A$1:$G$176</definedName>
    <definedName name="Z_0E22E561_4067_410C_BFB4_0A1189501E1E_.wvu.PrintTitles" localSheetId="0">'RF.05_000.91_13495_01'!$1:$7</definedName>
    <definedName name="Z_20841890_FBE2_4497_ABC6_3C27CE407854_.wvu.PrintArea" localSheetId="1">'Plan1'!$B$4:$C$39</definedName>
    <definedName name="Z_20841890_FBE2_4497_ABC6_3C27CE407854_.wvu.PrintTitles" localSheetId="1">'Plan1'!$4:$7</definedName>
    <definedName name="Z_20DE202E_766A_42EB_8C21_0E69A0E2C20E_.wvu.FilterData" localSheetId="1">#N/A</definedName>
    <definedName name="Z_20DE202E_766A_42EB_8C21_0E69A0E2C20E_.wvu.PrintArea" localSheetId="1">'Plan1'!$B$4:$C$120</definedName>
    <definedName name="Z_20DE202E_766A_42EB_8C21_0E69A0E2C20E_.wvu.PrintTitles" localSheetId="1">'Plan1'!$4:$7</definedName>
    <definedName name="Z_2898B2E7_B8B3_4862_BA05_D07F6166996D_.wvu.FilterData" localSheetId="1">#N/A</definedName>
    <definedName name="Z_2898B2E7_B8B3_4862_BA05_D07F6166996D_.wvu.PrintArea" localSheetId="1">'Plan1'!$B$4:$C$39</definedName>
    <definedName name="Z_2898B2E7_B8B3_4862_BA05_D07F6166996D_.wvu.PrintTitles" localSheetId="1">'Plan1'!$4:$7</definedName>
    <definedName name="Z_2DF508A0_27A4_40F4_B2F0_315F8E44A818_.wvu.FilterData" localSheetId="1">#N/A</definedName>
    <definedName name="Z_2DF508A0_27A4_40F4_B2F0_315F8E44A818_.wvu.PrintArea" localSheetId="1">'Plan1'!$B$4:$C$120</definedName>
    <definedName name="Z_2DF508A0_27A4_40F4_B2F0_315F8E44A818_.wvu.PrintTitles" localSheetId="1">'Plan1'!$4:$7</definedName>
    <definedName name="Z_2FFA8935_5398_41BF_BAB9_67FC66AD6110_.wvu.FilterData" localSheetId="1">#N/A</definedName>
    <definedName name="Z_2FFA8935_5398_41BF_BAB9_67FC66AD6110_.wvu.PrintArea" localSheetId="1">'Plan1'!$B$4:$C$39</definedName>
    <definedName name="Z_2FFA8935_5398_41BF_BAB9_67FC66AD6110_.wvu.PrintTitles" localSheetId="1">'Plan1'!$4:$7</definedName>
    <definedName name="Z_3768787D_187C_472A_989A_99EBE9340907_.wvu.FilterData" localSheetId="1">#N/A</definedName>
    <definedName name="Z_3CAF0E98_5216_494F_989A_66A83056702F_.wvu.PrintArea" localSheetId="1">'Plan1'!$B$4:$C$39</definedName>
    <definedName name="Z_3CAF0E98_5216_494F_989A_66A83056702F_.wvu.PrintTitles" localSheetId="1">'Plan1'!$4:$7</definedName>
    <definedName name="Z_4B88DD53_DE4F_4DE0_AE0C_1F85FBF95259_.wvu.FilterData" localSheetId="1">'Plan1'!$B$6:$E$39</definedName>
    <definedName name="Z_4B88DD53_DE4F_4DE0_AE0C_1F85FBF95259_.wvu.PrintArea" localSheetId="1">'Plan1'!$B$4:$C$39</definedName>
    <definedName name="Z_4B88DD53_DE4F_4DE0_AE0C_1F85FBF95259_.wvu.PrintTitles" localSheetId="1">'Plan1'!$4:$7</definedName>
    <definedName name="Z_4CF05CF1_D430_4CB3_ABCB_B8A40AAE7068_.wvu.PrintArea" localSheetId="1">'Plan1'!$B$4:$C$39</definedName>
    <definedName name="Z_4CF05CF1_D430_4CB3_ABCB_B8A40AAE7068_.wvu.PrintTitles" localSheetId="1">'Plan1'!$4:$7</definedName>
    <definedName name="Z_4E9AF1E6_2C2B_4362_8ECC_990A372245F7_.wvu.FilterData" localSheetId="1">#N/A</definedName>
    <definedName name="Z_59423F00_283D_4EAA_B763_13C76A19D99C_.wvu.FilterData" localSheetId="1">#N/A</definedName>
    <definedName name="Z_59423F00_283D_4EAA_B763_13C76A19D99C_.wvu.PrintArea" localSheetId="1">'Plan1'!$B$4:$C$120</definedName>
    <definedName name="Z_59423F00_283D_4EAA_B763_13C76A19D99C_.wvu.PrintTitles" localSheetId="1">'Plan1'!$4:$7</definedName>
    <definedName name="Z_5D6D11C0_D302_4B3A_8D84_461915C9607F_.wvu.Cols" localSheetId="1">#N/A</definedName>
    <definedName name="Z_5D6D11C0_D302_4B3A_8D84_461915C9607F_.wvu.PrintArea" localSheetId="1">'Plan1'!$B$4:$C$21</definedName>
    <definedName name="Z_5D6D11C0_D302_4B3A_8D84_461915C9607F_.wvu.PrintTitles" localSheetId="1">#N/A</definedName>
    <definedName name="Z_5ED62433_DA24_41E1_A0F9_8DF8CE3C22D7_.wvu.FilterData" localSheetId="1">#N/A</definedName>
    <definedName name="Z_5ED62433_DA24_41E1_A0F9_8DF8CE3C22D7_.wvu.PrintArea" localSheetId="1">'Plan1'!$B$4:$C$120</definedName>
    <definedName name="Z_5ED62433_DA24_41E1_A0F9_8DF8CE3C22D7_.wvu.PrintTitles" localSheetId="1">'Plan1'!$4:$7</definedName>
    <definedName name="Z_680EBC64_E221_41F2_A1A4_AAA1723D442D_.wvu.FilterData" localSheetId="1">#N/A</definedName>
    <definedName name="Z_6B31DA00_330F_460C_B5B8_B39AFF1CF2B9_.wvu.FilterData" localSheetId="1">#N/A</definedName>
    <definedName name="Z_6E652060_4EB2_4422_A4BB_55F3A6264078_.wvu.FilterData" localSheetId="1">#N/A</definedName>
    <definedName name="Z_6EDBEBB2_A965_4501_93BC_E2D09606299F_.wvu.FilterData" localSheetId="1">#N/A</definedName>
    <definedName name="Z_6EE66749_2D44_4EA0_A4F3_666B87D9543C_.wvu.FilterData" localSheetId="1">#N/A</definedName>
    <definedName name="Z_740049A8_A4A7_4795_A2F3_B580B112BC6C_.wvu.FilterData" localSheetId="1">#N/A</definedName>
    <definedName name="Z_740049A8_A4A7_4795_A2F3_B580B112BC6C_.wvu.PrintArea" localSheetId="1">'Plan1'!$B$4:$C$120</definedName>
    <definedName name="Z_740049A8_A4A7_4795_A2F3_B580B112BC6C_.wvu.PrintTitles" localSheetId="1">'Plan1'!$4:$7</definedName>
    <definedName name="Z_79B176A4_E2B7_4DE0_B360_853D33835387_.wvu.PrintArea" localSheetId="1">'Plan1'!$B$4:$C$39</definedName>
    <definedName name="Z_79B176A4_E2B7_4DE0_B360_853D33835387_.wvu.PrintTitles" localSheetId="1">'Plan1'!$4:$7</definedName>
    <definedName name="Z_7AAF0511_BB58_4862_A311_401743C508C0_.wvu.FilterData" localSheetId="1">#N/A</definedName>
    <definedName name="Z_7AAF0511_BB58_4862_A311_401743C508C0_.wvu.PrintArea" localSheetId="1">'Plan1'!$B$4:$C$120</definedName>
    <definedName name="Z_7AAF0511_BB58_4862_A311_401743C508C0_.wvu.PrintTitles" localSheetId="1">'Plan1'!$4:$7</definedName>
    <definedName name="Z_83963048_6FD0_4989_B63F_0337A22B503D_.wvu.PrintArea" localSheetId="0">'RF.05_000.91_13495_01'!$A$1:$G$176</definedName>
    <definedName name="Z_83963048_6FD0_4989_B63F_0337A22B503D_.wvu.PrintTitles" localSheetId="0">'RF.05_000.91_13495_01'!$1:$7</definedName>
    <definedName name="Z_8EF3BD8C_6F0E_4F84_A008_EAA2FEB7FE97_.wvu.FilterData" localSheetId="1">#N/A</definedName>
    <definedName name="Z_96A7FD19_FB8E_403C_8559_63A93680FAEA_.wvu.FilterData" localSheetId="1">#N/A</definedName>
    <definedName name="Z_99307E1F_AB14_4E86_85C7_22D7EC78E9BC_.wvu.FilterData" localSheetId="1">#N/A</definedName>
    <definedName name="Z_99307E1F_AB14_4E86_85C7_22D7EC78E9BC_.wvu.PrintArea" localSheetId="1">'Plan1'!$B$4:$C$120</definedName>
    <definedName name="Z_99307E1F_AB14_4E86_85C7_22D7EC78E9BC_.wvu.PrintTitles" localSheetId="1">'Plan1'!$4:$7</definedName>
    <definedName name="Z_9FDA8BD7_F7AD_489F_A2B5_C23369BBF537_.wvu.PrintArea" localSheetId="1">'Plan1'!$B$4:$C$120</definedName>
    <definedName name="Z_9FDA8BD7_F7AD_489F_A2B5_C23369BBF537_.wvu.PrintTitles" localSheetId="1">'Plan1'!$4:$7</definedName>
    <definedName name="Z_A248B003_5E4A_41D2_9CE3_DD406CE3EB1D_.wvu.PrintArea" localSheetId="0">'RF.05_000.91_13495_01'!$A$1:$G$176</definedName>
    <definedName name="Z_A248B003_5E4A_41D2_9CE3_DD406CE3EB1D_.wvu.PrintTitles" localSheetId="0">'RF.05_000.91_13495_01'!$1:$7</definedName>
    <definedName name="Z_A4C3A093_34EA_4EA8_A377_FF588E9BEB5A_.wvu.PrintArea" localSheetId="0">'RF.05_000.91_13495_01'!$A$1:$G$176</definedName>
    <definedName name="Z_A4C3A093_34EA_4EA8_A377_FF588E9BEB5A_.wvu.PrintTitles" localSheetId="0">'RF.05_000.91_13495_01'!$1:$7</definedName>
    <definedName name="Z_A9768254_08DD_481E_9869_606B86D40D3E_.wvu.FilterData" localSheetId="1">#N/A</definedName>
    <definedName name="Z_AAEE3CF7_C6B1_4C04_BE85_61E6CE6956B9_.wvu.FilterData" localSheetId="1">#N/A</definedName>
    <definedName name="Z_B561189C_00CA_4DA0_A261_934A9FD86FB0_.wvu.PrintArea" localSheetId="0">'RF.05_000.91_13495_01'!$A$1:$G$176</definedName>
    <definedName name="Z_B561189C_00CA_4DA0_A261_934A9FD86FB0_.wvu.PrintTitles" localSheetId="0">'RF.05_000.91_13495_01'!$1:$7</definedName>
    <definedName name="Z_B9D20DDF_E602_4A57_94B3_3F3703FBAC43_.wvu.PrintArea" localSheetId="0">'RF.05_000.91_13495_01'!$A$1:$G$176</definedName>
    <definedName name="Z_B9D20DDF_E602_4A57_94B3_3F3703FBAC43_.wvu.PrintTitles" localSheetId="0">'RF.05_000.91_13495_01'!$1:$7</definedName>
    <definedName name="Z_D035B8E1_FCFE_41F2_ADCC_757884028233_.wvu.FilterData" localSheetId="1">#N/A</definedName>
    <definedName name="Z_D2BDDB4F_1F52_4EF4_9B79_C0D0520A2F16_.wvu.FilterData" localSheetId="1">#N/A</definedName>
    <definedName name="Z_D2BDDB4F_1F52_4EF4_9B79_C0D0520A2F16_.wvu.PrintArea" localSheetId="1">'Plan1'!$B$4:$C$120</definedName>
    <definedName name="Z_D2BDDB4F_1F52_4EF4_9B79_C0D0520A2F16_.wvu.PrintTitles" localSheetId="1">'Plan1'!$4:$7</definedName>
    <definedName name="Z_D52330F1_B069_40D7_BAE2_EBABE384B258_.wvu.FilterData" localSheetId="1">#N/A</definedName>
    <definedName name="Z_D52330F1_B069_40D7_BAE2_EBABE384B258_.wvu.PrintArea" localSheetId="1">'Plan1'!$B$4:$C$120</definedName>
    <definedName name="Z_D52330F1_B069_40D7_BAE2_EBABE384B258_.wvu.PrintTitles" localSheetId="1">'Plan1'!$4:$7</definedName>
    <definedName name="Z_D6F88C1B_63F4_4F5A_9200_23C9603871DC_.wvu.FilterData" localSheetId="1">'Plan1'!$B$6:$E$39</definedName>
    <definedName name="Z_D9649869_C563_4D08_88A9_812D1A9E9428_.wvu.FilterData" localSheetId="1">#N/A</definedName>
    <definedName name="Z_DA9EFB69_B944_4E05_B5BB_10A2EA267F38_.wvu.FilterData" localSheetId="1">#N/A</definedName>
    <definedName name="Z_DB4F3C3E_EBF5_4A14_8EE6_80F6A424E301_.wvu.FilterData" localSheetId="1">#N/A</definedName>
    <definedName name="Z_DC34840D_092B_43D1_9AA7_6081FFCB0DB9_.wvu.FilterData" localSheetId="1">'Plan1'!$B$6:$E$39</definedName>
    <definedName name="Z_DD237CEA_06D9_4F81_99B0_046E163F1EC3_.wvu.PrintArea" localSheetId="0">'RF.05_000.91_13495_01'!$A$1:$G$176</definedName>
    <definedName name="Z_DD237CEA_06D9_4F81_99B0_046E163F1EC3_.wvu.PrintTitles" localSheetId="0">'RF.05_000.91_13495_01'!$1:$7</definedName>
    <definedName name="Z_E23C59F7_245C_4C62_9ACD_9E1EBA3B0514_.wvu.PrintArea" localSheetId="0">'RF.05_000.91_13495_01'!$A$1:$G$176</definedName>
    <definedName name="Z_E23C59F7_245C_4C62_9ACD_9E1EBA3B0514_.wvu.PrintTitles" localSheetId="0">'RF.05_000.91_13495_01'!$1:$7</definedName>
    <definedName name="Z_FA22D1F3_56F8_42E6_8521_A8E0BEF1976B_.wvu.FilterData" localSheetId="1">#N/A</definedName>
    <definedName name="Z_FC58914C_6CE0_4D92_86EF_7A0C696BB711_.wvu.PrintArea" localSheetId="0">'RF.05_000.91_13495_01'!$A$1:$G$176</definedName>
    <definedName name="Z_FC58914C_6CE0_4D92_86EF_7A0C696BB711_.wvu.PrintTitles" localSheetId="0">'RF.05_000.91_13495_01'!$1:$7</definedName>
    <definedName name="Z_FCB46A93_5C59_45A8_84C8_3AF2DDBACF02_.wvu.FilterData" localSheetId="1">#N/A</definedName>
  </definedNames>
  <calcPr fullCalcOnLoad="1"/>
</workbook>
</file>

<file path=xl/sharedStrings.xml><?xml version="1.0" encoding="utf-8"?>
<sst xmlns="http://schemas.openxmlformats.org/spreadsheetml/2006/main" count="798" uniqueCount="575">
  <si>
    <t>Empresa Brasileira de Infra-Estrutura Aeroportuária</t>
  </si>
  <si>
    <t xml:space="preserve">ORÇAMENTO Nº: </t>
  </si>
  <si>
    <t>FOLHA:</t>
  </si>
  <si>
    <t>Superintendência Regional do Nordeste - SRNE</t>
  </si>
  <si>
    <t>RF.05/000.91/13495/01</t>
  </si>
  <si>
    <t>Gerência de Engenharia - EGNE</t>
  </si>
  <si>
    <t>DATA BASE:</t>
  </si>
  <si>
    <t xml:space="preserve">DATA: </t>
  </si>
  <si>
    <t>JULHO / 2010</t>
  </si>
  <si>
    <t>22/12/2010</t>
  </si>
  <si>
    <t>OBRA/SERVIÇO: READEQUAÇÃO DO SISTEMA DE CANCELAS DE ENTRADA E SAÍDA DO EDG DO AEROPORTO INTERNACIONAL DO RECIFE/GUARARAPES - GILBERTO FREYRE -PE</t>
  </si>
  <si>
    <t>REFORMA DO EDIFÍCIO GARAGEM EDG</t>
  </si>
  <si>
    <t>ITEM</t>
  </si>
  <si>
    <t>CÓDIGO</t>
  </si>
  <si>
    <t>DISCRIMINAÇÃO</t>
  </si>
  <si>
    <t>UNID.</t>
  </si>
  <si>
    <t>QUANT.</t>
  </si>
  <si>
    <t>CUSTOS (R$)</t>
  </si>
  <si>
    <t>UNITÁRIO</t>
  </si>
  <si>
    <t>TOTAL</t>
  </si>
  <si>
    <t>PARTE I (DESPESAS ADMINISTRATIVAS / OPERACIONAIS)</t>
  </si>
  <si>
    <t>01.00.000.00.000</t>
  </si>
  <si>
    <t>SERVIÇOS AUXILIARES E ADMINISTRATIVOS</t>
  </si>
  <si>
    <t>1.1</t>
  </si>
  <si>
    <t>01.01.001.00.000</t>
  </si>
  <si>
    <t>MOBILIZAÇÃO</t>
  </si>
  <si>
    <t>1.1.1</t>
  </si>
  <si>
    <t>01.01.001.00.004</t>
  </si>
  <si>
    <t>Mobilização de pessoal, máquinas e equipamentos (geral).</t>
  </si>
  <si>
    <t xml:space="preserve">un </t>
  </si>
  <si>
    <t>1.2</t>
  </si>
  <si>
    <t>01.01.002.00.000</t>
  </si>
  <si>
    <t>DESMOBILIZAÇÃO</t>
  </si>
  <si>
    <t>1.2.1</t>
  </si>
  <si>
    <t>01.01.002.00.004</t>
  </si>
  <si>
    <t>Desmobilização de pessoal, máquinas e equipamentos (geral).</t>
  </si>
  <si>
    <t>1.3</t>
  </si>
  <si>
    <t>01.02.000.00.000</t>
  </si>
  <si>
    <t>ADMINISTRAÇÃO LOCAL</t>
  </si>
  <si>
    <t>1.3.1</t>
  </si>
  <si>
    <t>01.02.000.00.001</t>
  </si>
  <si>
    <t>Despesas com a equipe de administração / supervisão / coordenação técnica no local da obra.</t>
  </si>
  <si>
    <t>mês</t>
  </si>
  <si>
    <t>1.4</t>
  </si>
  <si>
    <t>01.03.000.00.000</t>
  </si>
  <si>
    <t>OPERAÇÃO E MANUTENÇÃO DO CANTEIRO</t>
  </si>
  <si>
    <t>1.4.1</t>
  </si>
  <si>
    <t>01.03.000.00.001</t>
  </si>
  <si>
    <t>Despesas com a manutenção e operacionalização do canteiro de obras.</t>
  </si>
  <si>
    <t>02.00.000.00.000</t>
  </si>
  <si>
    <t>SERVIÇOS PRELIMINARES</t>
  </si>
  <si>
    <t>2.1</t>
  </si>
  <si>
    <t>02.01.000.00.000</t>
  </si>
  <si>
    <t>CANTEIRO DE OBRAS</t>
  </si>
  <si>
    <t>2.1.1</t>
  </si>
  <si>
    <t>02.01.001.01.001</t>
  </si>
  <si>
    <t xml:space="preserve">Barracão confeccionado em chapa de compensado de 10 mm, estruturada em peças de madeira com pintura PVA Látex acrílica cor branco gelo e logotipo modelo Infraero em esmalte sintético azul Del-rey fabricação Suvinil ou equivalente técnico. </t>
  </si>
  <si>
    <t>m2</t>
  </si>
  <si>
    <t>2.2</t>
  </si>
  <si>
    <t>02.01.004.00.000</t>
  </si>
  <si>
    <t>PROTEÇÃO E SINALIZAÇÃO</t>
  </si>
  <si>
    <t>2.2.1</t>
  </si>
  <si>
    <t>02.01.004.01.004</t>
  </si>
  <si>
    <t>Fornecimento e execução de tapume em chapa de madeira compensada resinada com espessura de 10mm, inclusive pintura com tinta latex PVA, 2 (duas) demãos, sem emassamento, com 1 demão de selador latex PVA.</t>
  </si>
  <si>
    <t>2.2.2</t>
  </si>
  <si>
    <t>02.01.004.01.005</t>
  </si>
  <si>
    <t>Remanejamento de tapume.</t>
  </si>
  <si>
    <t>2.2.3</t>
  </si>
  <si>
    <t>02.01.407.01.001</t>
  </si>
  <si>
    <t>Caçamba estacionária removível para coleta de resíduos oriundos do processo de demolição e da obra, recolhido com periodicidade mínima semanal, ou caso não comporte mais o entulho gerado – remoção (unid.)</t>
  </si>
  <si>
    <t>remoção</t>
  </si>
  <si>
    <t>2.3</t>
  </si>
  <si>
    <t>02.02.000.00.000</t>
  </si>
  <si>
    <t>DEMOLIÇÕES E REMOÇÕES</t>
  </si>
  <si>
    <t>2.3.1</t>
  </si>
  <si>
    <t>02.02.001.07.008</t>
  </si>
  <si>
    <t>Demolição manual de passeio em concreto, sobre lastro de areia, inclusive preparo para remoção.</t>
  </si>
  <si>
    <t>m3</t>
  </si>
  <si>
    <t>2.3.2</t>
  </si>
  <si>
    <t>02.02.171.02.005</t>
  </si>
  <si>
    <t xml:space="preserve">Remoção de pintura de sinalização horizontal do EDG </t>
  </si>
  <si>
    <t>2.3.3</t>
  </si>
  <si>
    <t>02.02.180.01.004</t>
  </si>
  <si>
    <t>Demolição de meio-fio e linha d´água</t>
  </si>
  <si>
    <t>m</t>
  </si>
  <si>
    <t>2.3.4</t>
  </si>
  <si>
    <t>02.02.180.03.001</t>
  </si>
  <si>
    <t>Demolição manual de pavimentação asfáltica</t>
  </si>
  <si>
    <t>2.3.5</t>
  </si>
  <si>
    <t>02.02.180.04.001</t>
  </si>
  <si>
    <t>Demolição manual de base em BGS</t>
  </si>
  <si>
    <t>2.3.6</t>
  </si>
  <si>
    <t>02.02.325.00.001</t>
  </si>
  <si>
    <t>Remoção de tachas</t>
  </si>
  <si>
    <t>un</t>
  </si>
  <si>
    <t>2.3.7</t>
  </si>
  <si>
    <t>02.02.325.00.002</t>
  </si>
  <si>
    <t>Remoção de equipamentos de cancelas existentes</t>
  </si>
  <si>
    <t>2.3.8</t>
  </si>
  <si>
    <t>02.02.325.00.003</t>
  </si>
  <si>
    <t>Remoção de estruturas metálicas existentes para proteção dos totens inclusive fechamento dos furos com Grout</t>
  </si>
  <si>
    <t>2.3.9</t>
  </si>
  <si>
    <t>02.02.325.00.004</t>
  </si>
  <si>
    <t>Remoção de defensas continuas fixadas no piso por parafusos</t>
  </si>
  <si>
    <t>2.3.10</t>
  </si>
  <si>
    <t>02.02.325.00.005</t>
  </si>
  <si>
    <t>Remoção de defensas individuais de separação das vias em formato de “U” encaixadas no piso inclusive fechamento dos furos com Grout</t>
  </si>
  <si>
    <t>2.3.11</t>
  </si>
  <si>
    <t>02.02.325.00.007</t>
  </si>
  <si>
    <t>Remoção de Laços indutivos</t>
  </si>
  <si>
    <t>2.4</t>
  </si>
  <si>
    <t>02.04.000.00.000</t>
  </si>
  <si>
    <t>TERRAPLENAGEM</t>
  </si>
  <si>
    <t>2.4.1</t>
  </si>
  <si>
    <t>02.04.201.01.001</t>
  </si>
  <si>
    <t xml:space="preserve">Escavação manual em material de 1ª  categoria </t>
  </si>
  <si>
    <t>2.4.2</t>
  </si>
  <si>
    <t>02.04.400.01.001</t>
  </si>
  <si>
    <t>Reaterro compactado manualmente com reaproveitamento do material da obra</t>
  </si>
  <si>
    <t>2.5</t>
  </si>
  <si>
    <t>04.06.000.00.000</t>
  </si>
  <si>
    <t>PAVIMENTAÇÃO (SISTEMA VIÁRIO)</t>
  </si>
  <si>
    <t>2.5.1</t>
  </si>
  <si>
    <t>04.06.103.01.001</t>
  </si>
  <si>
    <t>Fornecimento e assentamento de meio-fio em concreto pré moldado, padrão DNER, dimensões 1,00m x 0,35m x 0,14m.</t>
  </si>
  <si>
    <t>2.5.2</t>
  </si>
  <si>
    <t>04.06.300.02.001</t>
  </si>
  <si>
    <t>Fornecimento e execução de base de solo estabilizada</t>
  </si>
  <si>
    <t>2.5.3</t>
  </si>
  <si>
    <t>04.06.400.01.001</t>
  </si>
  <si>
    <t>Fornecimento e Aplicação de Imprimadura Impermeabilizante</t>
  </si>
  <si>
    <t>2.5.4</t>
  </si>
  <si>
    <t>04.06.601.03.001</t>
  </si>
  <si>
    <t>Fornecimento e Execução de Concreto Betuminoso Pré-Mistura à Frio (PMF), capa.</t>
  </si>
  <si>
    <t>TOTAL PARTE I:</t>
  </si>
  <si>
    <t>PARTE II - (INFRAESTRUTURA)</t>
  </si>
  <si>
    <t>03.00.000.00.000</t>
  </si>
  <si>
    <t>FUNDAÇÕES E ESTRUTURAS</t>
  </si>
  <si>
    <t>3.1</t>
  </si>
  <si>
    <t>03.01.504.00.000</t>
  </si>
  <si>
    <t>ILHAS DE CONCRETO PARA DIVISÃO DAS ENTRADAS E SAÍDAS</t>
  </si>
  <si>
    <t>3.1.1</t>
  </si>
  <si>
    <t>04.05.602.05.002</t>
  </si>
  <si>
    <t>Execução de furo em pavimento de concreto, diâmetro 10mm, utilizando broca e rompedor pneumático, inclusive ancoragem da armadura com adesivo a base de epóxi.</t>
  </si>
  <si>
    <t>und</t>
  </si>
  <si>
    <t>3.1.2</t>
  </si>
  <si>
    <t>03.01.330.02.001</t>
  </si>
  <si>
    <t>Execução de alvenaria em blocos cerâmicos (19x19x9cm) de 1 vez assentados com argamassa de cimento, cal e areia (1:2:8)</t>
  </si>
  <si>
    <t>3.1.3</t>
  </si>
  <si>
    <t>03.02.440.02.011</t>
  </si>
  <si>
    <t>Fornecimento e montagem de forma em chapa de madeira resinada 12mm para infraestrura</t>
  </si>
  <si>
    <t>3.2</t>
  </si>
  <si>
    <t>03.01.503.00.000</t>
  </si>
  <si>
    <t xml:space="preserve">Armadura </t>
  </si>
  <si>
    <t>3.2.1</t>
  </si>
  <si>
    <t>03.01.503.03.000</t>
  </si>
  <si>
    <t>Aço CA 50</t>
  </si>
  <si>
    <t>3.2.1.1</t>
  </si>
  <si>
    <t>03.02.122.02.001</t>
  </si>
  <si>
    <t>Fornecimento e montagem de armadura em aço CA 50 - 6,3mm</t>
  </si>
  <si>
    <t>kg</t>
  </si>
  <si>
    <t>3.2.1.2</t>
  </si>
  <si>
    <t>03.02.122.02.002</t>
  </si>
  <si>
    <t>Fornecimento e montagem de armadura em aço CA 50 - 8,0mm</t>
  </si>
  <si>
    <t>3.3</t>
  </si>
  <si>
    <t>03.01.504.02.000</t>
  </si>
  <si>
    <t xml:space="preserve">Concreto </t>
  </si>
  <si>
    <t>3.3.1</t>
  </si>
  <si>
    <t>03.02.163.00.011</t>
  </si>
  <si>
    <t>Fornecimento, preparo, transporte, lançamento e adensamento concreto estrutural usinado Fck 20MPa.</t>
  </si>
  <si>
    <t>3.4</t>
  </si>
  <si>
    <t>02.04.300.00.000</t>
  </si>
  <si>
    <t xml:space="preserve">Aterro Compactado </t>
  </si>
  <si>
    <t>3.4.1</t>
  </si>
  <si>
    <t>02.04.300.01.001</t>
  </si>
  <si>
    <t>Fornecimento e execução de aterro em areia compactado por adensamento</t>
  </si>
  <si>
    <t>3.5</t>
  </si>
  <si>
    <t>04.01.530.00.000</t>
  </si>
  <si>
    <t>Revestimentos de paredes</t>
  </si>
  <si>
    <t>3.5.1</t>
  </si>
  <si>
    <t>04.01.531.00.000</t>
  </si>
  <si>
    <t>Chapisco</t>
  </si>
  <si>
    <t>3.5.1.1</t>
  </si>
  <si>
    <t>04.01.531.02.001</t>
  </si>
  <si>
    <t>Fornecimento, preparo manual e aplicação de chapisco com argamassa de cimento e areia no traço de 1:3 espessura 0,5cm.</t>
  </si>
  <si>
    <t>3.5.2</t>
  </si>
  <si>
    <t>04.01.549.00.000</t>
  </si>
  <si>
    <t>Massa única</t>
  </si>
  <si>
    <t>3.5.1.2</t>
  </si>
  <si>
    <t>04.01.549.02.001</t>
  </si>
  <si>
    <t>Fornecimento e aplicação de massa única com argamassa de cimento, cal  e areia no traço de 1:2:8, preparo manual, espessura 2cm.</t>
  </si>
  <si>
    <t>3.6</t>
  </si>
  <si>
    <t>06.01.103.00.000</t>
  </si>
  <si>
    <t>Eletrodutos</t>
  </si>
  <si>
    <t>3.6.1</t>
  </si>
  <si>
    <t>06.01.103.00.001</t>
  </si>
  <si>
    <t>Fornecimento e instalação de eletroduto em PVC rígido, DN 2", fabricante Tigre ou equivalente técnico, embutido pelo piso, inclusive conexões.</t>
  </si>
  <si>
    <t>3.6.2</t>
  </si>
  <si>
    <t>06.01.103.00.002</t>
  </si>
  <si>
    <t>Fornecimento e instalação de eletroduto espiralado em PEAD virgem flexível, embutido, DN 75mm, fabricante Kanaflex referência Kanalex ou equivalente técnico, inclusive conexões.</t>
  </si>
  <si>
    <t>3.7</t>
  </si>
  <si>
    <t>03.03.000.00.000</t>
  </si>
  <si>
    <t>ESTRUTURAS METÁLICAS</t>
  </si>
  <si>
    <t>3.7.1</t>
  </si>
  <si>
    <t>03.03.201.01.003</t>
  </si>
  <si>
    <t>Fornecimento e instalação de cantoneiras tipo “L”  de 2 1/2" em aço galvanizado para tampa de caixa de passagem</t>
  </si>
  <si>
    <t>3.7.2</t>
  </si>
  <si>
    <t>03.03.201.01.004</t>
  </si>
  <si>
    <t>Fornecimento e instalação de cantoneiras tipo “L” de 2" em aço galvanizado para tampa de caixa de passagem</t>
  </si>
  <si>
    <t>3.7.3</t>
  </si>
  <si>
    <t>03.03.201.01.005</t>
  </si>
  <si>
    <t>Fornecimento de e instalação cantoneiras tipo “L”  de 2 1/2" em aço galvanizado fixadas a laje existente através de parabolts para ancoragem dos eletrodutos de decida tipo Kanaflex.</t>
  </si>
  <si>
    <t>3.7.4</t>
  </si>
  <si>
    <t>03.03.201.01.007</t>
  </si>
  <si>
    <t>Fornecimento e instalação de luvas das defensas metálicas removíveis inclusive aplicação de uma demão de fundo anticorrosivo</t>
  </si>
  <si>
    <t>3.7.5</t>
  </si>
  <si>
    <t>03.03.201.01.008</t>
  </si>
  <si>
    <t>Instalação de defensas contínuas fixas reaproveitadas inclusive aplicação de primer e pintura conforme especificações técnicas.</t>
  </si>
  <si>
    <t>3.7.6</t>
  </si>
  <si>
    <t>03.03.201.01.009</t>
  </si>
  <si>
    <t>Instalação das defensas metálicas removíveis tipo “U” reaproveitadas inclusive aplicação de primer e pintura conforme especificações técnicas.</t>
  </si>
  <si>
    <t>3.7.7</t>
  </si>
  <si>
    <t>03.03.205.01.001</t>
  </si>
  <si>
    <t>Fornecimento e instalação de suporte para câmeras, executado em tubo de ferro galvanizado DIN 2440, diâmetro 3", incluindo fixação, pintura e demais acessórios</t>
  </si>
  <si>
    <t>3.8</t>
  </si>
  <si>
    <t>04.06.607.00.000</t>
  </si>
  <si>
    <t>SINALIZAÇÃO HORIZONTAL</t>
  </si>
  <si>
    <t>3.8.1</t>
  </si>
  <si>
    <t>02.01.004.07.001</t>
  </si>
  <si>
    <t>Fornecimento e colocação de tachões com dimensões de aproximadamente 10cm x 8cm, 2,5cm de altura, pino com bitola de 3/8” e 3,5cm de altura.</t>
  </si>
  <si>
    <t>3.8.2</t>
  </si>
  <si>
    <t>02.01.004.07.002</t>
  </si>
  <si>
    <t>Fornecimento e colocação de tachas com dimensões de aproximadamente 25 cm x 16 cm, 5cm de altura.</t>
  </si>
  <si>
    <t>3.8.3</t>
  </si>
  <si>
    <t>04.06.608.01.002</t>
  </si>
  <si>
    <t>Pintura de meio fio, com tinta a base de resina acrílica emulsionada em água, para pavimentação rodoviária, cor amarela, duas demãos, conforme indixação de projeto.</t>
  </si>
  <si>
    <t>3.8.4</t>
  </si>
  <si>
    <t>04.06.607.01.004</t>
  </si>
  <si>
    <t>Pintura com tinta a base de resina acrílica emulsionada em água, amarela para pavimentação rodoviária, cor amarela, duas demãos, conforme indicação de projeto.</t>
  </si>
  <si>
    <t>TOTAL PARTE II:</t>
  </si>
  <si>
    <t>PARTE III (INSTALAÇÕES ELÉTRICAS / ELETROMECÂNICAS / ELETRÔNICAS)</t>
  </si>
  <si>
    <t>06.00.000.00.000</t>
  </si>
  <si>
    <t>INSTALAÇÕES ELÉTRICAS E ELETRÔNICAS</t>
  </si>
  <si>
    <t>4.1</t>
  </si>
  <si>
    <t>06.01.000.00.000</t>
  </si>
  <si>
    <t>INSTALAÇÕES ELÉTRICAS</t>
  </si>
  <si>
    <t>4.1.1</t>
  </si>
  <si>
    <t>06.01.000.00.001</t>
  </si>
  <si>
    <t>Fornecimento e instalação de cabo de quatro condutores, seção 10mm², isolação em EPR, 0,6/1kV, referência Eprotenax da Prysmian, ou equivalente técnico.</t>
  </si>
  <si>
    <t>4.1.2</t>
  </si>
  <si>
    <t>06.01.000.00.002</t>
  </si>
  <si>
    <t>Fornecimento e instalação de cabo monopolar, seção 2,5mm², isolação em PVC, 750V, referência Sintenax da Prysmian, ou equivalente técnico.</t>
  </si>
  <si>
    <t>4.1.3</t>
  </si>
  <si>
    <t>06.01.000.00.003</t>
  </si>
  <si>
    <t>Fornecimento e instalação de eletrocalha perfurada, sem abas, 150x50mm, chapa 18, pré-zincada a fogo, referência 131-0150/050-Z da MOPA, ou equivalente técnico.</t>
  </si>
  <si>
    <t>4.1.4</t>
  </si>
  <si>
    <t>06.01.000.00.004</t>
  </si>
  <si>
    <t>Fornecimento e instalação de curva 90 graus para eletrocalha perfurada, 150x50mm, chapa 18, pré-zincada a fogo, referência 121-01-150/50-Z da MOPA, ou equivalente técnico.</t>
  </si>
  <si>
    <t>unid.</t>
  </si>
  <si>
    <t>4.1.5</t>
  </si>
  <si>
    <t>06.01.000.00.005</t>
  </si>
  <si>
    <t>Fornecimento e instalação de "T" horizontal 90 graus para eletrocalha perfurada, 150x50mm, chapa 18, pré-zincada a fogo, referência 121-07-150/50-Z da MOPA, ou equivalente técnico.</t>
  </si>
  <si>
    <t>4.1.6</t>
  </si>
  <si>
    <t>06.01.000.00.006</t>
  </si>
  <si>
    <t>Fornecimento e instalação de perfilado perfurado, 38x38mm, chapa 18, pré-zincada a fogo, referência 104-38/38-Z da MOPA, ou equivalente técnico.</t>
  </si>
  <si>
    <t>4.1.7</t>
  </si>
  <si>
    <t>06.01.000.00.007</t>
  </si>
  <si>
    <t>Fornecimento e instalação de gancho curto para instalação de perfilado, pré-zincado a fogo, referência 114-34-Z da linha Perfort da Mopa, ou equivalente técnico.</t>
  </si>
  <si>
    <t>4.1.8</t>
  </si>
  <si>
    <t>06.01.000.00.008</t>
  </si>
  <si>
    <t>Fornecimento e instalação de saída horizontal para eletroduto, pré-zincada a fogo, para eletroduto de 2", referência 139-09-2-Z da Mopa, ou equivalente técnico.</t>
  </si>
  <si>
    <t>4.1.9</t>
  </si>
  <si>
    <t>06.01.000.00.009</t>
  </si>
  <si>
    <t>Fornecimento e instalação de curva vertical para eletrocalha 150x50mm, chapa 18, pré-zincada a fogo, referência 123-18-100/50-Z da MOPA, ou equivalente técnico.</t>
  </si>
  <si>
    <t>4.1.10</t>
  </si>
  <si>
    <t>06.01.000.00.010</t>
  </si>
  <si>
    <t>Fornecimento e instalação de No Break trifásico, 10kVA, com dupla conversão de energia através de blocos de IGBTs, tensão de saída e entrada 380/220V, 60Hz, referência Sinus Triphases da SMS, ou equivalente técnico.</t>
  </si>
  <si>
    <t>4.1.11</t>
  </si>
  <si>
    <t>06.01.000.00.011</t>
  </si>
  <si>
    <t>Fornecimento e instalação de caixa de tomada para perfilado, com tomada universal 2P+T, 10A, 250V, referência 114-67 da linha Perfort da Mopa, ou equivalente técnico.</t>
  </si>
  <si>
    <t>4.1.12</t>
  </si>
  <si>
    <t>06.01.000.00.012</t>
  </si>
  <si>
    <t>Fornecimento e instalação de luminária de sobrepor para 2 lâmpadas fluorescentes tubulares de 32W, com corpo / refletor em chapa de aço tratada com acabamento em pintura eletrostática epóxi-pó na cor branca, alojamento do reator (incluído) no próprio corpo, equipada com porta-lâmpada antivibratório em policarbonato, com trava de segurança e proteção contra aquecimento nos contatos, incluindo dois ganchos de suspensão I-45 para instalação, referência modelo 4010 2xT26 32W da Itaim, ou equivalente técnico.</t>
  </si>
  <si>
    <t>4.1.13</t>
  </si>
  <si>
    <t>06.01.000.00.013</t>
  </si>
  <si>
    <t>Fornecimento e instalação de quadro de força para as cancelas de entrada do edifício garagem, de acordo com o projeto RF.05/409.94/13291/00.</t>
  </si>
  <si>
    <t>4.1.14</t>
  </si>
  <si>
    <t>06.01.000.00.014</t>
  </si>
  <si>
    <t>Fornecimento e instalação de quadro de força para as cancelas de saída do edifício garagem, de acordo com o projeto RF.05/409.94/13292/00.</t>
  </si>
  <si>
    <t>4.2</t>
  </si>
  <si>
    <t>06.01.304.05.000</t>
  </si>
  <si>
    <t>Eletroduto metálico flexível</t>
  </si>
  <si>
    <t>4.2.1</t>
  </si>
  <si>
    <t>06.01.304.05.005</t>
  </si>
  <si>
    <t xml:space="preserve">Fornecimento e instalação de eletroduto metálico flexível com cobertura externa em PVC, diâmetro, Ø2", incluindo fixação, curvas e demais acessórios. </t>
  </si>
  <si>
    <t>4.2.2</t>
  </si>
  <si>
    <t>02.02.322.02.005</t>
  </si>
  <si>
    <t>Remoção do quadro de força antigo da entrada do edifício garagem</t>
  </si>
  <si>
    <t>4.2.3</t>
  </si>
  <si>
    <t>Remoção do quadro de força antigo da saída do edifício garagem</t>
  </si>
  <si>
    <t>4.2.4</t>
  </si>
  <si>
    <t>02.02.322.02.001</t>
  </si>
  <si>
    <t>Remoção dos cabos de alimentação dos quadros de força antigos da saída e da entrada do edifício garagem</t>
  </si>
  <si>
    <t>4.3</t>
  </si>
  <si>
    <t>06.12.000.00.000</t>
  </si>
  <si>
    <t>SISTEMA GESTOR DE ESTACIONAMENTO (GEST)</t>
  </si>
  <si>
    <t>4.3.1</t>
  </si>
  <si>
    <t>06.12.001.00.000</t>
  </si>
  <si>
    <t>EQUIPAMENTOS E SOFTWARES</t>
  </si>
  <si>
    <t>4.3.1.1</t>
  </si>
  <si>
    <t>06.12.001.01.000</t>
  </si>
  <si>
    <t>QUADROS DE COMANDO E AUTOMAÇÃO</t>
  </si>
  <si>
    <t>4.3.1.1.1</t>
  </si>
  <si>
    <t>06.12.001.01.001</t>
  </si>
  <si>
    <t>Fornecimento e instalação de quadro de comando e automação QCAE-1, conforme Projeto Executivo.</t>
  </si>
  <si>
    <t>cj</t>
  </si>
  <si>
    <t>4.3.1.1.2</t>
  </si>
  <si>
    <t>06.12.001.01.002</t>
  </si>
  <si>
    <t>Fornecimento e instalação de quadro de comando e automação QCAE-2, conforme Projeto Executivo.</t>
  </si>
  <si>
    <t>4.3.1.1.3</t>
  </si>
  <si>
    <t>06.12.001.01.003</t>
  </si>
  <si>
    <t>Fornecimento e instalação de quadro de comando e automação QCAS, conforme Projeto Executivo.</t>
  </si>
  <si>
    <t>4.3.1.2</t>
  </si>
  <si>
    <t>06.12.001.02.000</t>
  </si>
  <si>
    <t>QUADROS DE DETECÇÃO DE VEÍCULOS</t>
  </si>
  <si>
    <t>4.3.1.2.1</t>
  </si>
  <si>
    <t>06.12.001.02.001</t>
  </si>
  <si>
    <t>Fornecimento e instalação de quadro de detecção de veículos para 04 (quatro) laços indutivos, conforme Projeto Executivo.</t>
  </si>
  <si>
    <t>4.3.1.2.2</t>
  </si>
  <si>
    <t>06.12.001.02.002</t>
  </si>
  <si>
    <t>Fornecimento e instalação de quadro de detecção de veículos para 08 (oito) laços indutivos, conforme Projeto Executivo.</t>
  </si>
  <si>
    <t>4.3.1.3</t>
  </si>
  <si>
    <t>06.12.001.03.000</t>
  </si>
  <si>
    <t>CANCELAS</t>
  </si>
  <si>
    <t>4.3.1.3.1</t>
  </si>
  <si>
    <t>06.12.001.03.001</t>
  </si>
  <si>
    <t>Fornecimento e instalação de cancela eletromecânica conforme Projeto Executivo.</t>
  </si>
  <si>
    <t>4.3.1.4</t>
  </si>
  <si>
    <t>06.12.001.05.000</t>
  </si>
  <si>
    <t>SEMÁFOROS</t>
  </si>
  <si>
    <t>4.3.1.4.1</t>
  </si>
  <si>
    <t>06.12.001.05.001</t>
  </si>
  <si>
    <t>Fornecimento e instalação de semáforo de LED com lentes transparentes (verde e vermelho), fabricação Tecnodis ou equivalente técnico, conforme Projeto Executivo.</t>
  </si>
  <si>
    <t>4.3.1.5</t>
  </si>
  <si>
    <t>06.12.001.06.000</t>
  </si>
  <si>
    <t>CÂMERAS DE VÍDEO</t>
  </si>
  <si>
    <t>4.3.1.5.1</t>
  </si>
  <si>
    <t>06.12.001.06.001</t>
  </si>
  <si>
    <t>Instalação de câmera de vídeo (fornecida pela Infraero), conforme Projeto Executivo.</t>
  </si>
  <si>
    <t>4.3.1.6</t>
  </si>
  <si>
    <t>06.12.001.07.000</t>
  </si>
  <si>
    <t>LAÇOS INDUTIVOS</t>
  </si>
  <si>
    <t>4.3.1.6.1</t>
  </si>
  <si>
    <t>06.12.001.07.001</t>
  </si>
  <si>
    <t>Fornecimento e instalação de laço indutivo LTE1, conforme Projeto Executivo.</t>
  </si>
  <si>
    <t>4.3.1.6.2</t>
  </si>
  <si>
    <t>06.12.001.07.002</t>
  </si>
  <si>
    <t>Fornecimento e instalação de laço indutivo LTE2, conforme Projeto Executivo.</t>
  </si>
  <si>
    <t>4.3.1.6.3</t>
  </si>
  <si>
    <t>06.12.001.07.003</t>
  </si>
  <si>
    <t>Fornecimento e instalação de laço indutivo LTE3, conforme Projeto Executivo.</t>
  </si>
  <si>
    <t>4.3.1.6.4</t>
  </si>
  <si>
    <t>06.12.001.07.004</t>
  </si>
  <si>
    <t>Fornecimento e instalação de laço indutivo LTE4, conforme Projeto Executivo.</t>
  </si>
  <si>
    <t>4.3.1.6.5</t>
  </si>
  <si>
    <t>06.12.001.07.005</t>
  </si>
  <si>
    <t>Fornecimento e instalação de laço indutivo LTE5, conforme Projeto Executivo.</t>
  </si>
  <si>
    <t>4.3.1.6.6</t>
  </si>
  <si>
    <t>06.12.001.07.006</t>
  </si>
  <si>
    <t>Fornecimento e instalação de laço indutivo LTE6, conforme Projeto Executivo.</t>
  </si>
  <si>
    <t>4.3.1.6.7</t>
  </si>
  <si>
    <t>06.12.001.07.007</t>
  </si>
  <si>
    <t>Fornecimento e instalação de laço indutivo LIE1, conforme Projeto Executivo.</t>
  </si>
  <si>
    <t>4.3.1.6.8</t>
  </si>
  <si>
    <t>06.12.001.07.008</t>
  </si>
  <si>
    <t>Fornecimento e instalação de laço indutivo LIE2, conforme Projeto Executivo.</t>
  </si>
  <si>
    <t>4.3.1.6.9</t>
  </si>
  <si>
    <t>06.12.001.07.009</t>
  </si>
  <si>
    <t>Fornecimento e instalação de laço indutivo LIE3, conforme Projeto Executivo.</t>
  </si>
  <si>
    <t>4.3.1.6.10</t>
  </si>
  <si>
    <t>06.12.001.07.010</t>
  </si>
  <si>
    <t>Fornecimento e instalação de laço indutivo LIE4, conforme Projeto Executivo.</t>
  </si>
  <si>
    <t>4.3.1.6.11</t>
  </si>
  <si>
    <t>06.12.001.07.011</t>
  </si>
  <si>
    <t>Fornecimento e instalação de laço indutivo LIE5, conforme Projeto Executivo.</t>
  </si>
  <si>
    <t>4.3.1.6.12</t>
  </si>
  <si>
    <t>06.12.001.07.012</t>
  </si>
  <si>
    <t>Fornecimento e instalação de laço indutivo LCE1, conforme Projeto Executivo.</t>
  </si>
  <si>
    <t>4.3.1.6.13</t>
  </si>
  <si>
    <t>06.12.001.07.013</t>
  </si>
  <si>
    <t>Fornecimento e instalação de laço indutivo LCE2, conforme Projeto Executivo.</t>
  </si>
  <si>
    <t>4.3.1.6.14</t>
  </si>
  <si>
    <t>06.12.001.07.014</t>
  </si>
  <si>
    <t>Fornecimento e instalação de laço indutivo LCE3, conforme Projeto Executivo.</t>
  </si>
  <si>
    <t>4.3.1.6.15</t>
  </si>
  <si>
    <t>06.12.001.07.015</t>
  </si>
  <si>
    <t>Fornecimento e instalação de laço indutivo LCE4, conforme Projeto Executivo.</t>
  </si>
  <si>
    <t>4.3.1.6.16</t>
  </si>
  <si>
    <t>06.12.001.07.016</t>
  </si>
  <si>
    <t>Fornecimento e instalação de laço indutivo LCE5, conforme Projeto Executivo.</t>
  </si>
  <si>
    <t>4.3.1.6.17</t>
  </si>
  <si>
    <t>06.12.001.07.017</t>
  </si>
  <si>
    <t>Fornecimento e instalação de laço indutivo LCE6, conforme Projeto Executivo.</t>
  </si>
  <si>
    <t>4.3.1.6.18</t>
  </si>
  <si>
    <t>06.12.001.07.018</t>
  </si>
  <si>
    <t>Fornecimento e instalação de laço indutivo LS1, conforme Projeto Executivo.</t>
  </si>
  <si>
    <t>4.3.1.6.19</t>
  </si>
  <si>
    <t>06.12.001.07.019</t>
  </si>
  <si>
    <t>Fornecimento e instalação de laço indutivo LS2, conforme Projeto Executivo.</t>
  </si>
  <si>
    <t>4.3.1.6.20</t>
  </si>
  <si>
    <t>06.12.001.07.020</t>
  </si>
  <si>
    <t>Fornecimento e instalação de laço indutivo LS3, conforme Projeto Executivo.</t>
  </si>
  <si>
    <t>4.3.1.6.21</t>
  </si>
  <si>
    <t>06.12.001.07.021</t>
  </si>
  <si>
    <t>Fornecimento e instalação de laço indutivo LS4, conforme Projeto Executivo.</t>
  </si>
  <si>
    <t>4.3.1.6.22</t>
  </si>
  <si>
    <t>06.12.001.07.022</t>
  </si>
  <si>
    <t>Fornecimento e instalação de laço indutivo LS5, conforme Projeto Executivo.</t>
  </si>
  <si>
    <t>4.3.1.6.23</t>
  </si>
  <si>
    <t>06.12.001.07.023</t>
  </si>
  <si>
    <t>Fornecimento e instalação de laço indutivo LCS1, conforme Projeto Executivo.</t>
  </si>
  <si>
    <t>4.3.1.6.24</t>
  </si>
  <si>
    <t>06.12.001.07.024</t>
  </si>
  <si>
    <t>Fornecimento e instalação de laço indutivo LCS2, conforme Projeto Executivo.</t>
  </si>
  <si>
    <t>4.3.1.6.25</t>
  </si>
  <si>
    <t>06.12.001.07.025</t>
  </si>
  <si>
    <t>Fornecimento e instalação de laço indutivo LCS3, conforme Projeto Executivo.</t>
  </si>
  <si>
    <t>4.3.1.6.26</t>
  </si>
  <si>
    <t>06.12.001.07.026</t>
  </si>
  <si>
    <t>Fornecimento e instalação de laço indutivo LCS4, conforme Projeto Executivo.</t>
  </si>
  <si>
    <t>4.3.1.6.27</t>
  </si>
  <si>
    <t>06.12.001.07.027</t>
  </si>
  <si>
    <t>Fornecimento e instalação de laço indutivo LCS5, conforme Projeto Executivo.</t>
  </si>
  <si>
    <t>4.3.1.6.28</t>
  </si>
  <si>
    <t>06.12.001.07.028</t>
  </si>
  <si>
    <t>Fornecimento e instalação de laço indutivo LCS6, conforme Projeto Executivo.</t>
  </si>
  <si>
    <t>4.3.1.6.29</t>
  </si>
  <si>
    <t>06.12.001.07.029</t>
  </si>
  <si>
    <t>Fornecimento e instalação de laço indutivo LCS7, conforme Projeto Executivo.</t>
  </si>
  <si>
    <t>4.3.1.6.30</t>
  </si>
  <si>
    <t>06.12.001.07.030</t>
  </si>
  <si>
    <t>Fornecimento e instalação de laço indutivo LCS8, conforme Projeto Executivo.</t>
  </si>
  <si>
    <t>4.3.1.6.31</t>
  </si>
  <si>
    <t>06.12.001.07.031</t>
  </si>
  <si>
    <t>Fornecimento e instalação de laço indutivo LCS9, conforme Projeto Executivo.</t>
  </si>
  <si>
    <t>4.3.1.6.32</t>
  </si>
  <si>
    <t>06.12.001.07.032</t>
  </si>
  <si>
    <t>Fornecimento e instalação de laço indutivo LCR1, conforme Projeto Executivo.</t>
  </si>
  <si>
    <t>4.3.1.6.33</t>
  </si>
  <si>
    <t>06.12.001.07.033</t>
  </si>
  <si>
    <t>Fornecimento e instalação de laço indutivo LCR2, conforme Projeto Executivo.</t>
  </si>
  <si>
    <t>4.3.1.6.34</t>
  </si>
  <si>
    <t>06.12.001.07.034</t>
  </si>
  <si>
    <t>Fornecimento e instalação de laço indutivo LCR3, conforme Projeto Executivo.</t>
  </si>
  <si>
    <t>4.3.1.6.35</t>
  </si>
  <si>
    <t>06.12.001.07.035</t>
  </si>
  <si>
    <t>Fornecimento e instalação de laço indutivo LCR4, conforme Projeto Executivo.</t>
  </si>
  <si>
    <t>4.3.1.7</t>
  </si>
  <si>
    <t>06.12.001.08.000</t>
  </si>
  <si>
    <t>PEÇAS DE REPOSIÇÃO</t>
  </si>
  <si>
    <t>4.3.1.7.1</t>
  </si>
  <si>
    <t>06.12.001.08.001</t>
  </si>
  <si>
    <t>Fornecimento de peças de reposição, conforme Projeto Executivo.</t>
  </si>
  <si>
    <t>4.4</t>
  </si>
  <si>
    <t>06.12.002.00.000</t>
  </si>
  <si>
    <t>CABOS E CONECTORES</t>
  </si>
  <si>
    <t>4.4.1</t>
  </si>
  <si>
    <t>06.12.002.00.001</t>
  </si>
  <si>
    <t>Fornecimento e instalação de cabo de cobre 2x1,00mm2, tensão de isolamento 0,6/1kv, isolação e cobertura em pvc antichama, blindagem metálica com fita de alumínio/poliéster com condutor dreno, fabricação conduspar ou equivalente técnico, conforme Projeto Executivo.</t>
  </si>
  <si>
    <t>4.4.2</t>
  </si>
  <si>
    <t>06.12.002.00.002</t>
  </si>
  <si>
    <t>Fornecimento e instalação de cabo de cobre 6x1,00mm2, tensão de isolamento 0,6/1kv, isolação e cobertura em pvc antichama, blindagem metálica com fita de alumínio/poliéster com condutor dreno, fabricação conduspar ou equivalente técnico, conforme Projeto Executivo.</t>
  </si>
  <si>
    <t>4.4.3</t>
  </si>
  <si>
    <t>06.12.002.00.003</t>
  </si>
  <si>
    <t>Fornecimento e instalação de cabo coaxial RG59, 75 ohms, dielétrico em polietileno, com trança em cobre nu de 95% e capa em PVC, fabricante MD Policabos ou equivalente técnico, para conexão das câmeras de vídeo, incluindo os conectores BNC (padrão SMPTE 292M, com corpo em níquel e contato central revestido com ouro) nas extremidades, conforme Projeto Executivo.</t>
  </si>
  <si>
    <t>06.13.000.00.000</t>
  </si>
  <si>
    <t>INFRAESTRUTURA DE SISTEMAS ELETRÔNICOS</t>
  </si>
  <si>
    <t>5.1</t>
  </si>
  <si>
    <t>06.13.001.00.000</t>
  </si>
  <si>
    <t>SISTEMA DE ELETRODUTOS</t>
  </si>
  <si>
    <t>5.1.1</t>
  </si>
  <si>
    <t>06.13.001.02.000</t>
  </si>
  <si>
    <t>ELETRODUTO RÍGIDO DE AÇO-CARBONO ABNT NBR 13057</t>
  </si>
  <si>
    <t>5.1.1.1</t>
  </si>
  <si>
    <t>06.13.001.02.004</t>
  </si>
  <si>
    <t>Fornecimento e instalação de eletroduto rígido de aço-carbono ABNT NBR 13057, diâmetro nominal DN 25, incluindo luvas, curvas e elementos de fixação, conforme Projeto Executivo.</t>
  </si>
  <si>
    <t>5.1.1.2</t>
  </si>
  <si>
    <t>06.13.001.02.007</t>
  </si>
  <si>
    <t>Fornecimento e instalação de eletroduto rígido de aço-carbono ABNT NBR 13057, diâmetro nominal DN 50, incluindo luvas, curvas e elementos de fixação, conforme Projeto Executivo.</t>
  </si>
  <si>
    <t>5.2</t>
  </si>
  <si>
    <t>06.13.002.00.000</t>
  </si>
  <si>
    <t>SISTEMA DE ELETROCALHAS E PERFILADOS</t>
  </si>
  <si>
    <t>5.2.1</t>
  </si>
  <si>
    <t>06.13.002.00.001</t>
  </si>
  <si>
    <t>Fornecimento e instalação de eletrocalha perfurada, 150x050mm (LxA) em perfil "U", chapa 18 pré-zincada a fogo, fabricação MOPA referência 131-0150/050-Z ou equivalente técnico, incluindo tampa, conexões, acessórios e elementos de fixação, conforme Projeto Executivo.</t>
  </si>
  <si>
    <t>5.2.2</t>
  </si>
  <si>
    <t>06.13.002.00.002</t>
  </si>
  <si>
    <t>Fornecimento e instalação de perfilado 38x38mm (LxA), chapa 18 pré-zincada a fogo, fabricação MOPA referência 104-38/38-18-Z ou equivalente técnico, incluindo acessórios e elementos de fixação, conforme Projeto Executivo.</t>
  </si>
  <si>
    <t>TOTAL PARTE III:</t>
  </si>
  <si>
    <t>PARTE IV - RETIRADA DE TAPUME E LIMPEZA</t>
  </si>
  <si>
    <t>09.02.000.00.000</t>
  </si>
  <si>
    <t>LIMPEZA DE OBRAS</t>
  </si>
  <si>
    <t>6.1</t>
  </si>
  <si>
    <t>09.02.300.00.001</t>
  </si>
  <si>
    <t>Limpeza final da obra</t>
  </si>
  <si>
    <t>TOTAL PARTE IV:</t>
  </si>
  <si>
    <t>SOMA DAS PARTES I+II+III+IV:</t>
  </si>
  <si>
    <t>BDI MÁXIMO:</t>
  </si>
  <si>
    <t>TOTAL GERAL MÁXIMO:</t>
  </si>
  <si>
    <t>ANEXO IV - CRONOGRAMA FÍSICO-FINANCEIRO</t>
  </si>
  <si>
    <t>OBRA: AMPLIAÇÃO E REFORMA DO FÓRUM DE MARACANAÚ</t>
  </si>
  <si>
    <t>PREÇO
TOTAL</t>
  </si>
  <si>
    <t>1º MÊS</t>
  </si>
  <si>
    <t>2º MÊS</t>
  </si>
  <si>
    <t>3º MÊS</t>
  </si>
  <si>
    <t>4º MÊS</t>
  </si>
  <si>
    <t>5º MÊS</t>
  </si>
  <si>
    <t>1</t>
  </si>
  <si>
    <t>ITENS BÁSICOS</t>
  </si>
  <si>
    <t>xxxxxxxxxxxxxxxxxxxxxxxxxxxxxx</t>
  </si>
  <si>
    <t>.</t>
  </si>
  <si>
    <t>2</t>
  </si>
  <si>
    <t xml:space="preserve">NOVO PREDIO  ANEXO </t>
  </si>
  <si>
    <t xml:space="preserve">LIMPEZA DE TERRENO, RETIRADAS,SERVIÇOS DE TERRA E LOCAÇÃO </t>
  </si>
  <si>
    <t xml:space="preserve"> </t>
  </si>
  <si>
    <t>FUNDAÇÕES</t>
  </si>
  <si>
    <t>SUPERESTRUTURA DE CONCRETO ARMADO</t>
  </si>
  <si>
    <t>PAREDES / DIVISÓRIAS</t>
  </si>
  <si>
    <t>COBERTURA / IMPERMEABILIZAÇÃO</t>
  </si>
  <si>
    <t>2.6</t>
  </si>
  <si>
    <t>PAVIMENTAÇÃO</t>
  </si>
  <si>
    <t>2.7</t>
  </si>
  <si>
    <t>REVESTIMENTO DE PAREDES</t>
  </si>
  <si>
    <t>2.8</t>
  </si>
  <si>
    <t>TETO / FORRO</t>
  </si>
  <si>
    <t>2.9</t>
  </si>
  <si>
    <t>ESQUADRIAS</t>
  </si>
  <si>
    <t>2.10</t>
  </si>
  <si>
    <t>PINTURAS</t>
  </si>
  <si>
    <t>2.11</t>
  </si>
  <si>
    <t>INSTALAÇÕES HIDROSSANITÁRIAS</t>
  </si>
  <si>
    <t>2.12</t>
  </si>
  <si>
    <t>APARELHOS DE AR CONDICIONADO</t>
  </si>
  <si>
    <t>2.13</t>
  </si>
  <si>
    <t>REDES PLUVIAIS E DRENOS DE AR CONDICIONADO</t>
  </si>
  <si>
    <t>2.14</t>
  </si>
  <si>
    <t>LOUÇAS, METAIS E ACESSÓRIOS</t>
  </si>
  <si>
    <t>2.15</t>
  </si>
  <si>
    <t>REDE LÓGICA</t>
  </si>
  <si>
    <t>2.16</t>
  </si>
  <si>
    <t>REDE TELEFÔNICA</t>
  </si>
  <si>
    <t>2.17</t>
  </si>
  <si>
    <t>REDE DE TOMADAS ESTABILIZADAS</t>
  </si>
  <si>
    <t>2.18</t>
  </si>
  <si>
    <t>ILUMINAÇÃO, TOMADAS 220V E FORÇA</t>
  </si>
  <si>
    <t>RESERVATÓRIO ELEVADO , RAMAIS E POÇO PROFUNDO</t>
  </si>
  <si>
    <t>RESEVATÓRIO ELEVADO</t>
  </si>
  <si>
    <t>RAMAL DE ÁGUA PROCEDENTE DO RESERVATÓRIO ELEVADO PARA OS PRÉDIOS E RAMAL DO HIDRÔMETRO ATÉ A CISTERNA DO RESERVATÓRIO ELEVADO</t>
  </si>
  <si>
    <t>POÇO PROFUNDO</t>
  </si>
  <si>
    <t>ADAPTAÇÕES NO PRÉDIO EXISTENTE</t>
  </si>
  <si>
    <t>ADAPTAÇÃO ESTRUTURAL</t>
  </si>
  <si>
    <t xml:space="preserve">PAVIMENTAÇÃO </t>
  </si>
  <si>
    <t>4.5</t>
  </si>
  <si>
    <t>REVESTIMENTOS DE PAREDES</t>
  </si>
  <si>
    <t>4.6</t>
  </si>
  <si>
    <t>4.7</t>
  </si>
  <si>
    <t>4.8</t>
  </si>
  <si>
    <t>4.9</t>
  </si>
  <si>
    <t>4.10</t>
  </si>
  <si>
    <t>4.11</t>
  </si>
  <si>
    <t>REDE  DE LÓGICA E TELEFÔNICA</t>
  </si>
  <si>
    <t>4.12</t>
  </si>
  <si>
    <t>SERVIÇOS FINAIS</t>
  </si>
  <si>
    <t>PARCIAIS MENSAIS</t>
  </si>
  <si>
    <t>VALOR TOTAL ACUMULADO</t>
  </si>
</sst>
</file>

<file path=xl/styles.xml><?xml version="1.0" encoding="utf-8"?>
<styleSheet xmlns="http://schemas.openxmlformats.org/spreadsheetml/2006/main">
  <numFmts count="20">
    <numFmt numFmtId="164" formatCode="GENERAL"/>
    <numFmt numFmtId="165" formatCode="#,##0.00\ ;&quot; (&quot;#,##0.00\);&quot; -&quot;#\ ;@\ "/>
    <numFmt numFmtId="166" formatCode="[$€]#,##0.00\ ;[$€]\(#,##0.00\);[$€]\-#\ "/>
    <numFmt numFmtId="167" formatCode="&quot; R$ &quot;#,##0.00\ ;&quot; R$ (&quot;#,##0.00\);&quot; R$ -&quot;#\ ;@\ "/>
    <numFmt numFmtId="168" formatCode="_(&quot;R$ &quot;* #,##0.00_);_(&quot;R$ &quot;* \(#,##0.00\);_(&quot;R$ &quot;* \-??_);_(@_)"/>
    <numFmt numFmtId="169" formatCode="GENERAL"/>
    <numFmt numFmtId="170" formatCode="0%"/>
    <numFmt numFmtId="171" formatCode="_-* #,##0.00_-;\-* #,##0.00_-;_-* \-??_-;_-@_-"/>
    <numFmt numFmtId="172" formatCode="_(* #,##0.00_);_(* \(#,##0.00\);_(* \-??_);_(@_)"/>
    <numFmt numFmtId="173" formatCode="DD/MM/YY;@"/>
    <numFmt numFmtId="174" formatCode="_(* #,##0.00_);_(* \(#,##0.00\);_(* \-??_);_(@_)"/>
    <numFmt numFmtId="175" formatCode="0000"/>
    <numFmt numFmtId="176" formatCode="0.00"/>
    <numFmt numFmtId="177" formatCode="@"/>
    <numFmt numFmtId="178" formatCode="#,##0.00\ ;\(#,##0.00\)"/>
    <numFmt numFmtId="179" formatCode="0"/>
    <numFmt numFmtId="180" formatCode="#,##0.00"/>
    <numFmt numFmtId="181" formatCode="0.00%"/>
    <numFmt numFmtId="182" formatCode="&quot;R$ &quot;#,##0.00"/>
    <numFmt numFmtId="183" formatCode="#,##0.00_);\(#,##0.00\)"/>
  </numFmts>
  <fonts count="31">
    <font>
      <sz val="10"/>
      <name val="Arial"/>
      <family val="2"/>
    </font>
    <font>
      <sz val="8"/>
      <name val="Arial"/>
      <family val="2"/>
    </font>
    <font>
      <sz val="10"/>
      <name val="Mang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sz val="11"/>
      <name val="Arial Narrow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0"/>
      <color indexed="56"/>
      <name val="Arial Narrow"/>
      <family val="2"/>
    </font>
    <font>
      <b/>
      <sz val="11"/>
      <color indexed="10"/>
      <name val="Arial Narrow"/>
      <family val="2"/>
    </font>
    <font>
      <sz val="10"/>
      <color indexed="63"/>
      <name val="Calibri"/>
      <family val="2"/>
    </font>
    <font>
      <b/>
      <sz val="10"/>
      <color indexed="10"/>
      <name val="Calibri"/>
      <family val="2"/>
    </font>
    <font>
      <sz val="10"/>
      <color indexed="54"/>
      <name val="Calibri"/>
      <family val="2"/>
    </font>
    <font>
      <sz val="10"/>
      <color indexed="30"/>
      <name val="Calibri"/>
      <family val="2"/>
    </font>
    <font>
      <sz val="11"/>
      <color indexed="10"/>
      <name val="Arial Narrow"/>
      <family val="2"/>
    </font>
    <font>
      <sz val="10"/>
      <color indexed="10"/>
      <name val="Calibri"/>
      <family val="2"/>
    </font>
    <font>
      <sz val="10"/>
      <color indexed="25"/>
      <name val="Calibri"/>
      <family val="2"/>
    </font>
    <font>
      <b/>
      <sz val="10"/>
      <color indexed="57"/>
      <name val="Calibri"/>
      <family val="2"/>
    </font>
    <font>
      <b/>
      <u val="single"/>
      <sz val="11"/>
      <name val="Arial Narrow"/>
      <family val="2"/>
    </font>
    <font>
      <sz val="10"/>
      <name val="Calibri"/>
      <family val="2"/>
    </font>
    <font>
      <b/>
      <sz val="10"/>
      <color indexed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Arial"/>
      <family val="2"/>
    </font>
    <font>
      <b/>
      <sz val="9"/>
      <name val="Arial Narrow"/>
      <family val="2"/>
    </font>
    <font>
      <b/>
      <sz val="8"/>
      <color indexed="10"/>
      <name val="Arial Narrow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37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2" fillId="0" borderId="0" applyFill="0" applyBorder="0" applyAlignment="0" applyProtection="0"/>
    <xf numFmtId="41" fontId="0" fillId="0" borderId="0" applyFill="0" applyBorder="0" applyAlignment="0" applyProtection="0"/>
    <xf numFmtId="168" fontId="2" fillId="0" borderId="0" applyFill="0" applyBorder="0" applyAlignment="0" applyProtection="0"/>
    <xf numFmtId="42" fontId="0" fillId="0" borderId="0" applyFill="0" applyBorder="0" applyAlignment="0" applyProtection="0"/>
    <xf numFmtId="170" fontId="2" fillId="0" borderId="0" applyFill="0" applyBorder="0" applyAlignment="0" applyProtection="0"/>
    <xf numFmtId="165" fontId="1" fillId="0" borderId="0">
      <alignment/>
      <protection/>
    </xf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7" fontId="2" fillId="0" borderId="0" applyFill="0" applyBorder="0" applyAlignment="0" applyProtection="0"/>
    <xf numFmtId="168" fontId="2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4" fontId="0" fillId="0" borderId="0">
      <alignment/>
      <protection/>
    </xf>
    <xf numFmtId="166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6" fontId="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4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4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4" fillId="0" borderId="0">
      <alignment/>
      <protection/>
    </xf>
    <xf numFmtId="164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4" fontId="4" fillId="0" borderId="0">
      <alignment/>
      <protection/>
    </xf>
    <xf numFmtId="164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4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4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4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4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4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4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4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4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4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4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4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4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4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4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4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4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4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4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4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4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4" fillId="0" borderId="0">
      <alignment/>
      <protection/>
    </xf>
    <xf numFmtId="166" fontId="4" fillId="0" borderId="0">
      <alignment/>
      <protection/>
    </xf>
    <xf numFmtId="164" fontId="4" fillId="0" borderId="0">
      <alignment/>
      <protection/>
    </xf>
    <xf numFmtId="166" fontId="4" fillId="0" borderId="0">
      <alignment/>
      <protection/>
    </xf>
    <xf numFmtId="166" fontId="4" fillId="0" borderId="0">
      <alignment/>
      <protection/>
    </xf>
    <xf numFmtId="164" fontId="4" fillId="0" borderId="0">
      <alignment/>
      <protection/>
    </xf>
    <xf numFmtId="166" fontId="4" fillId="0" borderId="0">
      <alignment/>
      <protection/>
    </xf>
    <xf numFmtId="166" fontId="4" fillId="0" borderId="0">
      <alignment/>
      <protection/>
    </xf>
    <xf numFmtId="164" fontId="0" fillId="0" borderId="0">
      <alignment/>
      <protection/>
    </xf>
    <xf numFmtId="164" fontId="4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166" fontId="5" fillId="0" borderId="0">
      <alignment/>
      <protection/>
    </xf>
    <xf numFmtId="166" fontId="5" fillId="0" borderId="0">
      <alignment/>
      <protection/>
    </xf>
    <xf numFmtId="164" fontId="5" fillId="0" borderId="0">
      <alignment/>
      <protection/>
    </xf>
    <xf numFmtId="166" fontId="5" fillId="0" borderId="0">
      <alignment/>
      <protection/>
    </xf>
    <xf numFmtId="166" fontId="5" fillId="0" borderId="0">
      <alignment/>
      <protection/>
    </xf>
    <xf numFmtId="164" fontId="5" fillId="0" borderId="0">
      <alignment/>
      <protection/>
    </xf>
    <xf numFmtId="166" fontId="5" fillId="0" borderId="0">
      <alignment/>
      <protection/>
    </xf>
    <xf numFmtId="166" fontId="5" fillId="0" borderId="0">
      <alignment/>
      <protection/>
    </xf>
    <xf numFmtId="166" fontId="5" fillId="0" borderId="0">
      <alignment/>
      <protection/>
    </xf>
    <xf numFmtId="166" fontId="5" fillId="0" borderId="0">
      <alignment/>
      <protection/>
    </xf>
    <xf numFmtId="164" fontId="5" fillId="0" borderId="0">
      <alignment/>
      <protection/>
    </xf>
    <xf numFmtId="166" fontId="5" fillId="0" borderId="0">
      <alignment/>
      <protection/>
    </xf>
    <xf numFmtId="166" fontId="5" fillId="0" borderId="0">
      <alignment/>
      <protection/>
    </xf>
    <xf numFmtId="164" fontId="5" fillId="0" borderId="0">
      <alignment/>
      <protection/>
    </xf>
    <xf numFmtId="166" fontId="5" fillId="0" borderId="0">
      <alignment/>
      <protection/>
    </xf>
    <xf numFmtId="166" fontId="5" fillId="0" borderId="0">
      <alignment/>
      <protection/>
    </xf>
    <xf numFmtId="164" fontId="5" fillId="0" borderId="0">
      <alignment/>
      <protection/>
    </xf>
    <xf numFmtId="166" fontId="5" fillId="0" borderId="0">
      <alignment/>
      <protection/>
    </xf>
    <xf numFmtId="166" fontId="5" fillId="0" borderId="0">
      <alignment/>
      <protection/>
    </xf>
    <xf numFmtId="166" fontId="5" fillId="0" borderId="0">
      <alignment/>
      <protection/>
    </xf>
    <xf numFmtId="166" fontId="5" fillId="0" borderId="0">
      <alignment/>
      <protection/>
    </xf>
    <xf numFmtId="164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4" fillId="0" borderId="0">
      <alignment/>
      <protection/>
    </xf>
    <xf numFmtId="166" fontId="4" fillId="0" borderId="0">
      <alignment/>
      <protection/>
    </xf>
    <xf numFmtId="164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4" fontId="2" fillId="2" borderId="0" applyNumberFormat="0" applyBorder="0" applyAlignment="0" applyProtection="0"/>
    <xf numFmtId="164" fontId="2" fillId="2" borderId="0" applyNumberFormat="0" applyBorder="0" applyAlignment="0" applyProtection="0"/>
    <xf numFmtId="164" fontId="2" fillId="2" borderId="0" applyNumberFormat="0" applyBorder="0" applyAlignment="0" applyProtection="0"/>
    <xf numFmtId="164" fontId="2" fillId="0" borderId="0" applyNumberFormat="0" applyBorder="0" applyAlignment="0">
      <protection/>
    </xf>
    <xf numFmtId="164" fontId="2" fillId="0" borderId="0" applyNumberFormat="0" applyBorder="0" applyAlignment="0">
      <protection/>
    </xf>
    <xf numFmtId="164" fontId="2" fillId="0" borderId="0" applyNumberFormat="0" applyBorder="0" applyAlignment="0">
      <protection/>
    </xf>
    <xf numFmtId="170" fontId="2" fillId="0" borderId="0" applyFill="0" applyBorder="0" applyAlignment="0" applyProtection="0"/>
    <xf numFmtId="170" fontId="0" fillId="0" borderId="0" applyFill="0" applyBorder="0" applyAlignment="0" applyProtection="0"/>
    <xf numFmtId="170" fontId="2" fillId="0" borderId="0" applyFill="0" applyBorder="0" applyAlignment="0" applyProtection="0"/>
    <xf numFmtId="170" fontId="0" fillId="0" borderId="0" applyFill="0" applyBorder="0" applyAlignment="0" applyProtection="0"/>
    <xf numFmtId="171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72" fontId="0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73" fontId="2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64" fontId="6" fillId="0" borderId="1" applyNumberFormat="0" applyFill="0" applyAlignment="0" applyProtection="0"/>
    <xf numFmtId="164" fontId="6" fillId="0" borderId="1" applyNumberFormat="0" applyFill="0" applyAlignment="0" applyProtection="0"/>
    <xf numFmtId="164" fontId="6" fillId="0" borderId="1" applyNumberFormat="0" applyFill="0" applyAlignment="0" applyProtection="0"/>
    <xf numFmtId="164" fontId="6" fillId="0" borderId="1" applyNumberFormat="0" applyFill="0" applyAlignment="0" applyProtection="0"/>
  </cellStyleXfs>
  <cellXfs count="269">
    <xf numFmtId="164" fontId="0" fillId="0" borderId="0" xfId="0" applyAlignment="1">
      <alignment/>
    </xf>
    <xf numFmtId="175" fontId="7" fillId="0" borderId="0" xfId="303" applyNumberFormat="1" applyFont="1" applyFill="1" applyBorder="1" applyAlignment="1">
      <alignment wrapText="1"/>
      <protection/>
    </xf>
    <xf numFmtId="164" fontId="7" fillId="0" borderId="0" xfId="303" applyFont="1" applyFill="1" applyBorder="1" applyAlignment="1">
      <alignment horizontal="justify" wrapText="1"/>
      <protection/>
    </xf>
    <xf numFmtId="164" fontId="7" fillId="0" borderId="0" xfId="303" applyFont="1" applyFill="1" applyBorder="1" applyAlignment="1">
      <alignment wrapText="1"/>
      <protection/>
    </xf>
    <xf numFmtId="176" fontId="7" fillId="0" borderId="0" xfId="303" applyNumberFormat="1" applyFont="1" applyFill="1" applyBorder="1" applyAlignment="1">
      <alignment/>
      <protection/>
    </xf>
    <xf numFmtId="164" fontId="7" fillId="0" borderId="0" xfId="303" applyFont="1" applyFill="1" applyBorder="1" applyAlignment="1">
      <alignment horizontal="right" wrapText="1"/>
      <protection/>
    </xf>
    <xf numFmtId="164" fontId="8" fillId="0" borderId="0" xfId="303" applyFont="1" applyFill="1" applyBorder="1" applyAlignment="1">
      <alignment vertical="top" wrapText="1"/>
      <protection/>
    </xf>
    <xf numFmtId="164" fontId="9" fillId="0" borderId="2" xfId="303" applyFont="1" applyBorder="1" applyAlignment="1">
      <alignment vertical="center"/>
      <protection/>
    </xf>
    <xf numFmtId="164" fontId="9" fillId="0" borderId="3" xfId="303" applyFont="1" applyBorder="1" applyAlignment="1">
      <alignment vertical="center"/>
      <protection/>
    </xf>
    <xf numFmtId="164" fontId="10" fillId="0" borderId="3" xfId="303" applyFont="1" applyBorder="1" applyAlignment="1">
      <alignment horizontal="center" vertical="center" wrapText="1"/>
      <protection/>
    </xf>
    <xf numFmtId="164" fontId="0" fillId="0" borderId="2" xfId="303" applyFont="1" applyFill="1" applyBorder="1" applyAlignment="1">
      <alignment horizontal="left" vertical="top"/>
      <protection/>
    </xf>
    <xf numFmtId="164" fontId="0" fillId="0" borderId="4" xfId="303" applyFont="1" applyBorder="1" applyAlignment="1">
      <alignment horizontal="left" vertical="center"/>
      <protection/>
    </xf>
    <xf numFmtId="164" fontId="8" fillId="0" borderId="0" xfId="303" applyFont="1" applyAlignment="1">
      <alignment vertical="top"/>
      <protection/>
    </xf>
    <xf numFmtId="164" fontId="7" fillId="0" borderId="0" xfId="303" applyFont="1">
      <alignment/>
      <protection/>
    </xf>
    <xf numFmtId="164" fontId="9" fillId="0" borderId="5" xfId="303" applyFont="1" applyBorder="1" applyAlignment="1">
      <alignment vertical="center"/>
      <protection/>
    </xf>
    <xf numFmtId="164" fontId="9" fillId="0" borderId="0" xfId="303" applyFont="1" applyBorder="1" applyAlignment="1">
      <alignment vertical="center"/>
      <protection/>
    </xf>
    <xf numFmtId="164" fontId="11" fillId="0" borderId="0" xfId="303" applyFont="1" applyBorder="1" applyAlignment="1">
      <alignment horizontal="center" vertical="center" wrapText="1"/>
      <protection/>
    </xf>
    <xf numFmtId="164" fontId="0" fillId="0" borderId="6" xfId="303" applyFont="1" applyFill="1" applyBorder="1" applyAlignment="1">
      <alignment horizontal="center" vertical="top"/>
      <protection/>
    </xf>
    <xf numFmtId="177" fontId="9" fillId="0" borderId="7" xfId="303" applyNumberFormat="1" applyFont="1" applyBorder="1" applyAlignment="1">
      <alignment horizontal="center" vertical="center"/>
      <protection/>
    </xf>
    <xf numFmtId="164" fontId="0" fillId="0" borderId="8" xfId="303" applyFont="1" applyFill="1" applyBorder="1" applyAlignment="1">
      <alignment horizontal="left" vertical="center"/>
      <protection/>
    </xf>
    <xf numFmtId="164" fontId="0" fillId="0" borderId="9" xfId="303" applyFont="1" applyBorder="1" applyAlignment="1">
      <alignment horizontal="left" vertical="center"/>
      <protection/>
    </xf>
    <xf numFmtId="164" fontId="9" fillId="0" borderId="10" xfId="303" applyFont="1" applyBorder="1" applyAlignment="1">
      <alignment vertical="center"/>
      <protection/>
    </xf>
    <xf numFmtId="164" fontId="9" fillId="0" borderId="11" xfId="303" applyFont="1" applyBorder="1" applyAlignment="1">
      <alignment vertical="center"/>
      <protection/>
    </xf>
    <xf numFmtId="177" fontId="0" fillId="0" borderId="12" xfId="303" applyNumberFormat="1" applyFont="1" applyFill="1" applyBorder="1" applyAlignment="1">
      <alignment horizontal="center" vertical="center"/>
      <protection/>
    </xf>
    <xf numFmtId="177" fontId="0" fillId="0" borderId="13" xfId="303" applyNumberFormat="1" applyFont="1" applyBorder="1" applyAlignment="1">
      <alignment horizontal="center" vertical="center"/>
      <protection/>
    </xf>
    <xf numFmtId="164" fontId="10" fillId="0" borderId="14" xfId="303" applyNumberFormat="1" applyFont="1" applyBorder="1" applyAlignment="1" applyProtection="1">
      <alignment horizontal="justify" vertical="center" wrapText="1"/>
      <protection locked="0"/>
    </xf>
    <xf numFmtId="164" fontId="7" fillId="0" borderId="0" xfId="303" applyFont="1" applyAlignment="1">
      <alignment vertical="center"/>
      <protection/>
    </xf>
    <xf numFmtId="164" fontId="10" fillId="3" borderId="15" xfId="303" applyFont="1" applyFill="1" applyBorder="1" applyAlignment="1">
      <alignment horizontal="center" vertical="center"/>
      <protection/>
    </xf>
    <xf numFmtId="164" fontId="10" fillId="3" borderId="15" xfId="303" applyFont="1" applyFill="1" applyBorder="1" applyAlignment="1">
      <alignment horizontal="center" vertical="center" wrapText="1"/>
      <protection/>
    </xf>
    <xf numFmtId="177" fontId="10" fillId="3" borderId="15" xfId="303" applyNumberFormat="1" applyFont="1" applyFill="1" applyBorder="1" applyAlignment="1">
      <alignment horizontal="center" vertical="center"/>
      <protection/>
    </xf>
    <xf numFmtId="178" fontId="10" fillId="3" borderId="16" xfId="303" applyNumberFormat="1" applyFont="1" applyFill="1" applyBorder="1" applyAlignment="1">
      <alignment horizontal="center" vertical="center"/>
      <protection/>
    </xf>
    <xf numFmtId="164" fontId="12" fillId="4" borderId="15" xfId="303" applyFont="1" applyFill="1" applyBorder="1" applyAlignment="1">
      <alignment horizontal="left" vertical="center" wrapText="1"/>
      <protection/>
    </xf>
    <xf numFmtId="164" fontId="13" fillId="4" borderId="0" xfId="303" applyFont="1" applyFill="1" applyBorder="1" applyAlignment="1">
      <alignment horizontal="left" wrapText="1"/>
      <protection/>
    </xf>
    <xf numFmtId="164" fontId="13" fillId="4" borderId="0" xfId="303" applyFont="1" applyFill="1" applyBorder="1" applyAlignment="1">
      <alignment horizontal="center" wrapText="1"/>
      <protection/>
    </xf>
    <xf numFmtId="177" fontId="13" fillId="4" borderId="0" xfId="303" applyNumberFormat="1" applyFont="1" applyFill="1" applyBorder="1" applyAlignment="1">
      <alignment horizontal="center" vertical="top" wrapText="1"/>
      <protection/>
    </xf>
    <xf numFmtId="164" fontId="12" fillId="0" borderId="17" xfId="303" applyNumberFormat="1" applyFont="1" applyFill="1" applyBorder="1" applyAlignment="1">
      <alignment horizontal="center" vertical="top" wrapText="1"/>
      <protection/>
    </xf>
    <xf numFmtId="164" fontId="12" fillId="0" borderId="18" xfId="303" applyNumberFormat="1" applyFont="1" applyFill="1" applyBorder="1" applyAlignment="1">
      <alignment horizontal="center" vertical="top" wrapText="1"/>
      <protection/>
    </xf>
    <xf numFmtId="164" fontId="12" fillId="0" borderId="18" xfId="303" applyFont="1" applyFill="1" applyBorder="1" applyAlignment="1">
      <alignment horizontal="justify" vertical="top" wrapText="1"/>
      <protection/>
    </xf>
    <xf numFmtId="179" fontId="7" fillId="0" borderId="18" xfId="303" applyNumberFormat="1" applyFont="1" applyFill="1" applyBorder="1" applyAlignment="1">
      <alignment horizontal="center" vertical="top" wrapText="1"/>
      <protection/>
    </xf>
    <xf numFmtId="176" fontId="7" fillId="0" borderId="18" xfId="303" applyNumberFormat="1" applyFont="1" applyFill="1" applyBorder="1" applyAlignment="1">
      <alignment horizontal="right" vertical="top"/>
      <protection/>
    </xf>
    <xf numFmtId="165" fontId="7" fillId="0" borderId="18" xfId="303" applyNumberFormat="1" applyFont="1" applyFill="1" applyBorder="1" applyAlignment="1">
      <alignment horizontal="right" vertical="top"/>
      <protection/>
    </xf>
    <xf numFmtId="165" fontId="7" fillId="0" borderId="19" xfId="303" applyNumberFormat="1" applyFont="1" applyFill="1" applyBorder="1" applyAlignment="1">
      <alignment horizontal="right" vertical="top"/>
      <protection/>
    </xf>
    <xf numFmtId="177" fontId="14" fillId="0" borderId="0" xfId="303" applyNumberFormat="1" applyFont="1" applyFill="1" applyBorder="1" applyAlignment="1">
      <alignment horizontal="left" vertical="top"/>
      <protection/>
    </xf>
    <xf numFmtId="164" fontId="15" fillId="0" borderId="0" xfId="303" applyNumberFormat="1" applyFont="1" applyFill="1" applyBorder="1" applyAlignment="1">
      <alignment horizontal="center" vertical="top" wrapText="1"/>
      <protection/>
    </xf>
    <xf numFmtId="177" fontId="15" fillId="0" borderId="0" xfId="303" applyNumberFormat="1" applyFont="1" applyFill="1" applyBorder="1" applyAlignment="1">
      <alignment horizontal="left" vertical="top" wrapText="1"/>
      <protection/>
    </xf>
    <xf numFmtId="164" fontId="16" fillId="0" borderId="0" xfId="303" applyNumberFormat="1" applyFont="1" applyFill="1" applyBorder="1" applyAlignment="1">
      <alignment horizontal="left" vertical="top" wrapText="1"/>
      <protection/>
    </xf>
    <xf numFmtId="164" fontId="7" fillId="0" borderId="0" xfId="303" applyFont="1" applyFill="1" applyBorder="1" applyAlignment="1">
      <alignment vertical="top" wrapText="1"/>
      <protection/>
    </xf>
    <xf numFmtId="164" fontId="12" fillId="0" borderId="20" xfId="303" applyNumberFormat="1" applyFont="1" applyFill="1" applyBorder="1" applyAlignment="1">
      <alignment horizontal="center" vertical="top" wrapText="1"/>
      <protection/>
    </xf>
    <xf numFmtId="164" fontId="12" fillId="0" borderId="21" xfId="303" applyNumberFormat="1" applyFont="1" applyFill="1" applyBorder="1" applyAlignment="1">
      <alignment horizontal="center" vertical="top" wrapText="1"/>
      <protection/>
    </xf>
    <xf numFmtId="164" fontId="12" fillId="0" borderId="21" xfId="303" applyFont="1" applyFill="1" applyBorder="1" applyAlignment="1">
      <alignment horizontal="justify" vertical="top" wrapText="1"/>
      <protection/>
    </xf>
    <xf numFmtId="179" fontId="12" fillId="0" borderId="21" xfId="303" applyNumberFormat="1" applyFont="1" applyFill="1" applyBorder="1" applyAlignment="1">
      <alignment horizontal="center" vertical="top" wrapText="1"/>
      <protection/>
    </xf>
    <xf numFmtId="176" fontId="7" fillId="0" borderId="21" xfId="303" applyNumberFormat="1" applyFont="1" applyFill="1" applyBorder="1" applyAlignment="1">
      <alignment horizontal="right" vertical="top"/>
      <protection/>
    </xf>
    <xf numFmtId="165" fontId="7" fillId="0" borderId="21" xfId="303" applyNumberFormat="1" applyFont="1" applyFill="1" applyBorder="1" applyAlignment="1">
      <alignment horizontal="right" vertical="top"/>
      <protection/>
    </xf>
    <xf numFmtId="165" fontId="7" fillId="0" borderId="22" xfId="303" applyNumberFormat="1" applyFont="1" applyFill="1" applyBorder="1" applyAlignment="1">
      <alignment horizontal="right" vertical="top"/>
      <protection/>
    </xf>
    <xf numFmtId="164" fontId="7" fillId="0" borderId="20" xfId="303" applyNumberFormat="1" applyFont="1" applyFill="1" applyBorder="1" applyAlignment="1">
      <alignment horizontal="center" vertical="top" wrapText="1"/>
      <protection/>
    </xf>
    <xf numFmtId="164" fontId="7" fillId="0" borderId="21" xfId="303" applyNumberFormat="1" applyFont="1" applyFill="1" applyBorder="1" applyAlignment="1">
      <alignment horizontal="center" vertical="top" wrapText="1"/>
      <protection/>
    </xf>
    <xf numFmtId="164" fontId="7" fillId="0" borderId="21" xfId="303" applyFont="1" applyFill="1" applyBorder="1" applyAlignment="1">
      <alignment horizontal="justify" vertical="top" wrapText="1"/>
      <protection/>
    </xf>
    <xf numFmtId="179" fontId="7" fillId="0" borderId="21" xfId="303" applyNumberFormat="1" applyFont="1" applyFill="1" applyBorder="1" applyAlignment="1">
      <alignment horizontal="center" vertical="top" wrapText="1"/>
      <protection/>
    </xf>
    <xf numFmtId="177" fontId="17" fillId="0" borderId="0" xfId="303" applyNumberFormat="1" applyFont="1" applyFill="1" applyBorder="1" applyAlignment="1">
      <alignment horizontal="left" vertical="top" wrapText="1"/>
      <protection/>
    </xf>
    <xf numFmtId="179" fontId="12" fillId="0" borderId="20" xfId="303" applyNumberFormat="1" applyFont="1" applyFill="1" applyBorder="1" applyAlignment="1">
      <alignment horizontal="center" vertical="top" wrapText="1"/>
      <protection/>
    </xf>
    <xf numFmtId="176" fontId="12" fillId="0" borderId="21" xfId="303" applyNumberFormat="1" applyFont="1" applyFill="1" applyBorder="1" applyAlignment="1">
      <alignment horizontal="right" vertical="top"/>
      <protection/>
    </xf>
    <xf numFmtId="164" fontId="12" fillId="0" borderId="21" xfId="303" applyNumberFormat="1" applyFont="1" applyFill="1" applyBorder="1" applyAlignment="1">
      <alignment horizontal="center" vertical="top"/>
      <protection/>
    </xf>
    <xf numFmtId="164" fontId="7" fillId="0" borderId="21" xfId="303" applyFont="1" applyFill="1" applyBorder="1" applyAlignment="1">
      <alignment horizontal="center" vertical="top" wrapText="1"/>
      <protection/>
    </xf>
    <xf numFmtId="177" fontId="18" fillId="0" borderId="0" xfId="303" applyNumberFormat="1" applyFont="1" applyFill="1" applyBorder="1" applyAlignment="1">
      <alignment horizontal="left" vertical="top" wrapText="1"/>
      <protection/>
    </xf>
    <xf numFmtId="164" fontId="12" fillId="0" borderId="21" xfId="303" applyFont="1" applyFill="1" applyBorder="1" applyAlignment="1">
      <alignment horizontal="center" vertical="top" wrapText="1"/>
      <protection/>
    </xf>
    <xf numFmtId="165" fontId="12" fillId="0" borderId="21" xfId="303" applyNumberFormat="1" applyFont="1" applyFill="1" applyBorder="1" applyAlignment="1">
      <alignment horizontal="right" vertical="top"/>
      <protection/>
    </xf>
    <xf numFmtId="165" fontId="12" fillId="0" borderId="22" xfId="303" applyNumberFormat="1" applyFont="1" applyFill="1" applyBorder="1" applyAlignment="1">
      <alignment horizontal="right" vertical="top"/>
      <protection/>
    </xf>
    <xf numFmtId="164" fontId="7" fillId="0" borderId="21" xfId="303" applyNumberFormat="1" applyFont="1" applyFill="1" applyBorder="1" applyAlignment="1">
      <alignment horizontal="center" vertical="top"/>
      <protection/>
    </xf>
    <xf numFmtId="176" fontId="19" fillId="0" borderId="21" xfId="303" applyNumberFormat="1" applyFont="1" applyFill="1" applyBorder="1" applyAlignment="1">
      <alignment horizontal="right" vertical="top"/>
      <protection/>
    </xf>
    <xf numFmtId="177" fontId="20" fillId="0" borderId="0" xfId="303" applyNumberFormat="1" applyFont="1" applyFill="1" applyBorder="1" applyAlignment="1">
      <alignment horizontal="left" vertical="top" wrapText="1"/>
      <protection/>
    </xf>
    <xf numFmtId="164" fontId="7" fillId="0" borderId="23" xfId="303" applyNumberFormat="1" applyFont="1" applyFill="1" applyBorder="1" applyAlignment="1">
      <alignment horizontal="center" vertical="top" wrapText="1"/>
      <protection/>
    </xf>
    <xf numFmtId="164" fontId="7" fillId="0" borderId="24" xfId="303" applyNumberFormat="1" applyFont="1" applyFill="1" applyBorder="1" applyAlignment="1">
      <alignment horizontal="center" vertical="top" wrapText="1"/>
      <protection/>
    </xf>
    <xf numFmtId="164" fontId="7" fillId="0" borderId="24" xfId="303" applyFont="1" applyFill="1" applyBorder="1" applyAlignment="1">
      <alignment horizontal="justify" vertical="top" wrapText="1"/>
      <protection/>
    </xf>
    <xf numFmtId="164" fontId="7" fillId="0" borderId="24" xfId="303" applyNumberFormat="1" applyFont="1" applyFill="1" applyBorder="1" applyAlignment="1">
      <alignment horizontal="center" vertical="top"/>
      <protection/>
    </xf>
    <xf numFmtId="176" fontId="7" fillId="0" borderId="24" xfId="303" applyNumberFormat="1" applyFont="1" applyFill="1" applyBorder="1" applyAlignment="1">
      <alignment horizontal="right" vertical="top"/>
      <protection/>
    </xf>
    <xf numFmtId="165" fontId="7" fillId="0" borderId="24" xfId="303" applyNumberFormat="1" applyFont="1" applyFill="1" applyBorder="1" applyAlignment="1">
      <alignment horizontal="right" vertical="top"/>
      <protection/>
    </xf>
    <xf numFmtId="165" fontId="7" fillId="0" borderId="25" xfId="303" applyNumberFormat="1" applyFont="1" applyFill="1" applyBorder="1" applyAlignment="1">
      <alignment horizontal="right" vertical="top"/>
      <protection/>
    </xf>
    <xf numFmtId="177" fontId="12" fillId="0" borderId="10" xfId="303" applyNumberFormat="1" applyFont="1" applyFill="1" applyBorder="1" applyAlignment="1">
      <alignment horizontal="right" vertical="center" wrapText="1"/>
      <protection/>
    </xf>
    <xf numFmtId="165" fontId="12" fillId="0" borderId="26" xfId="303" applyNumberFormat="1" applyFont="1" applyFill="1" applyBorder="1" applyAlignment="1">
      <alignment horizontal="right" vertical="center"/>
      <protection/>
    </xf>
    <xf numFmtId="179" fontId="12" fillId="0" borderId="17" xfId="303" applyNumberFormat="1" applyFont="1" applyFill="1" applyBorder="1" applyAlignment="1">
      <alignment horizontal="center" vertical="top" wrapText="1"/>
      <protection/>
    </xf>
    <xf numFmtId="164" fontId="12" fillId="0" borderId="18" xfId="303" applyNumberFormat="1" applyFont="1" applyFill="1" applyBorder="1" applyAlignment="1">
      <alignment horizontal="justify" vertical="top" wrapText="1"/>
      <protection/>
    </xf>
    <xf numFmtId="164" fontId="7" fillId="0" borderId="18" xfId="303" applyNumberFormat="1" applyFont="1" applyFill="1" applyBorder="1" applyAlignment="1">
      <alignment horizontal="center" vertical="top"/>
      <protection/>
    </xf>
    <xf numFmtId="164" fontId="12" fillId="0" borderId="21" xfId="303" applyNumberFormat="1" applyFont="1" applyFill="1" applyBorder="1" applyAlignment="1">
      <alignment horizontal="left" vertical="top" wrapText="1"/>
      <protection/>
    </xf>
    <xf numFmtId="164" fontId="7" fillId="0" borderId="21" xfId="303" applyNumberFormat="1" applyFont="1" applyFill="1" applyBorder="1" applyAlignment="1">
      <alignment horizontal="left" vertical="top" wrapText="1"/>
      <protection/>
    </xf>
    <xf numFmtId="164" fontId="7" fillId="0" borderId="21" xfId="303" applyNumberFormat="1" applyFont="1" applyFill="1" applyBorder="1" applyAlignment="1" applyProtection="1">
      <alignment horizontal="center" vertical="top" wrapText="1"/>
      <protection locked="0"/>
    </xf>
    <xf numFmtId="177" fontId="21" fillId="0" borderId="0" xfId="303" applyNumberFormat="1" applyFont="1" applyFill="1" applyBorder="1" applyAlignment="1">
      <alignment horizontal="left" vertical="top" wrapText="1"/>
      <protection/>
    </xf>
    <xf numFmtId="164" fontId="7" fillId="0" borderId="21" xfId="303" applyNumberFormat="1" applyFont="1" applyFill="1" applyBorder="1" applyAlignment="1" applyProtection="1">
      <alignment horizontal="left" vertical="top" wrapText="1"/>
      <protection locked="0"/>
    </xf>
    <xf numFmtId="177" fontId="14" fillId="5" borderId="0" xfId="303" applyNumberFormat="1" applyFont="1" applyFill="1" applyBorder="1" applyAlignment="1">
      <alignment horizontal="left" vertical="top"/>
      <protection/>
    </xf>
    <xf numFmtId="177" fontId="15" fillId="5" borderId="0" xfId="303" applyNumberFormat="1" applyFont="1" applyFill="1" applyBorder="1" applyAlignment="1">
      <alignment horizontal="left" vertical="top" wrapText="1"/>
      <protection/>
    </xf>
    <xf numFmtId="164" fontId="16" fillId="5" borderId="0" xfId="303" applyNumberFormat="1" applyFont="1" applyFill="1" applyBorder="1" applyAlignment="1">
      <alignment horizontal="left" vertical="top" wrapText="1"/>
      <protection/>
    </xf>
    <xf numFmtId="177" fontId="21" fillId="5" borderId="0" xfId="303" applyNumberFormat="1" applyFont="1" applyFill="1" applyBorder="1" applyAlignment="1">
      <alignment horizontal="left" vertical="top" wrapText="1"/>
      <protection/>
    </xf>
    <xf numFmtId="164" fontId="12" fillId="0" borderId="21" xfId="303" applyNumberFormat="1" applyFont="1" applyFill="1" applyBorder="1" applyAlignment="1" applyProtection="1">
      <alignment horizontal="center" vertical="top" wrapText="1"/>
      <protection locked="0"/>
    </xf>
    <xf numFmtId="164" fontId="12" fillId="0" borderId="21" xfId="303" applyNumberFormat="1" applyFont="1" applyFill="1" applyBorder="1" applyAlignment="1" applyProtection="1">
      <alignment horizontal="left" vertical="top" wrapText="1"/>
      <protection locked="0"/>
    </xf>
    <xf numFmtId="164" fontId="12" fillId="0" borderId="0" xfId="303" applyFont="1" applyFill="1" applyBorder="1" applyAlignment="1">
      <alignment vertical="top" wrapText="1"/>
      <protection/>
    </xf>
    <xf numFmtId="164" fontId="7" fillId="0" borderId="21" xfId="303" applyFont="1" applyFill="1" applyBorder="1" applyAlignment="1">
      <alignment horizontal="justify" vertical="top"/>
      <protection/>
    </xf>
    <xf numFmtId="164" fontId="7" fillId="0" borderId="21" xfId="303" applyNumberFormat="1" applyFont="1" applyFill="1" applyBorder="1" applyAlignment="1" applyProtection="1">
      <alignment horizontal="center" vertical="top"/>
      <protection/>
    </xf>
    <xf numFmtId="177" fontId="21" fillId="6" borderId="0" xfId="303" applyNumberFormat="1" applyFont="1" applyFill="1" applyBorder="1" applyAlignment="1">
      <alignment horizontal="left" vertical="top" wrapText="1"/>
      <protection/>
    </xf>
    <xf numFmtId="164" fontId="7" fillId="0" borderId="21" xfId="303" applyNumberFormat="1" applyFont="1" applyFill="1" applyBorder="1" applyAlignment="1">
      <alignment horizontal="justify" vertical="top" wrapText="1"/>
      <protection/>
    </xf>
    <xf numFmtId="177" fontId="7" fillId="0" borderId="21" xfId="303" applyNumberFormat="1" applyFont="1" applyFill="1" applyBorder="1" applyAlignment="1" applyProtection="1">
      <alignment horizontal="center" vertical="top"/>
      <protection locked="0"/>
    </xf>
    <xf numFmtId="177" fontId="18" fillId="0" borderId="0" xfId="303" applyNumberFormat="1" applyFont="1" applyFill="1" applyBorder="1" applyAlignment="1">
      <alignment horizontal="left" wrapText="1"/>
      <protection/>
    </xf>
    <xf numFmtId="164" fontId="22" fillId="0" borderId="0" xfId="303" applyNumberFormat="1" applyFont="1" applyFill="1" applyBorder="1" applyAlignment="1">
      <alignment horizontal="left" vertical="top" wrapText="1"/>
      <protection/>
    </xf>
    <xf numFmtId="164" fontId="7" fillId="0" borderId="24" xfId="303" applyNumberFormat="1" applyFont="1" applyFill="1" applyBorder="1" applyAlignment="1">
      <alignment horizontal="left" vertical="top" wrapText="1"/>
      <protection/>
    </xf>
    <xf numFmtId="164" fontId="12" fillId="0" borderId="17" xfId="303" applyFont="1" applyFill="1" applyBorder="1" applyAlignment="1">
      <alignment horizontal="center" vertical="top" wrapText="1"/>
      <protection/>
    </xf>
    <xf numFmtId="164" fontId="12" fillId="0" borderId="18" xfId="303" applyFont="1" applyFill="1" applyBorder="1" applyAlignment="1">
      <alignment horizontal="left" vertical="top" wrapText="1"/>
      <protection/>
    </xf>
    <xf numFmtId="164" fontId="23" fillId="0" borderId="18" xfId="303" applyFont="1" applyFill="1" applyBorder="1" applyAlignment="1">
      <alignment horizontal="left" vertical="top" wrapText="1"/>
      <protection/>
    </xf>
    <xf numFmtId="176" fontId="23" fillId="0" borderId="18" xfId="303" applyNumberFormat="1" applyFont="1" applyFill="1" applyBorder="1" applyAlignment="1">
      <alignment horizontal="right" vertical="top"/>
      <protection/>
    </xf>
    <xf numFmtId="164" fontId="12" fillId="0" borderId="20" xfId="303" applyFont="1" applyFill="1" applyBorder="1" applyAlignment="1">
      <alignment horizontal="center" vertical="top" wrapText="1"/>
      <protection/>
    </xf>
    <xf numFmtId="164" fontId="12" fillId="0" borderId="21" xfId="183" applyNumberFormat="1" applyFont="1" applyFill="1" applyBorder="1" applyAlignment="1" applyProtection="1">
      <alignment horizontal="center" vertical="top"/>
      <protection locked="0"/>
    </xf>
    <xf numFmtId="179" fontId="7" fillId="0" borderId="21" xfId="303" applyNumberFormat="1" applyFont="1" applyFill="1" applyBorder="1" applyAlignment="1" applyProtection="1">
      <alignment horizontal="center" vertical="top" wrapText="1"/>
      <protection locked="0"/>
    </xf>
    <xf numFmtId="176" fontId="7" fillId="0" borderId="21" xfId="303" applyNumberFormat="1" applyFont="1" applyFill="1" applyBorder="1" applyAlignment="1" applyProtection="1">
      <alignment horizontal="right" vertical="top"/>
      <protection locked="0"/>
    </xf>
    <xf numFmtId="164" fontId="7" fillId="0" borderId="20" xfId="303" applyFont="1" applyFill="1" applyBorder="1" applyAlignment="1">
      <alignment horizontal="center" vertical="top" wrapText="1"/>
      <protection/>
    </xf>
    <xf numFmtId="164" fontId="7" fillId="0" borderId="21" xfId="183" applyNumberFormat="1" applyFont="1" applyFill="1" applyBorder="1" applyAlignment="1" applyProtection="1">
      <alignment horizontal="center" vertical="top"/>
      <protection locked="0"/>
    </xf>
    <xf numFmtId="164" fontId="12" fillId="0" borderId="21" xfId="303" applyNumberFormat="1" applyFont="1" applyFill="1" applyBorder="1" applyAlignment="1" applyProtection="1">
      <alignment horizontal="center" vertical="top"/>
      <protection locked="0"/>
    </xf>
    <xf numFmtId="164" fontId="7" fillId="0" borderId="21" xfId="303" applyNumberFormat="1" applyFont="1" applyFill="1" applyBorder="1" applyAlignment="1" applyProtection="1">
      <alignment horizontal="center" vertical="top"/>
      <protection locked="0"/>
    </xf>
    <xf numFmtId="164" fontId="12" fillId="0" borderId="21" xfId="303" applyFont="1" applyFill="1" applyBorder="1" applyAlignment="1" applyProtection="1">
      <alignment horizontal="left" vertical="top" wrapText="1"/>
      <protection locked="0"/>
    </xf>
    <xf numFmtId="164" fontId="7" fillId="0" borderId="21" xfId="303" applyFont="1" applyFill="1" applyBorder="1" applyAlignment="1">
      <alignment vertical="top" wrapText="1"/>
      <protection/>
    </xf>
    <xf numFmtId="164" fontId="7" fillId="0" borderId="21" xfId="303" applyFont="1" applyFill="1" applyBorder="1" applyAlignment="1" applyProtection="1">
      <alignment horizontal="left" vertical="top" wrapText="1"/>
      <protection locked="0"/>
    </xf>
    <xf numFmtId="180" fontId="7" fillId="0" borderId="21" xfId="303" applyNumberFormat="1" applyFont="1" applyFill="1" applyBorder="1" applyAlignment="1" applyProtection="1">
      <alignment horizontal="right" vertical="top"/>
      <protection locked="0"/>
    </xf>
    <xf numFmtId="164" fontId="12" fillId="0" borderId="21" xfId="303" applyFont="1" applyFill="1" applyBorder="1" applyAlignment="1">
      <alignment vertical="top" wrapText="1"/>
      <protection/>
    </xf>
    <xf numFmtId="164" fontId="7" fillId="0" borderId="23" xfId="303" applyFont="1" applyFill="1" applyBorder="1" applyAlignment="1">
      <alignment horizontal="center" vertical="top" wrapText="1"/>
      <protection/>
    </xf>
    <xf numFmtId="164" fontId="7" fillId="0" borderId="24" xfId="303" applyNumberFormat="1" applyFont="1" applyFill="1" applyBorder="1" applyAlignment="1" applyProtection="1">
      <alignment horizontal="center" vertical="top"/>
      <protection locked="0"/>
    </xf>
    <xf numFmtId="164" fontId="7" fillId="0" borderId="24" xfId="303" applyFont="1" applyFill="1" applyBorder="1" applyAlignment="1" applyProtection="1">
      <alignment horizontal="left" vertical="top" wrapText="1"/>
      <protection locked="0"/>
    </xf>
    <xf numFmtId="179" fontId="7" fillId="0" borderId="24" xfId="303" applyNumberFormat="1" applyFont="1" applyFill="1" applyBorder="1" applyAlignment="1" applyProtection="1">
      <alignment horizontal="center" vertical="top" wrapText="1"/>
      <protection locked="0"/>
    </xf>
    <xf numFmtId="180" fontId="7" fillId="0" borderId="24" xfId="303" applyNumberFormat="1" applyFont="1" applyFill="1" applyBorder="1" applyAlignment="1" applyProtection="1">
      <alignment horizontal="right" vertical="top"/>
      <protection locked="0"/>
    </xf>
    <xf numFmtId="177" fontId="14" fillId="7" borderId="0" xfId="303" applyNumberFormat="1" applyFont="1" applyFill="1" applyBorder="1" applyAlignment="1">
      <alignment horizontal="left" vertical="top"/>
      <protection/>
    </xf>
    <xf numFmtId="177" fontId="15" fillId="7" borderId="0" xfId="303" applyNumberFormat="1" applyFont="1" applyFill="1" applyBorder="1" applyAlignment="1">
      <alignment horizontal="left" vertical="top" wrapText="1"/>
      <protection/>
    </xf>
    <xf numFmtId="164" fontId="16" fillId="7" borderId="0" xfId="303" applyNumberFormat="1" applyFont="1" applyFill="1" applyBorder="1" applyAlignment="1">
      <alignment horizontal="left" vertical="top" wrapText="1"/>
      <protection/>
    </xf>
    <xf numFmtId="164" fontId="7" fillId="7" borderId="0" xfId="303" applyFont="1" applyFill="1" applyBorder="1" applyAlignment="1">
      <alignment vertical="top" wrapText="1"/>
      <protection/>
    </xf>
    <xf numFmtId="164" fontId="12" fillId="0" borderId="17" xfId="303" applyNumberFormat="1" applyFont="1" applyFill="1" applyBorder="1" applyAlignment="1">
      <alignment horizontal="center" wrapText="1"/>
      <protection/>
    </xf>
    <xf numFmtId="164" fontId="12" fillId="0" borderId="18" xfId="303" applyNumberFormat="1" applyFont="1" applyFill="1" applyBorder="1" applyAlignment="1">
      <alignment horizontal="center"/>
      <protection/>
    </xf>
    <xf numFmtId="164" fontId="12" fillId="0" borderId="18" xfId="303" applyNumberFormat="1" applyFont="1" applyFill="1" applyBorder="1" applyAlignment="1">
      <alignment horizontal="left" wrapText="1"/>
      <protection/>
    </xf>
    <xf numFmtId="164" fontId="23" fillId="0" borderId="18" xfId="303" applyNumberFormat="1" applyFont="1" applyFill="1" applyBorder="1" applyAlignment="1">
      <alignment horizontal="center"/>
      <protection/>
    </xf>
    <xf numFmtId="176" fontId="7" fillId="0" borderId="18" xfId="303" applyNumberFormat="1" applyFont="1" applyFill="1" applyBorder="1" applyAlignment="1">
      <alignment/>
      <protection/>
    </xf>
    <xf numFmtId="165" fontId="7" fillId="0" borderId="18" xfId="303" applyNumberFormat="1" applyFont="1" applyFill="1" applyBorder="1" applyAlignment="1">
      <alignment horizontal="right"/>
      <protection/>
    </xf>
    <xf numFmtId="165" fontId="7" fillId="0" borderId="19" xfId="303" applyNumberFormat="1" applyFont="1" applyFill="1" applyBorder="1" applyAlignment="1">
      <alignment horizontal="right"/>
      <protection/>
    </xf>
    <xf numFmtId="164" fontId="7" fillId="0" borderId="23" xfId="303" applyNumberFormat="1" applyFont="1" applyFill="1" applyBorder="1" applyAlignment="1">
      <alignment horizontal="center" wrapText="1"/>
      <protection/>
    </xf>
    <xf numFmtId="164" fontId="7" fillId="0" borderId="24" xfId="303" applyNumberFormat="1" applyFont="1" applyFill="1" applyBorder="1" applyAlignment="1">
      <alignment horizontal="center"/>
      <protection/>
    </xf>
    <xf numFmtId="164" fontId="7" fillId="0" borderId="24" xfId="303" applyNumberFormat="1" applyFont="1" applyFill="1" applyBorder="1" applyAlignment="1">
      <alignment horizontal="justify" wrapText="1"/>
      <protection/>
    </xf>
    <xf numFmtId="180" fontId="7" fillId="0" borderId="24" xfId="303" applyNumberFormat="1" applyFont="1" applyFill="1" applyBorder="1" applyAlignment="1">
      <alignment horizontal="right"/>
      <protection/>
    </xf>
    <xf numFmtId="165" fontId="7" fillId="0" borderId="24" xfId="303" applyNumberFormat="1" applyFont="1" applyFill="1" applyBorder="1" applyAlignment="1">
      <alignment horizontal="right"/>
      <protection/>
    </xf>
    <xf numFmtId="165" fontId="7" fillId="0" borderId="25" xfId="303" applyNumberFormat="1" applyFont="1" applyFill="1" applyBorder="1" applyAlignment="1">
      <alignment horizontal="right"/>
      <protection/>
    </xf>
    <xf numFmtId="177" fontId="24" fillId="5" borderId="0" xfId="303" applyNumberFormat="1" applyFont="1" applyFill="1" applyBorder="1" applyAlignment="1">
      <alignment horizontal="left" vertical="top" wrapText="1"/>
      <protection/>
    </xf>
    <xf numFmtId="179" fontId="7" fillId="0" borderId="5" xfId="303" applyNumberFormat="1" applyFont="1" applyFill="1" applyBorder="1" applyAlignment="1">
      <alignment horizontal="left" vertical="top" wrapText="1"/>
      <protection/>
    </xf>
    <xf numFmtId="179" fontId="7" fillId="0" borderId="0" xfId="303" applyNumberFormat="1" applyFont="1" applyFill="1" applyBorder="1" applyAlignment="1">
      <alignment horizontal="left" vertical="top" wrapText="1"/>
      <protection/>
    </xf>
    <xf numFmtId="164" fontId="7" fillId="0" borderId="0" xfId="303" applyFont="1" applyFill="1" applyBorder="1" applyAlignment="1">
      <alignment horizontal="justify" vertical="top" wrapText="1"/>
      <protection/>
    </xf>
    <xf numFmtId="164" fontId="12" fillId="0" borderId="27" xfId="303" applyFont="1" applyFill="1" applyBorder="1" applyAlignment="1">
      <alignment horizontal="right" vertical="top" wrapText="1"/>
      <protection/>
    </xf>
    <xf numFmtId="165" fontId="12" fillId="0" borderId="28" xfId="303" applyNumberFormat="1" applyFont="1" applyFill="1" applyBorder="1" applyAlignment="1">
      <alignment horizontal="right" vertical="top"/>
      <protection/>
    </xf>
    <xf numFmtId="164" fontId="7" fillId="0" borderId="29" xfId="303" applyFont="1" applyFill="1" applyBorder="1" applyAlignment="1">
      <alignment horizontal="right" vertical="top" wrapText="1"/>
      <protection/>
    </xf>
    <xf numFmtId="181" fontId="12" fillId="0" borderId="30" xfId="303" applyNumberFormat="1" applyFont="1" applyFill="1" applyBorder="1" applyAlignment="1">
      <alignment horizontal="center" vertical="top" wrapText="1"/>
      <protection/>
    </xf>
    <xf numFmtId="165" fontId="7" fillId="0" borderId="31" xfId="303" applyNumberFormat="1" applyFont="1" applyFill="1" applyBorder="1" applyAlignment="1">
      <alignment horizontal="right" vertical="top"/>
      <protection/>
    </xf>
    <xf numFmtId="179" fontId="7" fillId="0" borderId="10" xfId="303" applyNumberFormat="1" applyFont="1" applyFill="1" applyBorder="1" applyAlignment="1">
      <alignment horizontal="left" vertical="top" wrapText="1"/>
      <protection/>
    </xf>
    <xf numFmtId="179" fontId="7" fillId="0" borderId="11" xfId="303" applyNumberFormat="1" applyFont="1" applyFill="1" applyBorder="1" applyAlignment="1">
      <alignment horizontal="left" vertical="top" wrapText="1"/>
      <protection/>
    </xf>
    <xf numFmtId="164" fontId="7" fillId="0" borderId="11" xfId="303" applyFont="1" applyFill="1" applyBorder="1" applyAlignment="1">
      <alignment horizontal="justify" vertical="top" wrapText="1"/>
      <protection/>
    </xf>
    <xf numFmtId="164" fontId="12" fillId="3" borderId="32" xfId="303" applyFont="1" applyFill="1" applyBorder="1" applyAlignment="1">
      <alignment horizontal="right" vertical="top" wrapText="1"/>
      <protection/>
    </xf>
    <xf numFmtId="165" fontId="12" fillId="3" borderId="33" xfId="303" applyNumberFormat="1" applyFont="1" applyFill="1" applyBorder="1" applyAlignment="1">
      <alignment horizontal="right" vertical="top"/>
      <protection/>
    </xf>
    <xf numFmtId="164" fontId="11" fillId="0" borderId="0" xfId="200" applyFont="1" applyFill="1" applyBorder="1" applyAlignment="1" applyProtection="1">
      <alignment vertical="top" wrapText="1"/>
      <protection locked="0"/>
    </xf>
    <xf numFmtId="175" fontId="11" fillId="0" borderId="0" xfId="200" applyNumberFormat="1" applyFont="1" applyFill="1" applyBorder="1" applyAlignment="1" applyProtection="1">
      <alignment horizontal="center" vertical="center" wrapText="1"/>
      <protection locked="0"/>
    </xf>
    <xf numFmtId="164" fontId="11" fillId="0" borderId="0" xfId="200" applyFont="1" applyFill="1" applyBorder="1" applyAlignment="1" applyProtection="1">
      <alignment horizontal="justify" vertical="top" wrapText="1"/>
      <protection locked="0"/>
    </xf>
    <xf numFmtId="182" fontId="11" fillId="0" borderId="0" xfId="200" applyNumberFormat="1" applyFont="1" applyFill="1" applyBorder="1" applyAlignment="1" applyProtection="1">
      <alignment vertical="center" wrapText="1"/>
      <protection locked="0"/>
    </xf>
    <xf numFmtId="164" fontId="25" fillId="0" borderId="0" xfId="200" applyFont="1" applyFill="1" applyBorder="1" applyAlignment="1" applyProtection="1">
      <alignment vertical="center" wrapText="1"/>
      <protection locked="0"/>
    </xf>
    <xf numFmtId="177" fontId="11" fillId="0" borderId="0" xfId="200" applyNumberFormat="1" applyFont="1" applyFill="1" applyBorder="1" applyAlignment="1" applyProtection="1">
      <alignment horizontal="center" vertical="top"/>
      <protection locked="0"/>
    </xf>
    <xf numFmtId="175" fontId="11" fillId="0" borderId="0" xfId="200" applyNumberFormat="1" applyFont="1" applyFill="1" applyBorder="1" applyAlignment="1" applyProtection="1">
      <alignment horizontal="left" vertical="center"/>
      <protection locked="0"/>
    </xf>
    <xf numFmtId="164" fontId="11" fillId="0" borderId="0" xfId="200" applyFont="1" applyFill="1" applyAlignment="1" applyProtection="1">
      <alignment vertical="top"/>
      <protection locked="0"/>
    </xf>
    <xf numFmtId="164" fontId="10" fillId="0" borderId="0" xfId="200" applyNumberFormat="1" applyFont="1" applyBorder="1" applyAlignment="1" applyProtection="1">
      <alignment horizontal="center" vertical="center" wrapText="1"/>
      <protection locked="0"/>
    </xf>
    <xf numFmtId="164" fontId="10" fillId="0" borderId="0" xfId="200" applyNumberFormat="1" applyFont="1" applyBorder="1" applyAlignment="1" applyProtection="1">
      <alignment horizontal="left" vertical="center" wrapText="1"/>
      <protection locked="0"/>
    </xf>
    <xf numFmtId="164" fontId="26" fillId="0" borderId="2" xfId="200" applyFont="1" applyFill="1" applyBorder="1" applyAlignment="1" applyProtection="1">
      <alignment vertical="top"/>
      <protection locked="0"/>
    </xf>
    <xf numFmtId="164" fontId="27" fillId="8" borderId="15" xfId="200" applyFont="1" applyFill="1" applyBorder="1" applyAlignment="1" applyProtection="1">
      <alignment horizontal="center" vertical="center"/>
      <protection locked="0"/>
    </xf>
    <xf numFmtId="164" fontId="27" fillId="8" borderId="15" xfId="200" applyFont="1" applyFill="1" applyBorder="1" applyAlignment="1" applyProtection="1">
      <alignment horizontal="center" vertical="center" wrapText="1"/>
      <protection locked="0"/>
    </xf>
    <xf numFmtId="182" fontId="28" fillId="8" borderId="34" xfId="200" applyNumberFormat="1" applyFont="1" applyFill="1" applyBorder="1" applyAlignment="1" applyProtection="1">
      <alignment horizontal="center" vertical="center" wrapText="1"/>
      <protection locked="0"/>
    </xf>
    <xf numFmtId="164" fontId="28" fillId="8" borderId="35" xfId="200" applyFont="1" applyFill="1" applyBorder="1" applyAlignment="1" applyProtection="1">
      <alignment horizontal="center" vertical="center"/>
      <protection locked="0"/>
    </xf>
    <xf numFmtId="164" fontId="28" fillId="8" borderId="36" xfId="200" applyFont="1" applyFill="1" applyBorder="1" applyAlignment="1" applyProtection="1">
      <alignment horizontal="center" vertical="center"/>
      <protection locked="0"/>
    </xf>
    <xf numFmtId="164" fontId="26" fillId="0" borderId="0" xfId="200" applyFont="1" applyFill="1" applyAlignment="1" applyProtection="1">
      <alignment vertical="top"/>
      <protection locked="0"/>
    </xf>
    <xf numFmtId="164" fontId="26" fillId="0" borderId="5" xfId="200" applyFont="1" applyFill="1" applyBorder="1" applyAlignment="1" applyProtection="1">
      <alignment vertical="top"/>
      <protection locked="0"/>
    </xf>
    <xf numFmtId="164" fontId="28" fillId="8" borderId="37" xfId="200" applyFont="1" applyFill="1" applyBorder="1" applyAlignment="1" applyProtection="1">
      <alignment horizontal="center" vertical="center"/>
      <protection locked="0"/>
    </xf>
    <xf numFmtId="164" fontId="28" fillId="8" borderId="38" xfId="200" applyFont="1" applyFill="1" applyBorder="1" applyAlignment="1" applyProtection="1">
      <alignment horizontal="center" vertical="center"/>
      <protection locked="0"/>
    </xf>
    <xf numFmtId="164" fontId="28" fillId="8" borderId="39" xfId="200" applyFont="1" applyFill="1" applyBorder="1" applyAlignment="1" applyProtection="1">
      <alignment horizontal="center" vertical="center"/>
      <protection locked="0"/>
    </xf>
    <xf numFmtId="164" fontId="28" fillId="8" borderId="40" xfId="200" applyFont="1" applyFill="1" applyBorder="1" applyAlignment="1" applyProtection="1">
      <alignment horizontal="center" vertical="center"/>
      <protection locked="0"/>
    </xf>
    <xf numFmtId="164" fontId="26" fillId="0" borderId="5" xfId="200" applyFont="1" applyFill="1" applyBorder="1" applyAlignment="1" applyProtection="1">
      <alignment vertical="center"/>
      <protection locked="0"/>
    </xf>
    <xf numFmtId="164" fontId="27" fillId="3" borderId="34" xfId="200" applyFont="1" applyFill="1" applyBorder="1" applyAlignment="1" applyProtection="1">
      <alignment horizontal="left" vertical="center"/>
      <protection locked="0"/>
    </xf>
    <xf numFmtId="182" fontId="27" fillId="3" borderId="34" xfId="200" applyNumberFormat="1" applyFont="1" applyFill="1" applyBorder="1" applyAlignment="1" applyProtection="1">
      <alignment horizontal="center" vertical="center"/>
      <protection locked="0"/>
    </xf>
    <xf numFmtId="183" fontId="28" fillId="3" borderId="15" xfId="200" applyNumberFormat="1" applyFont="1" applyFill="1" applyBorder="1" applyAlignment="1" applyProtection="1">
      <alignment horizontal="right" vertical="center" wrapText="1"/>
      <protection locked="0"/>
    </xf>
    <xf numFmtId="183" fontId="28" fillId="3" borderId="16" xfId="200" applyNumberFormat="1" applyFont="1" applyFill="1" applyBorder="1" applyAlignment="1" applyProtection="1">
      <alignment horizontal="right" vertical="center" wrapText="1"/>
      <protection locked="0"/>
    </xf>
    <xf numFmtId="164" fontId="26" fillId="0" borderId="0" xfId="200" applyFont="1" applyFill="1" applyAlignment="1" applyProtection="1">
      <alignment vertical="center"/>
      <protection locked="0"/>
    </xf>
    <xf numFmtId="177" fontId="29" fillId="0" borderId="29" xfId="200" applyNumberFormat="1" applyFont="1" applyFill="1" applyBorder="1" applyAlignment="1" applyProtection="1">
      <alignment horizontal="center" vertical="center" wrapText="1"/>
      <protection locked="0"/>
    </xf>
    <xf numFmtId="164" fontId="29" fillId="0" borderId="30" xfId="200" applyNumberFormat="1" applyFont="1" applyFill="1" applyBorder="1" applyAlignment="1" applyProtection="1">
      <alignment horizontal="left" vertical="center" wrapText="1"/>
      <protection locked="0"/>
    </xf>
    <xf numFmtId="167" fontId="27" fillId="0" borderId="41" xfId="15" applyNumberFormat="1" applyFont="1" applyFill="1" applyBorder="1" applyAlignment="1" applyProtection="1">
      <alignment horizontal="center" vertical="center"/>
      <protection locked="0"/>
    </xf>
    <xf numFmtId="181" fontId="0" fillId="9" borderId="42" xfId="17" applyNumberFormat="1" applyFont="1" applyFill="1" applyBorder="1" applyAlignment="1" applyProtection="1">
      <alignment vertical="center"/>
      <protection/>
    </xf>
    <xf numFmtId="181" fontId="0" fillId="9" borderId="43" xfId="17" applyNumberFormat="1" applyFont="1" applyFill="1" applyBorder="1" applyAlignment="1" applyProtection="1">
      <alignment vertical="center"/>
      <protection/>
    </xf>
    <xf numFmtId="181" fontId="0" fillId="9" borderId="44" xfId="17" applyNumberFormat="1" applyFont="1" applyFill="1" applyBorder="1" applyAlignment="1" applyProtection="1">
      <alignment vertical="center"/>
      <protection/>
    </xf>
    <xf numFmtId="164" fontId="1" fillId="0" borderId="45" xfId="200" applyFont="1" applyFill="1" applyBorder="1" applyAlignment="1" applyProtection="1">
      <alignment horizontal="left" vertical="center"/>
      <protection locked="0"/>
    </xf>
    <xf numFmtId="181" fontId="1" fillId="0" borderId="45" xfId="17" applyNumberFormat="1" applyFont="1" applyFill="1" applyBorder="1" applyAlignment="1" applyProtection="1">
      <alignment vertical="center"/>
      <protection/>
    </xf>
    <xf numFmtId="164" fontId="1" fillId="0" borderId="46" xfId="200" applyFont="1" applyFill="1" applyBorder="1" applyAlignment="1" applyProtection="1">
      <alignment horizontal="left" vertical="center"/>
      <protection locked="0"/>
    </xf>
    <xf numFmtId="168" fontId="1" fillId="0" borderId="45" xfId="17" applyFont="1" applyFill="1" applyBorder="1" applyAlignment="1" applyProtection="1">
      <alignment horizontal="left" vertical="center"/>
      <protection/>
    </xf>
    <xf numFmtId="168" fontId="1" fillId="0" borderId="46" xfId="17" applyFont="1" applyFill="1" applyBorder="1" applyAlignment="1" applyProtection="1">
      <alignment horizontal="left" vertical="center"/>
      <protection/>
    </xf>
    <xf numFmtId="181" fontId="28" fillId="0" borderId="47" xfId="19" applyNumberFormat="1" applyFont="1" applyFill="1" applyBorder="1" applyAlignment="1" applyProtection="1">
      <alignment horizontal="center" vertical="center"/>
      <protection/>
    </xf>
    <xf numFmtId="181" fontId="26" fillId="0" borderId="0" xfId="200" applyNumberFormat="1" applyFont="1" applyFill="1" applyAlignment="1" applyProtection="1">
      <alignment vertical="top"/>
      <protection locked="0"/>
    </xf>
    <xf numFmtId="182" fontId="28" fillId="0" borderId="48" xfId="17" applyNumberFormat="1" applyFont="1" applyFill="1" applyBorder="1" applyAlignment="1" applyProtection="1">
      <alignment horizontal="center" vertical="center"/>
      <protection/>
    </xf>
    <xf numFmtId="182" fontId="26" fillId="0" borderId="0" xfId="200" applyNumberFormat="1" applyFont="1" applyFill="1" applyAlignment="1" applyProtection="1">
      <alignment vertical="top"/>
      <protection locked="0"/>
    </xf>
    <xf numFmtId="177" fontId="29" fillId="3" borderId="29" xfId="200" applyNumberFormat="1" applyFont="1" applyFill="1" applyBorder="1" applyAlignment="1" applyProtection="1">
      <alignment horizontal="center" vertical="center" wrapText="1"/>
      <protection locked="0"/>
    </xf>
    <xf numFmtId="164" fontId="29" fillId="3" borderId="30" xfId="200" applyNumberFormat="1" applyFont="1" applyFill="1" applyBorder="1" applyAlignment="1" applyProtection="1">
      <alignment horizontal="left" vertical="center" wrapText="1"/>
      <protection locked="0"/>
    </xf>
    <xf numFmtId="182" fontId="30" fillId="3" borderId="41" xfId="15" applyNumberFormat="1" applyFont="1" applyFill="1" applyBorder="1" applyAlignment="1" applyProtection="1">
      <alignment horizontal="center" vertical="center"/>
      <protection locked="0"/>
    </xf>
    <xf numFmtId="182" fontId="28" fillId="3" borderId="49" xfId="17" applyNumberFormat="1" applyFont="1" applyFill="1" applyBorder="1" applyAlignment="1" applyProtection="1">
      <alignment horizontal="center" vertical="center"/>
      <protection/>
    </xf>
    <xf numFmtId="182" fontId="1" fillId="3" borderId="50" xfId="200" applyNumberFormat="1" applyFont="1" applyFill="1" applyBorder="1" applyAlignment="1" applyProtection="1">
      <alignment horizontal="center" vertical="center"/>
      <protection locked="0"/>
    </xf>
    <xf numFmtId="182" fontId="1" fillId="3" borderId="51" xfId="200" applyNumberFormat="1" applyFont="1" applyFill="1" applyBorder="1" applyAlignment="1" applyProtection="1">
      <alignment horizontal="center" vertical="center"/>
      <protection locked="0"/>
    </xf>
    <xf numFmtId="164" fontId="1" fillId="3" borderId="52" xfId="200" applyFont="1" applyFill="1" applyBorder="1" applyAlignment="1" applyProtection="1">
      <alignment horizontal="left" vertical="center"/>
      <protection locked="0"/>
    </xf>
    <xf numFmtId="164" fontId="1" fillId="3" borderId="50" xfId="200" applyFont="1" applyFill="1" applyBorder="1" applyAlignment="1" applyProtection="1">
      <alignment horizontal="left" vertical="center"/>
      <protection locked="0"/>
    </xf>
    <xf numFmtId="168" fontId="28" fillId="3" borderId="50" xfId="17" applyFont="1" applyFill="1" applyBorder="1" applyAlignment="1" applyProtection="1">
      <alignment horizontal="left" vertical="center"/>
      <protection/>
    </xf>
    <xf numFmtId="164" fontId="1" fillId="3" borderId="51" xfId="200" applyFont="1" applyFill="1" applyBorder="1" applyAlignment="1" applyProtection="1">
      <alignment horizontal="left" vertical="center"/>
      <protection locked="0"/>
    </xf>
    <xf numFmtId="168" fontId="28" fillId="3" borderId="52" xfId="17" applyFont="1" applyFill="1" applyBorder="1" applyAlignment="1" applyProtection="1">
      <alignment horizontal="left" vertical="center"/>
      <protection/>
    </xf>
    <xf numFmtId="168" fontId="28" fillId="3" borderId="51" xfId="17" applyFont="1" applyFill="1" applyBorder="1" applyAlignment="1" applyProtection="1">
      <alignment horizontal="left" vertical="center"/>
      <protection/>
    </xf>
    <xf numFmtId="164" fontId="1" fillId="3" borderId="49" xfId="200" applyFont="1" applyFill="1" applyBorder="1" applyAlignment="1" applyProtection="1">
      <alignment horizontal="left" vertical="center"/>
      <protection locked="0"/>
    </xf>
    <xf numFmtId="177" fontId="29" fillId="0" borderId="53" xfId="200" applyNumberFormat="1" applyFont="1" applyFill="1" applyBorder="1" applyAlignment="1" applyProtection="1">
      <alignment horizontal="center" vertical="center" wrapText="1"/>
      <protection locked="0"/>
    </xf>
    <xf numFmtId="164" fontId="29" fillId="0" borderId="54" xfId="200" applyNumberFormat="1" applyFont="1" applyFill="1" applyBorder="1" applyAlignment="1" applyProtection="1">
      <alignment horizontal="left" vertical="center" wrapText="1"/>
      <protection locked="0"/>
    </xf>
    <xf numFmtId="167" fontId="27" fillId="0" borderId="31" xfId="15" applyNumberFormat="1" applyFont="1" applyFill="1" applyBorder="1" applyAlignment="1" applyProtection="1">
      <alignment horizontal="center" vertical="center"/>
      <protection locked="0"/>
    </xf>
    <xf numFmtId="164" fontId="1" fillId="0" borderId="55" xfId="200" applyFont="1" applyFill="1" applyBorder="1" applyAlignment="1" applyProtection="1">
      <alignment horizontal="left" vertical="center"/>
      <protection locked="0"/>
    </xf>
    <xf numFmtId="164" fontId="1" fillId="0" borderId="56" xfId="200" applyFont="1" applyFill="1" applyBorder="1" applyAlignment="1" applyProtection="1">
      <alignment horizontal="left" vertical="center"/>
      <protection locked="0"/>
    </xf>
    <xf numFmtId="181" fontId="28" fillId="0" borderId="56" xfId="17" applyNumberFormat="1" applyFont="1" applyFill="1" applyBorder="1" applyAlignment="1" applyProtection="1">
      <alignment vertical="center"/>
      <protection/>
    </xf>
    <xf numFmtId="164" fontId="1" fillId="0" borderId="57" xfId="200" applyFont="1" applyFill="1" applyBorder="1" applyAlignment="1" applyProtection="1">
      <alignment horizontal="left" vertical="center"/>
      <protection locked="0"/>
    </xf>
    <xf numFmtId="164" fontId="1" fillId="9" borderId="58" xfId="200" applyFont="1" applyFill="1" applyBorder="1" applyAlignment="1" applyProtection="1">
      <alignment horizontal="left" vertical="center"/>
      <protection locked="0"/>
    </xf>
    <xf numFmtId="164" fontId="1" fillId="9" borderId="56" xfId="200" applyFont="1" applyFill="1" applyBorder="1" applyAlignment="1" applyProtection="1">
      <alignment horizontal="left" vertical="center"/>
      <protection locked="0"/>
    </xf>
    <xf numFmtId="181" fontId="28" fillId="9" borderId="56" xfId="17" applyNumberFormat="1" applyFont="1" applyFill="1" applyBorder="1" applyAlignment="1" applyProtection="1">
      <alignment vertical="center"/>
      <protection/>
    </xf>
    <xf numFmtId="164" fontId="1" fillId="9" borderId="57" xfId="200" applyFont="1" applyFill="1" applyBorder="1" applyAlignment="1" applyProtection="1">
      <alignment horizontal="left" vertical="center"/>
      <protection locked="0"/>
    </xf>
    <xf numFmtId="168" fontId="28" fillId="9" borderId="58" xfId="17" applyFont="1" applyFill="1" applyBorder="1" applyAlignment="1" applyProtection="1">
      <alignment horizontal="left" vertical="center"/>
      <protection/>
    </xf>
    <xf numFmtId="168" fontId="28" fillId="9" borderId="56" xfId="17" applyFont="1" applyFill="1" applyBorder="1" applyAlignment="1" applyProtection="1">
      <alignment horizontal="left" vertical="center"/>
      <protection/>
    </xf>
    <xf numFmtId="168" fontId="28" fillId="9" borderId="57" xfId="17" applyFont="1" applyFill="1" applyBorder="1" applyAlignment="1" applyProtection="1">
      <alignment horizontal="left" vertical="center"/>
      <protection/>
    </xf>
    <xf numFmtId="181" fontId="9" fillId="9" borderId="56" xfId="17" applyNumberFormat="1" applyFont="1" applyFill="1" applyBorder="1" applyAlignment="1" applyProtection="1">
      <alignment vertical="center"/>
      <protection/>
    </xf>
    <xf numFmtId="181" fontId="9" fillId="9" borderId="57" xfId="17" applyNumberFormat="1" applyFont="1" applyFill="1" applyBorder="1" applyAlignment="1" applyProtection="1">
      <alignment vertical="center"/>
      <protection/>
    </xf>
    <xf numFmtId="164" fontId="1" fillId="9" borderId="55" xfId="200" applyFont="1" applyFill="1" applyBorder="1" applyAlignment="1" applyProtection="1">
      <alignment horizontal="left" vertical="center"/>
      <protection locked="0"/>
    </xf>
    <xf numFmtId="182" fontId="28" fillId="0" borderId="59" xfId="17" applyNumberFormat="1" applyFont="1" applyFill="1" applyBorder="1" applyAlignment="1" applyProtection="1">
      <alignment horizontal="center" vertical="center"/>
      <protection/>
    </xf>
    <xf numFmtId="167" fontId="27" fillId="0" borderId="60" xfId="15" applyNumberFormat="1" applyFont="1" applyFill="1" applyBorder="1" applyAlignment="1" applyProtection="1">
      <alignment horizontal="center" vertical="center"/>
      <protection locked="0"/>
    </xf>
    <xf numFmtId="181" fontId="28" fillId="9" borderId="47" xfId="19" applyNumberFormat="1" applyFont="1" applyFill="1" applyBorder="1" applyAlignment="1" applyProtection="1">
      <alignment horizontal="center" vertical="center"/>
      <protection/>
    </xf>
    <xf numFmtId="164" fontId="1" fillId="0" borderId="61" xfId="200" applyFont="1" applyFill="1" applyBorder="1" applyAlignment="1" applyProtection="1">
      <alignment horizontal="left" vertical="center"/>
      <protection locked="0"/>
    </xf>
    <xf numFmtId="164" fontId="1" fillId="9" borderId="45" xfId="200" applyFont="1" applyFill="1" applyBorder="1" applyAlignment="1" applyProtection="1">
      <alignment horizontal="left" vertical="center"/>
      <protection locked="0"/>
    </xf>
    <xf numFmtId="181" fontId="28" fillId="9" borderId="45" xfId="17" applyNumberFormat="1" applyFont="1" applyFill="1" applyBorder="1" applyAlignment="1" applyProtection="1">
      <alignment vertical="center"/>
      <protection/>
    </xf>
    <xf numFmtId="164" fontId="1" fillId="9" borderId="46" xfId="200" applyFont="1" applyFill="1" applyBorder="1" applyAlignment="1" applyProtection="1">
      <alignment horizontal="left" vertical="center"/>
      <protection locked="0"/>
    </xf>
    <xf numFmtId="168" fontId="28" fillId="9" borderId="45" xfId="17" applyFont="1" applyFill="1" applyBorder="1" applyAlignment="1" applyProtection="1">
      <alignment horizontal="left" vertical="center"/>
      <protection/>
    </xf>
    <xf numFmtId="168" fontId="28" fillId="9" borderId="46" xfId="17" applyFont="1" applyFill="1" applyBorder="1" applyAlignment="1" applyProtection="1">
      <alignment horizontal="left" vertical="center"/>
      <protection/>
    </xf>
    <xf numFmtId="164" fontId="1" fillId="9" borderId="62" xfId="200" applyFont="1" applyFill="1" applyBorder="1" applyAlignment="1" applyProtection="1">
      <alignment horizontal="left" vertical="center"/>
      <protection locked="0"/>
    </xf>
    <xf numFmtId="164" fontId="1" fillId="9" borderId="61" xfId="200" applyFont="1" applyFill="1" applyBorder="1" applyAlignment="1" applyProtection="1">
      <alignment horizontal="left" vertical="center"/>
      <protection locked="0"/>
    </xf>
    <xf numFmtId="164" fontId="27" fillId="0" borderId="5" xfId="200" applyFont="1" applyFill="1" applyBorder="1" applyAlignment="1" applyProtection="1">
      <alignment vertical="top" wrapText="1"/>
      <protection locked="0"/>
    </xf>
    <xf numFmtId="181" fontId="28" fillId="0" borderId="45" xfId="17" applyNumberFormat="1" applyFont="1" applyFill="1" applyBorder="1" applyAlignment="1" applyProtection="1">
      <alignment vertical="center"/>
      <protection/>
    </xf>
    <xf numFmtId="164" fontId="27" fillId="0" borderId="0" xfId="200" applyFont="1" applyFill="1" applyBorder="1" applyAlignment="1" applyProtection="1">
      <alignment vertical="top" wrapText="1"/>
      <protection locked="0"/>
    </xf>
    <xf numFmtId="164" fontId="28" fillId="9" borderId="47" xfId="19" applyNumberFormat="1" applyFont="1" applyFill="1" applyBorder="1" applyAlignment="1" applyProtection="1">
      <alignment horizontal="center" vertical="center"/>
      <protection/>
    </xf>
    <xf numFmtId="168" fontId="28" fillId="9" borderId="62" xfId="17" applyFont="1" applyFill="1" applyBorder="1" applyAlignment="1" applyProtection="1">
      <alignment horizontal="left" vertical="center"/>
      <protection/>
    </xf>
    <xf numFmtId="179" fontId="29" fillId="3" borderId="29" xfId="200" applyNumberFormat="1" applyFont="1" applyFill="1" applyBorder="1" applyAlignment="1" applyProtection="1">
      <alignment horizontal="center" vertical="center" wrapText="1"/>
      <protection locked="0"/>
    </xf>
    <xf numFmtId="179" fontId="29" fillId="0" borderId="6" xfId="200" applyNumberFormat="1" applyFont="1" applyFill="1" applyBorder="1" applyAlignment="1" applyProtection="1">
      <alignment horizontal="center" vertical="center" wrapText="1"/>
      <protection locked="0"/>
    </xf>
    <xf numFmtId="164" fontId="29" fillId="0" borderId="63" xfId="200" applyNumberFormat="1" applyFont="1" applyFill="1" applyBorder="1" applyAlignment="1" applyProtection="1">
      <alignment horizontal="left" vertical="center" wrapText="1"/>
      <protection locked="0"/>
    </xf>
    <xf numFmtId="167" fontId="27" fillId="0" borderId="64" xfId="15" applyNumberFormat="1" applyFont="1" applyFill="1" applyBorder="1" applyAlignment="1" applyProtection="1">
      <alignment horizontal="center" vertical="center"/>
      <protection locked="0"/>
    </xf>
    <xf numFmtId="168" fontId="28" fillId="0" borderId="62" xfId="17" applyFont="1" applyFill="1" applyBorder="1" applyAlignment="1" applyProtection="1">
      <alignment horizontal="left" vertical="center"/>
      <protection/>
    </xf>
    <xf numFmtId="168" fontId="28" fillId="0" borderId="45" xfId="17" applyFont="1" applyFill="1" applyBorder="1" applyAlignment="1" applyProtection="1">
      <alignment horizontal="left" vertical="center"/>
      <protection/>
    </xf>
    <xf numFmtId="168" fontId="28" fillId="0" borderId="46" xfId="17" applyFont="1" applyFill="1" applyBorder="1" applyAlignment="1" applyProtection="1">
      <alignment horizontal="left" vertical="center"/>
      <protection/>
    </xf>
    <xf numFmtId="164" fontId="1" fillId="0" borderId="62" xfId="200" applyFont="1" applyFill="1" applyBorder="1" applyAlignment="1" applyProtection="1">
      <alignment horizontal="left" vertical="center"/>
      <protection locked="0"/>
    </xf>
    <xf numFmtId="179" fontId="29" fillId="0" borderId="29" xfId="200" applyNumberFormat="1" applyFont="1" applyFill="1" applyBorder="1" applyAlignment="1" applyProtection="1">
      <alignment horizontal="center" vertical="center" wrapText="1"/>
      <protection locked="0"/>
    </xf>
    <xf numFmtId="164" fontId="1" fillId="0" borderId="58" xfId="200" applyFont="1" applyFill="1" applyBorder="1" applyAlignment="1" applyProtection="1">
      <alignment horizontal="left" vertical="center"/>
      <protection locked="0"/>
    </xf>
    <xf numFmtId="168" fontId="28" fillId="0" borderId="58" xfId="17" applyFont="1" applyFill="1" applyBorder="1" applyAlignment="1" applyProtection="1">
      <alignment horizontal="left" vertical="center"/>
      <protection/>
    </xf>
    <xf numFmtId="168" fontId="28" fillId="0" borderId="56" xfId="17" applyFont="1" applyFill="1" applyBorder="1" applyAlignment="1" applyProtection="1">
      <alignment horizontal="left" vertical="center"/>
      <protection/>
    </xf>
    <xf numFmtId="168" fontId="28" fillId="0" borderId="57" xfId="17" applyFont="1" applyFill="1" applyBorder="1" applyAlignment="1" applyProtection="1">
      <alignment horizontal="left" vertical="center"/>
      <protection/>
    </xf>
    <xf numFmtId="182" fontId="27" fillId="3" borderId="41" xfId="15" applyNumberFormat="1" applyFont="1" applyFill="1" applyBorder="1" applyAlignment="1" applyProtection="1">
      <alignment horizontal="center" vertical="center"/>
      <protection locked="0"/>
    </xf>
    <xf numFmtId="182" fontId="28" fillId="3" borderId="65" xfId="17" applyNumberFormat="1" applyFont="1" applyFill="1" applyBorder="1" applyAlignment="1" applyProtection="1">
      <alignment horizontal="center" vertical="center"/>
      <protection/>
    </xf>
    <xf numFmtId="182" fontId="1" fillId="3" borderId="66" xfId="200" applyNumberFormat="1" applyFont="1" applyFill="1" applyBorder="1" applyAlignment="1" applyProtection="1">
      <alignment horizontal="center" vertical="center"/>
      <protection locked="0"/>
    </xf>
    <xf numFmtId="182" fontId="1" fillId="3" borderId="67" xfId="200" applyNumberFormat="1" applyFont="1" applyFill="1" applyBorder="1" applyAlignment="1" applyProtection="1">
      <alignment horizontal="center" vertical="center"/>
      <protection locked="0"/>
    </xf>
    <xf numFmtId="164" fontId="11" fillId="0" borderId="5" xfId="200" applyFont="1" applyFill="1" applyBorder="1" applyAlignment="1" applyProtection="1">
      <alignment vertical="top" wrapText="1"/>
      <protection locked="0"/>
    </xf>
    <xf numFmtId="175" fontId="28" fillId="0" borderId="68" xfId="200" applyNumberFormat="1" applyFont="1" applyFill="1" applyBorder="1" applyAlignment="1" applyProtection="1">
      <alignment horizontal="right" vertical="center"/>
      <protection locked="0"/>
    </xf>
    <xf numFmtId="182" fontId="28" fillId="0" borderId="69" xfId="15" applyNumberFormat="1" applyFont="1" applyFill="1" applyBorder="1" applyAlignment="1" applyProtection="1">
      <alignment horizontal="center" vertical="center"/>
      <protection/>
    </xf>
    <xf numFmtId="181" fontId="28" fillId="0" borderId="70" xfId="19" applyNumberFormat="1" applyFont="1" applyFill="1" applyBorder="1" applyAlignment="1" applyProtection="1">
      <alignment horizontal="center" vertical="center"/>
      <protection/>
    </xf>
    <xf numFmtId="164" fontId="11" fillId="0" borderId="10" xfId="200" applyFont="1" applyFill="1" applyBorder="1" applyAlignment="1" applyProtection="1">
      <alignment vertical="top" wrapText="1"/>
      <protection locked="0"/>
    </xf>
    <xf numFmtId="175" fontId="28" fillId="0" borderId="71" xfId="200" applyNumberFormat="1" applyFont="1" applyFill="1" applyBorder="1" applyAlignment="1" applyProtection="1">
      <alignment horizontal="right" vertical="center"/>
      <protection locked="0"/>
    </xf>
    <xf numFmtId="182" fontId="28" fillId="0" borderId="72" xfId="17" applyNumberFormat="1" applyFont="1" applyFill="1" applyBorder="1" applyAlignment="1" applyProtection="1">
      <alignment horizontal="center" vertical="center"/>
      <protection/>
    </xf>
    <xf numFmtId="181" fontId="28" fillId="0" borderId="73" xfId="19" applyNumberFormat="1" applyFont="1" applyFill="1" applyBorder="1" applyAlignment="1" applyProtection="1">
      <alignment horizontal="center" vertical="center"/>
      <protection/>
    </xf>
  </cellXfs>
  <cellStyles count="35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12" xfId="20"/>
    <cellStyle name="Euro" xfId="21"/>
    <cellStyle name="Euro 2" xfId="22"/>
    <cellStyle name="Euro 2 10" xfId="23"/>
    <cellStyle name="Euro 2 10 2" xfId="24"/>
    <cellStyle name="Euro 2 10 3" xfId="25"/>
    <cellStyle name="Euro 2 11" xfId="26"/>
    <cellStyle name="Euro 2 11 2" xfId="27"/>
    <cellStyle name="Euro 2 11 3" xfId="28"/>
    <cellStyle name="Euro 2 12" xfId="29"/>
    <cellStyle name="Euro 2 12 2" xfId="30"/>
    <cellStyle name="Euro 2 12 3" xfId="31"/>
    <cellStyle name="Euro 2 13" xfId="32"/>
    <cellStyle name="Euro 2 13 2" xfId="33"/>
    <cellStyle name="Euro 2 13 3" xfId="34"/>
    <cellStyle name="Euro 2 14" xfId="35"/>
    <cellStyle name="Euro 2 14 2" xfId="36"/>
    <cellStyle name="Euro 2 14 3" xfId="37"/>
    <cellStyle name="Euro 2 15" xfId="38"/>
    <cellStyle name="Euro 2 15 2" xfId="39"/>
    <cellStyle name="Euro 2 15 3" xfId="40"/>
    <cellStyle name="Euro 2 16" xfId="41"/>
    <cellStyle name="Euro 2 17" xfId="42"/>
    <cellStyle name="Euro 2 2" xfId="43"/>
    <cellStyle name="Euro 2 2 2" xfId="44"/>
    <cellStyle name="Euro 2 2 3" xfId="45"/>
    <cellStyle name="Euro 2 3" xfId="46"/>
    <cellStyle name="Euro 2 3 2" xfId="47"/>
    <cellStyle name="Euro 2 3 3" xfId="48"/>
    <cellStyle name="Euro 2 4" xfId="49"/>
    <cellStyle name="Euro 2 4 2" xfId="50"/>
    <cellStyle name="Euro 2 4 3" xfId="51"/>
    <cellStyle name="Euro 2 5" xfId="52"/>
    <cellStyle name="Euro 2 5 2" xfId="53"/>
    <cellStyle name="Euro 2 5 3" xfId="54"/>
    <cellStyle name="Euro 2 6" xfId="55"/>
    <cellStyle name="Euro 2 6 2" xfId="56"/>
    <cellStyle name="Euro 2 6 3" xfId="57"/>
    <cellStyle name="Euro 2 7" xfId="58"/>
    <cellStyle name="Euro 2 7 2" xfId="59"/>
    <cellStyle name="Euro 2 7 3" xfId="60"/>
    <cellStyle name="Euro 2 8" xfId="61"/>
    <cellStyle name="Euro 2 8 2" xfId="62"/>
    <cellStyle name="Euro 2 8 3" xfId="63"/>
    <cellStyle name="Euro 2 9" xfId="64"/>
    <cellStyle name="Euro 2 9 2" xfId="65"/>
    <cellStyle name="Euro 2 9 3" xfId="66"/>
    <cellStyle name="Euro 3" xfId="67"/>
    <cellStyle name="Euro 3 10" xfId="68"/>
    <cellStyle name="Euro 3 10 2" xfId="69"/>
    <cellStyle name="Euro 3 10 3" xfId="70"/>
    <cellStyle name="Euro 3 11" xfId="71"/>
    <cellStyle name="Euro 3 11 2" xfId="72"/>
    <cellStyle name="Euro 3 11 3" xfId="73"/>
    <cellStyle name="Euro 3 12" xfId="74"/>
    <cellStyle name="Euro 3 12 2" xfId="75"/>
    <cellStyle name="Euro 3 12 3" xfId="76"/>
    <cellStyle name="Euro 3 13" xfId="77"/>
    <cellStyle name="Euro 3 13 2" xfId="78"/>
    <cellStyle name="Euro 3 13 3" xfId="79"/>
    <cellStyle name="Euro 3 14" xfId="80"/>
    <cellStyle name="Euro 3 14 2" xfId="81"/>
    <cellStyle name="Euro 3 14 3" xfId="82"/>
    <cellStyle name="Euro 3 15" xfId="83"/>
    <cellStyle name="Euro 3 15 2" xfId="84"/>
    <cellStyle name="Euro 3 15 3" xfId="85"/>
    <cellStyle name="Euro 3 16" xfId="86"/>
    <cellStyle name="Euro 3 17" xfId="87"/>
    <cellStyle name="Euro 3 2" xfId="88"/>
    <cellStyle name="Euro 3 2 2" xfId="89"/>
    <cellStyle name="Euro 3 2 3" xfId="90"/>
    <cellStyle name="Euro 3 3" xfId="91"/>
    <cellStyle name="Euro 3 3 2" xfId="92"/>
    <cellStyle name="Euro 3 3 3" xfId="93"/>
    <cellStyle name="Euro 3 4" xfId="94"/>
    <cellStyle name="Euro 3 4 2" xfId="95"/>
    <cellStyle name="Euro 3 4 3" xfId="96"/>
    <cellStyle name="Euro 3 5" xfId="97"/>
    <cellStyle name="Euro 3 5 2" xfId="98"/>
    <cellStyle name="Euro 3 5 3" xfId="99"/>
    <cellStyle name="Euro 3 6" xfId="100"/>
    <cellStyle name="Euro 3 6 2" xfId="101"/>
    <cellStyle name="Euro 3 6 3" xfId="102"/>
    <cellStyle name="Euro 3 7" xfId="103"/>
    <cellStyle name="Euro 3 7 2" xfId="104"/>
    <cellStyle name="Euro 3 7 3" xfId="105"/>
    <cellStyle name="Euro 3 8" xfId="106"/>
    <cellStyle name="Euro 3 8 2" xfId="107"/>
    <cellStyle name="Euro 3 8 3" xfId="108"/>
    <cellStyle name="Euro 3 9" xfId="109"/>
    <cellStyle name="Euro 3 9 2" xfId="110"/>
    <cellStyle name="Euro 3 9 3" xfId="111"/>
    <cellStyle name="Euro 4" xfId="112"/>
    <cellStyle name="Euro 4 10" xfId="113"/>
    <cellStyle name="Euro 4 10 2" xfId="114"/>
    <cellStyle name="Euro 4 10 3" xfId="115"/>
    <cellStyle name="Euro 4 11" xfId="116"/>
    <cellStyle name="Euro 4 11 2" xfId="117"/>
    <cellStyle name="Euro 4 11 3" xfId="118"/>
    <cellStyle name="Euro 4 12" xfId="119"/>
    <cellStyle name="Euro 4 12 2" xfId="120"/>
    <cellStyle name="Euro 4 12 3" xfId="121"/>
    <cellStyle name="Euro 4 13" xfId="122"/>
    <cellStyle name="Euro 4 13 2" xfId="123"/>
    <cellStyle name="Euro 4 13 3" xfId="124"/>
    <cellStyle name="Euro 4 14" xfId="125"/>
    <cellStyle name="Euro 4 14 2" xfId="126"/>
    <cellStyle name="Euro 4 14 3" xfId="127"/>
    <cellStyle name="Euro 4 15" xfId="128"/>
    <cellStyle name="Euro 4 15 2" xfId="129"/>
    <cellStyle name="Euro 4 15 3" xfId="130"/>
    <cellStyle name="Euro 4 16" xfId="131"/>
    <cellStyle name="Euro 4 17" xfId="132"/>
    <cellStyle name="Euro 4 2" xfId="133"/>
    <cellStyle name="Euro 4 2 2" xfId="134"/>
    <cellStyle name="Euro 4 2 3" xfId="135"/>
    <cellStyle name="Euro 4 3" xfId="136"/>
    <cellStyle name="Euro 4 3 2" xfId="137"/>
    <cellStyle name="Euro 4 3 3" xfId="138"/>
    <cellStyle name="Euro 4 4" xfId="139"/>
    <cellStyle name="Euro 4 4 2" xfId="140"/>
    <cellStyle name="Euro 4 4 3" xfId="141"/>
    <cellStyle name="Euro 4 5" xfId="142"/>
    <cellStyle name="Euro 4 5 2" xfId="143"/>
    <cellStyle name="Euro 4 5 3" xfId="144"/>
    <cellStyle name="Euro 4 6" xfId="145"/>
    <cellStyle name="Euro 4 6 2" xfId="146"/>
    <cellStyle name="Euro 4 6 3" xfId="147"/>
    <cellStyle name="Euro 4 7" xfId="148"/>
    <cellStyle name="Euro 4 7 2" xfId="149"/>
    <cellStyle name="Euro 4 7 3" xfId="150"/>
    <cellStyle name="Euro 4 8" xfId="151"/>
    <cellStyle name="Euro 4 8 2" xfId="152"/>
    <cellStyle name="Euro 4 8 3" xfId="153"/>
    <cellStyle name="Euro 4 9" xfId="154"/>
    <cellStyle name="Euro 4 9 2" xfId="155"/>
    <cellStyle name="Euro 4 9 3" xfId="156"/>
    <cellStyle name="Euro 5" xfId="157"/>
    <cellStyle name="Euro 5 2" xfId="158"/>
    <cellStyle name="Euro 5 3" xfId="159"/>
    <cellStyle name="Euro 6" xfId="160"/>
    <cellStyle name="Euro 6 2" xfId="161"/>
    <cellStyle name="Euro 6 3" xfId="162"/>
    <cellStyle name="Euro 7" xfId="163"/>
    <cellStyle name="Euro 8" xfId="164"/>
    <cellStyle name="Hiperlink 2" xfId="165"/>
    <cellStyle name="Hyperlink 2" xfId="166"/>
    <cellStyle name="Hyperlink 2 2" xfId="167"/>
    <cellStyle name="Hyperlink 2 3" xfId="168"/>
    <cellStyle name="Hyperlink 3" xfId="169"/>
    <cellStyle name="Moeda 2" xfId="170"/>
    <cellStyle name="Moeda 3" xfId="171"/>
    <cellStyle name="Normal 10" xfId="172"/>
    <cellStyle name="Normal 10 2" xfId="173"/>
    <cellStyle name="Normal 10 2 2" xfId="174"/>
    <cellStyle name="Normal 10 2 3" xfId="175"/>
    <cellStyle name="Normal 10 3" xfId="176"/>
    <cellStyle name="Normal 10 4" xfId="177"/>
    <cellStyle name="Normal 10 5" xfId="178"/>
    <cellStyle name="Normal 11" xfId="179"/>
    <cellStyle name="Normal 11 2" xfId="180"/>
    <cellStyle name="Normal 11 3" xfId="181"/>
    <cellStyle name="Normal 11 4" xfId="182"/>
    <cellStyle name="Normal 12" xfId="183"/>
    <cellStyle name="Normal 12 2" xfId="184"/>
    <cellStyle name="Normal 12 3" xfId="185"/>
    <cellStyle name="Normal 13" xfId="186"/>
    <cellStyle name="Normal 14" xfId="187"/>
    <cellStyle name="Normal 14 2" xfId="188"/>
    <cellStyle name="Normal 14 3" xfId="189"/>
    <cellStyle name="Normal 15" xfId="190"/>
    <cellStyle name="Normal 15 2" xfId="191"/>
    <cellStyle name="Normal 15 3" xfId="192"/>
    <cellStyle name="Normal 16" xfId="193"/>
    <cellStyle name="Normal 16 2" xfId="194"/>
    <cellStyle name="Normal 16 3" xfId="195"/>
    <cellStyle name="Normal 17" xfId="196"/>
    <cellStyle name="Normal 19" xfId="197"/>
    <cellStyle name="Normal 19 2" xfId="198"/>
    <cellStyle name="Normal 19 3" xfId="199"/>
    <cellStyle name="Normal 2" xfId="200"/>
    <cellStyle name="Normal 2 10" xfId="201"/>
    <cellStyle name="Normal 2 10 2" xfId="202"/>
    <cellStyle name="Normal 2 10 3" xfId="203"/>
    <cellStyle name="Normal 2 10 4" xfId="204"/>
    <cellStyle name="Normal 2 11" xfId="205"/>
    <cellStyle name="Normal 2 11 2" xfId="206"/>
    <cellStyle name="Normal 2 11 3" xfId="207"/>
    <cellStyle name="Normal 2 12" xfId="208"/>
    <cellStyle name="Normal 2 12 2" xfId="209"/>
    <cellStyle name="Normal 2 12 3" xfId="210"/>
    <cellStyle name="Normal 2 13" xfId="211"/>
    <cellStyle name="Normal 2 13 2" xfId="212"/>
    <cellStyle name="Normal 2 13 3" xfId="213"/>
    <cellStyle name="Normal 2 14" xfId="214"/>
    <cellStyle name="Normal 2 14 2" xfId="215"/>
    <cellStyle name="Normal 2 14 3" xfId="216"/>
    <cellStyle name="Normal 2 15" xfId="217"/>
    <cellStyle name="Normal 2 15 2" xfId="218"/>
    <cellStyle name="Normal 2 15 3" xfId="219"/>
    <cellStyle name="Normal 2 16" xfId="220"/>
    <cellStyle name="Normal 2 16 2" xfId="221"/>
    <cellStyle name="Normal 2 16 3" xfId="222"/>
    <cellStyle name="Normal 2 17" xfId="223"/>
    <cellStyle name="Normal 2 17 2" xfId="224"/>
    <cellStyle name="Normal 2 17 3" xfId="225"/>
    <cellStyle name="Normal 2 18" xfId="226"/>
    <cellStyle name="Normal 2 18 2" xfId="227"/>
    <cellStyle name="Normal 2 18 3" xfId="228"/>
    <cellStyle name="Normal 2 18 4" xfId="229"/>
    <cellStyle name="Normal 2 19" xfId="230"/>
    <cellStyle name="Normal 2 2" xfId="231"/>
    <cellStyle name="Normal 2 2 2" xfId="232"/>
    <cellStyle name="Normal 2 2 2 2" xfId="233"/>
    <cellStyle name="Normal 2 2 2 3" xfId="234"/>
    <cellStyle name="Normal 2 2 3" xfId="235"/>
    <cellStyle name="Normal 2 2 4" xfId="236"/>
    <cellStyle name="Normal 2 20" xfId="237"/>
    <cellStyle name="Normal 2 3" xfId="238"/>
    <cellStyle name="Normal 2 3 2" xfId="239"/>
    <cellStyle name="Normal 2 3 3" xfId="240"/>
    <cellStyle name="Normal 2 4" xfId="241"/>
    <cellStyle name="Normal 2 4 2" xfId="242"/>
    <cellStyle name="Normal 2 4 3" xfId="243"/>
    <cellStyle name="Normal 2 4 4" xfId="244"/>
    <cellStyle name="Normal 2 5" xfId="245"/>
    <cellStyle name="Normal 2 5 2" xfId="246"/>
    <cellStyle name="Normal 2 5 3" xfId="247"/>
    <cellStyle name="Normal 2 6" xfId="248"/>
    <cellStyle name="Normal 2 6 2" xfId="249"/>
    <cellStyle name="Normal 2 6 3" xfId="250"/>
    <cellStyle name="Normal 2 7" xfId="251"/>
    <cellStyle name="Normal 2 7 2" xfId="252"/>
    <cellStyle name="Normal 2 7 3" xfId="253"/>
    <cellStyle name="Normal 2 8" xfId="254"/>
    <cellStyle name="Normal 2 8 2" xfId="255"/>
    <cellStyle name="Normal 2 8 3" xfId="256"/>
    <cellStyle name="Normal 2 9" xfId="257"/>
    <cellStyle name="Normal 2 9 2" xfId="258"/>
    <cellStyle name="Normal 2 9 3" xfId="259"/>
    <cellStyle name="Normal 20" xfId="260"/>
    <cellStyle name="Normal 20 2" xfId="261"/>
    <cellStyle name="Normal 20 3" xfId="262"/>
    <cellStyle name="Normal 21" xfId="263"/>
    <cellStyle name="Normal 21 2" xfId="264"/>
    <cellStyle name="Normal 21 3" xfId="265"/>
    <cellStyle name="Normal 2_PSQ CPU  08_06_2009" xfId="266"/>
    <cellStyle name="Normal 3" xfId="267"/>
    <cellStyle name="Normal 3 2" xfId="268"/>
    <cellStyle name="Normal 3 2 2" xfId="269"/>
    <cellStyle name="Normal 3 2 3" xfId="270"/>
    <cellStyle name="Normal 3 2 4" xfId="271"/>
    <cellStyle name="Normal 3 2 5" xfId="272"/>
    <cellStyle name="Normal 3 3" xfId="273"/>
    <cellStyle name="Normal 3 3 2" xfId="274"/>
    <cellStyle name="Normal 3 3 3" xfId="275"/>
    <cellStyle name="Normal 3 4" xfId="276"/>
    <cellStyle name="Normal 3 4 2" xfId="277"/>
    <cellStyle name="Normal 3 4 3" xfId="278"/>
    <cellStyle name="Normal 3 5" xfId="279"/>
    <cellStyle name="Normal 3 5 2" xfId="280"/>
    <cellStyle name="Normal 3 5 3" xfId="281"/>
    <cellStyle name="Normal 3 6" xfId="282"/>
    <cellStyle name="Normal 3 6 2" xfId="283"/>
    <cellStyle name="Normal 3 6 3" xfId="284"/>
    <cellStyle name="Normal 3 7" xfId="285"/>
    <cellStyle name="Normal 3 7 2" xfId="286"/>
    <cellStyle name="Normal 3 7 3" xfId="287"/>
    <cellStyle name="Normal 3 8" xfId="288"/>
    <cellStyle name="Normal 3 9" xfId="289"/>
    <cellStyle name="Normal 4" xfId="290"/>
    <cellStyle name="Normal 4 2" xfId="291"/>
    <cellStyle name="Normal 4 2 2" xfId="292"/>
    <cellStyle name="Normal 4 2 3" xfId="293"/>
    <cellStyle name="Normal 4 3" xfId="294"/>
    <cellStyle name="Normal 4 4" xfId="295"/>
    <cellStyle name="Normal 5" xfId="296"/>
    <cellStyle name="Normal 5 2" xfId="297"/>
    <cellStyle name="Normal 5 3" xfId="298"/>
    <cellStyle name="Normal 6" xfId="299"/>
    <cellStyle name="Normal 6 2" xfId="300"/>
    <cellStyle name="Normal 6 3" xfId="301"/>
    <cellStyle name="Normal 7" xfId="302"/>
    <cellStyle name="Normal 7 2" xfId="303"/>
    <cellStyle name="Normal 7 2 2" xfId="304"/>
    <cellStyle name="Normal 7 2 2 2" xfId="305"/>
    <cellStyle name="Normal 7 2 2 2 2" xfId="306"/>
    <cellStyle name="Normal 7 2 2 2 3" xfId="307"/>
    <cellStyle name="Normal 7 2 2 3" xfId="308"/>
    <cellStyle name="Normal 7 2 2 3 2" xfId="309"/>
    <cellStyle name="Normal 7 2 2 3 3" xfId="310"/>
    <cellStyle name="Normal 7 2 2 4" xfId="311"/>
    <cellStyle name="Normal 7 2 2 4 2" xfId="312"/>
    <cellStyle name="Normal 7 2 2 4 3" xfId="313"/>
    <cellStyle name="Normal 7 2 2 5" xfId="314"/>
    <cellStyle name="Normal 7 2 2 6" xfId="315"/>
    <cellStyle name="Normal 7 2 3" xfId="316"/>
    <cellStyle name="Normal 7 2 3 2" xfId="317"/>
    <cellStyle name="Normal 7 2 3 3" xfId="318"/>
    <cellStyle name="Normal 7 2 4" xfId="319"/>
    <cellStyle name="Normal 7 2 4 2" xfId="320"/>
    <cellStyle name="Normal 7 2 4 3" xfId="321"/>
    <cellStyle name="Normal 7 2 5" xfId="322"/>
    <cellStyle name="Normal 7 2 5 2" xfId="323"/>
    <cellStyle name="Normal 7 2 5 3" xfId="324"/>
    <cellStyle name="Normal 7 2 6" xfId="325"/>
    <cellStyle name="Normal 7 2 7" xfId="326"/>
    <cellStyle name="Normal 7 3" xfId="327"/>
    <cellStyle name="Normal 7 3 2" xfId="328"/>
    <cellStyle name="Normal 7 3 3" xfId="329"/>
    <cellStyle name="Normal 7 4" xfId="330"/>
    <cellStyle name="Normal 7 4 2" xfId="331"/>
    <cellStyle name="Normal 7 5" xfId="332"/>
    <cellStyle name="Normal 8" xfId="333"/>
    <cellStyle name="Normal 8 2" xfId="334"/>
    <cellStyle name="Normal 8 2 2" xfId="335"/>
    <cellStyle name="Normal 8 2 3" xfId="336"/>
    <cellStyle name="Normal 8 3" xfId="337"/>
    <cellStyle name="Normal 8 4" xfId="338"/>
    <cellStyle name="Normal 9" xfId="339"/>
    <cellStyle name="Normal 9 2" xfId="340"/>
    <cellStyle name="Normal 9 3" xfId="341"/>
    <cellStyle name="padroes" xfId="342"/>
    <cellStyle name="padroes 2" xfId="343"/>
    <cellStyle name="padroes 3" xfId="344"/>
    <cellStyle name="planilhas" xfId="345"/>
    <cellStyle name="planilhas 2" xfId="346"/>
    <cellStyle name="planilhas 3" xfId="347"/>
    <cellStyle name="Porcentagem 2" xfId="348"/>
    <cellStyle name="Porcentagem 2 2" xfId="349"/>
    <cellStyle name="Porcentagem 3" xfId="350"/>
    <cellStyle name="Porcentagem 4" xfId="351"/>
    <cellStyle name="Separador de milhares 2" xfId="352"/>
    <cellStyle name="Separador de milhares 2 2" xfId="353"/>
    <cellStyle name="Separador de milhares 2 3" xfId="354"/>
    <cellStyle name="Separador de milhares 2 4" xfId="355"/>
    <cellStyle name="Separador de milhares 2 5" xfId="356"/>
    <cellStyle name="Separador de milhares 2 6" xfId="357"/>
    <cellStyle name="Separador de milhares 2 7" xfId="358"/>
    <cellStyle name="Separador de milhares 3" xfId="359"/>
    <cellStyle name="Separador de milhares 3 2" xfId="360"/>
    <cellStyle name="Separador de milhares 4" xfId="361"/>
    <cellStyle name="Separador de milhares 5" xfId="362"/>
    <cellStyle name="Separador de milhares 5 2" xfId="363"/>
    <cellStyle name="Separador de milhares 5 3" xfId="364"/>
    <cellStyle name="Separador de milhares 6" xfId="365"/>
    <cellStyle name="Título 1 1" xfId="366"/>
    <cellStyle name="Título 1 1 1" xfId="367"/>
    <cellStyle name="Título 1 1 2" xfId="368"/>
    <cellStyle name="Título 1 1 3" xfId="3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58ED5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9525</xdr:rowOff>
    </xdr:from>
    <xdr:to>
      <xdr:col>1</xdr:col>
      <xdr:colOff>457200</xdr:colOff>
      <xdr:row>3</xdr:row>
      <xdr:rowOff>180975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9525"/>
          <a:ext cx="9334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19050</xdr:rowOff>
    </xdr:from>
    <xdr:to>
      <xdr:col>2</xdr:col>
      <xdr:colOff>2286000</xdr:colOff>
      <xdr:row>2</xdr:row>
      <xdr:rowOff>161925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2600325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6"/>
  <sheetViews>
    <sheetView showGridLines="0" showZeros="0" zoomScaleSheetLayoutView="100" workbookViewId="0" topLeftCell="A1">
      <selection activeCell="A83" sqref="A83"/>
    </sheetView>
  </sheetViews>
  <sheetFormatPr defaultColWidth="9.140625" defaultRowHeight="16.5" customHeight="1"/>
  <cols>
    <col min="1" max="1" width="13.421875" style="1" customWidth="1"/>
    <col min="2" max="2" width="15.140625" style="1" customWidth="1"/>
    <col min="3" max="3" width="102.7109375" style="2" customWidth="1"/>
    <col min="4" max="4" width="11.421875" style="3" customWidth="1"/>
    <col min="5" max="5" width="13.57421875" style="4" customWidth="1"/>
    <col min="6" max="6" width="11.140625" style="5" customWidth="1"/>
    <col min="7" max="7" width="13.421875" style="3" customWidth="1"/>
    <col min="8" max="8" width="14.7109375" style="6" customWidth="1"/>
    <col min="9" max="9" width="18.421875" style="3" customWidth="1"/>
    <col min="10" max="10" width="27.421875" style="3" customWidth="1"/>
    <col min="11" max="11" width="17.140625" style="3" customWidth="1"/>
    <col min="12" max="16384" width="9.140625" style="3" customWidth="1"/>
  </cols>
  <sheetData>
    <row r="1" spans="1:8" s="13" customFormat="1" ht="16.5" customHeight="1">
      <c r="A1" s="7"/>
      <c r="B1" s="8"/>
      <c r="C1" s="9" t="s">
        <v>0</v>
      </c>
      <c r="D1" s="10" t="s">
        <v>1</v>
      </c>
      <c r="E1" s="10"/>
      <c r="F1" s="11" t="s">
        <v>2</v>
      </c>
      <c r="G1" s="11"/>
      <c r="H1" s="12"/>
    </row>
    <row r="2" spans="1:8" s="13" customFormat="1" ht="16.5" customHeight="1">
      <c r="A2" s="14"/>
      <c r="B2" s="15"/>
      <c r="C2" s="16" t="s">
        <v>3</v>
      </c>
      <c r="D2" s="17" t="s">
        <v>4</v>
      </c>
      <c r="E2" s="17"/>
      <c r="F2" s="18"/>
      <c r="G2" s="18"/>
      <c r="H2" s="12"/>
    </row>
    <row r="3" spans="1:8" s="13" customFormat="1" ht="16.5" customHeight="1">
      <c r="A3" s="14"/>
      <c r="B3" s="15"/>
      <c r="C3" s="16" t="s">
        <v>5</v>
      </c>
      <c r="D3" s="19" t="s">
        <v>6</v>
      </c>
      <c r="E3" s="19"/>
      <c r="F3" s="20" t="s">
        <v>7</v>
      </c>
      <c r="G3" s="20"/>
      <c r="H3" s="12"/>
    </row>
    <row r="4" spans="1:8" s="13" customFormat="1" ht="16.5" customHeight="1">
      <c r="A4" s="21"/>
      <c r="B4" s="22"/>
      <c r="C4" s="22"/>
      <c r="D4" s="23" t="s">
        <v>8</v>
      </c>
      <c r="E4" s="23"/>
      <c r="F4" s="24" t="s">
        <v>9</v>
      </c>
      <c r="G4" s="24"/>
      <c r="H4" s="12"/>
    </row>
    <row r="5" spans="1:8" s="26" customFormat="1" ht="17.25" customHeight="1">
      <c r="A5" s="25" t="s">
        <v>10</v>
      </c>
      <c r="B5" s="25" t="s">
        <v>11</v>
      </c>
      <c r="C5" s="25"/>
      <c r="D5" s="25"/>
      <c r="E5" s="25"/>
      <c r="F5" s="25"/>
      <c r="G5" s="25"/>
      <c r="H5" s="12"/>
    </row>
    <row r="6" spans="1:8" s="13" customFormat="1" ht="16.5" customHeight="1">
      <c r="A6" s="27" t="s">
        <v>12</v>
      </c>
      <c r="B6" s="27" t="s">
        <v>13</v>
      </c>
      <c r="C6" s="28" t="s">
        <v>14</v>
      </c>
      <c r="D6" s="27" t="s">
        <v>15</v>
      </c>
      <c r="E6" s="29" t="s">
        <v>16</v>
      </c>
      <c r="F6" s="30" t="s">
        <v>17</v>
      </c>
      <c r="G6" s="30"/>
      <c r="H6" s="12"/>
    </row>
    <row r="7" spans="1:8" s="13" customFormat="1" ht="16.5" customHeight="1">
      <c r="A7" s="27"/>
      <c r="B7" s="27"/>
      <c r="C7" s="28"/>
      <c r="D7" s="27"/>
      <c r="E7" s="29"/>
      <c r="F7" s="30" t="s">
        <v>18</v>
      </c>
      <c r="G7" s="27" t="s">
        <v>19</v>
      </c>
      <c r="H7" s="12"/>
    </row>
    <row r="8" spans="1:11" ht="17.25" customHeight="1">
      <c r="A8" s="31" t="s">
        <v>20</v>
      </c>
      <c r="B8" s="31"/>
      <c r="C8" s="31"/>
      <c r="D8" s="31"/>
      <c r="E8" s="31"/>
      <c r="F8" s="31"/>
      <c r="G8" s="31"/>
      <c r="H8" s="32"/>
      <c r="I8" s="33"/>
      <c r="J8" s="34"/>
      <c r="K8" s="32"/>
    </row>
    <row r="9" spans="1:11" s="46" customFormat="1" ht="12.75">
      <c r="A9" s="35">
        <v>1</v>
      </c>
      <c r="B9" s="36" t="s">
        <v>21</v>
      </c>
      <c r="C9" s="37" t="s">
        <v>22</v>
      </c>
      <c r="D9" s="38"/>
      <c r="E9" s="39"/>
      <c r="F9" s="40"/>
      <c r="G9" s="41"/>
      <c r="H9" s="42"/>
      <c r="I9" s="43"/>
      <c r="J9" s="44"/>
      <c r="K9" s="45"/>
    </row>
    <row r="10" spans="1:11" s="46" customFormat="1" ht="12.75">
      <c r="A10" s="47" t="s">
        <v>23</v>
      </c>
      <c r="B10" s="48" t="s">
        <v>24</v>
      </c>
      <c r="C10" s="49" t="s">
        <v>25</v>
      </c>
      <c r="D10" s="50"/>
      <c r="E10" s="51"/>
      <c r="F10" s="52"/>
      <c r="G10" s="53"/>
      <c r="H10" s="42"/>
      <c r="I10" s="43"/>
      <c r="J10" s="44"/>
      <c r="K10" s="45"/>
    </row>
    <row r="11" spans="1:11" s="46" customFormat="1" ht="12.75">
      <c r="A11" s="54" t="s">
        <v>26</v>
      </c>
      <c r="B11" s="55" t="s">
        <v>27</v>
      </c>
      <c r="C11" s="56" t="s">
        <v>28</v>
      </c>
      <c r="D11" s="57" t="s">
        <v>29</v>
      </c>
      <c r="E11" s="51">
        <v>1</v>
      </c>
      <c r="F11" s="52">
        <v>1058.54</v>
      </c>
      <c r="G11" s="53">
        <v>1058.54</v>
      </c>
      <c r="H11" s="42"/>
      <c r="I11" s="43"/>
      <c r="J11" s="58"/>
      <c r="K11" s="45"/>
    </row>
    <row r="12" spans="1:11" s="46" customFormat="1" ht="12.75">
      <c r="A12" s="47" t="s">
        <v>30</v>
      </c>
      <c r="B12" s="48" t="s">
        <v>31</v>
      </c>
      <c r="C12" s="49" t="s">
        <v>32</v>
      </c>
      <c r="D12" s="50"/>
      <c r="E12" s="51"/>
      <c r="F12" s="52"/>
      <c r="G12" s="53"/>
      <c r="H12" s="42"/>
      <c r="I12" s="43"/>
      <c r="J12" s="58"/>
      <c r="K12" s="45"/>
    </row>
    <row r="13" spans="1:11" s="46" customFormat="1" ht="12.75">
      <c r="A13" s="54" t="s">
        <v>33</v>
      </c>
      <c r="B13" s="55" t="s">
        <v>34</v>
      </c>
      <c r="C13" s="56" t="s">
        <v>35</v>
      </c>
      <c r="D13" s="57" t="s">
        <v>29</v>
      </c>
      <c r="E13" s="51">
        <v>1</v>
      </c>
      <c r="F13" s="52">
        <v>529.27</v>
      </c>
      <c r="G13" s="53">
        <v>529.27</v>
      </c>
      <c r="H13" s="42"/>
      <c r="I13" s="43"/>
      <c r="J13" s="58"/>
      <c r="K13" s="45"/>
    </row>
    <row r="14" spans="1:11" s="46" customFormat="1" ht="12.75">
      <c r="A14" s="47" t="s">
        <v>36</v>
      </c>
      <c r="B14" s="48" t="s">
        <v>37</v>
      </c>
      <c r="C14" s="49" t="s">
        <v>38</v>
      </c>
      <c r="D14" s="57"/>
      <c r="E14" s="51"/>
      <c r="F14" s="52"/>
      <c r="G14" s="53"/>
      <c r="H14" s="42"/>
      <c r="I14" s="43"/>
      <c r="J14" s="58"/>
      <c r="K14" s="45"/>
    </row>
    <row r="15" spans="1:11" s="46" customFormat="1" ht="12.75">
      <c r="A15" s="47" t="s">
        <v>39</v>
      </c>
      <c r="B15" s="55" t="s">
        <v>40</v>
      </c>
      <c r="C15" s="56" t="s">
        <v>41</v>
      </c>
      <c r="D15" s="57" t="s">
        <v>42</v>
      </c>
      <c r="E15" s="51">
        <v>3</v>
      </c>
      <c r="F15" s="52">
        <v>6178.89</v>
      </c>
      <c r="G15" s="53">
        <v>18536.67</v>
      </c>
      <c r="H15" s="42"/>
      <c r="I15" s="43"/>
      <c r="J15" s="58"/>
      <c r="K15" s="45"/>
    </row>
    <row r="16" spans="1:11" s="46" customFormat="1" ht="12.75">
      <c r="A16" s="47" t="s">
        <v>43</v>
      </c>
      <c r="B16" s="48" t="s">
        <v>44</v>
      </c>
      <c r="C16" s="49" t="s">
        <v>45</v>
      </c>
      <c r="D16" s="57"/>
      <c r="E16" s="51"/>
      <c r="F16" s="52"/>
      <c r="G16" s="53"/>
      <c r="H16" s="42"/>
      <c r="I16" s="43"/>
      <c r="J16" s="58"/>
      <c r="K16" s="45"/>
    </row>
    <row r="17" spans="1:11" s="46" customFormat="1" ht="12.75">
      <c r="A17" s="47" t="s">
        <v>46</v>
      </c>
      <c r="B17" s="55" t="s">
        <v>47</v>
      </c>
      <c r="C17" s="56" t="s">
        <v>48</v>
      </c>
      <c r="D17" s="57" t="s">
        <v>42</v>
      </c>
      <c r="E17" s="51">
        <v>3</v>
      </c>
      <c r="F17" s="52">
        <v>5381.54</v>
      </c>
      <c r="G17" s="53">
        <v>16144.62</v>
      </c>
      <c r="H17" s="42"/>
      <c r="I17" s="43"/>
      <c r="J17" s="58"/>
      <c r="K17" s="45"/>
    </row>
    <row r="18" spans="1:11" s="46" customFormat="1" ht="12.75">
      <c r="A18" s="59">
        <v>2</v>
      </c>
      <c r="B18" s="48" t="s">
        <v>49</v>
      </c>
      <c r="C18" s="49" t="s">
        <v>50</v>
      </c>
      <c r="D18" s="48"/>
      <c r="E18" s="60"/>
      <c r="F18" s="52"/>
      <c r="G18" s="53"/>
      <c r="H18" s="42"/>
      <c r="I18" s="43"/>
      <c r="J18" s="58"/>
      <c r="K18" s="45"/>
    </row>
    <row r="19" spans="1:11" s="46" customFormat="1" ht="12.75">
      <c r="A19" s="47" t="s">
        <v>51</v>
      </c>
      <c r="B19" s="48" t="s">
        <v>52</v>
      </c>
      <c r="C19" s="49" t="s">
        <v>53</v>
      </c>
      <c r="D19" s="61"/>
      <c r="E19" s="60"/>
      <c r="F19" s="52"/>
      <c r="G19" s="53"/>
      <c r="H19" s="42"/>
      <c r="I19" s="43"/>
      <c r="J19" s="44"/>
      <c r="K19" s="45"/>
    </row>
    <row r="20" spans="1:11" s="46" customFormat="1" ht="12.75">
      <c r="A20" s="54" t="s">
        <v>54</v>
      </c>
      <c r="B20" s="55" t="s">
        <v>55</v>
      </c>
      <c r="C20" s="56" t="s">
        <v>56</v>
      </c>
      <c r="D20" s="62" t="s">
        <v>57</v>
      </c>
      <c r="E20" s="51">
        <v>10</v>
      </c>
      <c r="F20" s="52">
        <v>41.99</v>
      </c>
      <c r="G20" s="53">
        <v>419.9</v>
      </c>
      <c r="H20" s="42"/>
      <c r="I20" s="43"/>
      <c r="J20" s="63"/>
      <c r="K20" s="45"/>
    </row>
    <row r="21" spans="1:11" s="46" customFormat="1" ht="12.75">
      <c r="A21" s="47" t="s">
        <v>58</v>
      </c>
      <c r="B21" s="48" t="s">
        <v>59</v>
      </c>
      <c r="C21" s="49" t="s">
        <v>60</v>
      </c>
      <c r="D21" s="64"/>
      <c r="E21" s="60"/>
      <c r="F21" s="65"/>
      <c r="G21" s="66"/>
      <c r="H21" s="42"/>
      <c r="I21" s="43"/>
      <c r="J21" s="63"/>
      <c r="K21" s="45"/>
    </row>
    <row r="22" spans="1:11" s="46" customFormat="1" ht="12.75">
      <c r="A22" s="54" t="s">
        <v>61</v>
      </c>
      <c r="B22" s="55" t="s">
        <v>62</v>
      </c>
      <c r="C22" s="56" t="s">
        <v>63</v>
      </c>
      <c r="D22" s="62" t="s">
        <v>57</v>
      </c>
      <c r="E22" s="51">
        <v>510.4</v>
      </c>
      <c r="F22" s="52">
        <v>42.87</v>
      </c>
      <c r="G22" s="53">
        <v>21880.85</v>
      </c>
      <c r="H22" s="42"/>
      <c r="I22" s="43"/>
      <c r="J22" s="63"/>
      <c r="K22" s="45"/>
    </row>
    <row r="23" spans="1:11" s="46" customFormat="1" ht="12.75">
      <c r="A23" s="54" t="s">
        <v>64</v>
      </c>
      <c r="B23" s="55" t="s">
        <v>65</v>
      </c>
      <c r="C23" s="56" t="s">
        <v>66</v>
      </c>
      <c r="D23" s="62" t="s">
        <v>57</v>
      </c>
      <c r="E23" s="51">
        <v>179.94</v>
      </c>
      <c r="F23" s="52">
        <v>12.68</v>
      </c>
      <c r="G23" s="53">
        <v>2281.64</v>
      </c>
      <c r="H23" s="42"/>
      <c r="I23" s="43"/>
      <c r="J23" s="63"/>
      <c r="K23" s="45"/>
    </row>
    <row r="24" spans="1:11" s="46" customFormat="1" ht="12.75">
      <c r="A24" s="54" t="s">
        <v>67</v>
      </c>
      <c r="B24" s="55" t="s">
        <v>68</v>
      </c>
      <c r="C24" s="56" t="s">
        <v>69</v>
      </c>
      <c r="D24" s="62" t="s">
        <v>70</v>
      </c>
      <c r="E24" s="51">
        <v>3</v>
      </c>
      <c r="F24" s="52">
        <v>150</v>
      </c>
      <c r="G24" s="53">
        <v>450</v>
      </c>
      <c r="H24" s="42"/>
      <c r="I24" s="43"/>
      <c r="J24" s="63"/>
      <c r="K24" s="45"/>
    </row>
    <row r="25" spans="1:11" s="46" customFormat="1" ht="12.75">
      <c r="A25" s="47" t="s">
        <v>71</v>
      </c>
      <c r="B25" s="48" t="s">
        <v>72</v>
      </c>
      <c r="C25" s="49" t="s">
        <v>73</v>
      </c>
      <c r="D25" s="67"/>
      <c r="E25" s="68"/>
      <c r="F25" s="52"/>
      <c r="G25" s="53"/>
      <c r="H25" s="42"/>
      <c r="I25" s="43"/>
      <c r="J25" s="44"/>
      <c r="K25" s="45"/>
    </row>
    <row r="26" spans="1:11" s="46" customFormat="1" ht="12.75">
      <c r="A26" s="54" t="s">
        <v>74</v>
      </c>
      <c r="B26" s="55" t="s">
        <v>75</v>
      </c>
      <c r="C26" s="56" t="s">
        <v>76</v>
      </c>
      <c r="D26" s="62" t="s">
        <v>77</v>
      </c>
      <c r="E26" s="51">
        <v>1.05</v>
      </c>
      <c r="F26" s="52">
        <v>77.34</v>
      </c>
      <c r="G26" s="53">
        <v>81.21</v>
      </c>
      <c r="H26" s="42"/>
      <c r="I26" s="43"/>
      <c r="J26" s="63"/>
      <c r="K26" s="45"/>
    </row>
    <row r="27" spans="1:11" s="46" customFormat="1" ht="12.75">
      <c r="A27" s="54" t="s">
        <v>78</v>
      </c>
      <c r="B27" s="55" t="s">
        <v>79</v>
      </c>
      <c r="C27" s="56" t="s">
        <v>80</v>
      </c>
      <c r="D27" s="62" t="s">
        <v>57</v>
      </c>
      <c r="E27" s="51">
        <f>126.35+42.22</f>
        <v>168.57</v>
      </c>
      <c r="F27" s="52">
        <v>8.45</v>
      </c>
      <c r="G27" s="53">
        <v>1424.42</v>
      </c>
      <c r="H27" s="42"/>
      <c r="I27" s="43"/>
      <c r="J27" s="63"/>
      <c r="K27" s="45"/>
    </row>
    <row r="28" spans="1:11" s="46" customFormat="1" ht="12.75">
      <c r="A28" s="54" t="s">
        <v>81</v>
      </c>
      <c r="B28" s="55" t="s">
        <v>82</v>
      </c>
      <c r="C28" s="56" t="s">
        <v>83</v>
      </c>
      <c r="D28" s="62" t="s">
        <v>84</v>
      </c>
      <c r="E28" s="51">
        <v>11.4</v>
      </c>
      <c r="F28" s="52">
        <v>4.88</v>
      </c>
      <c r="G28" s="53">
        <v>55.63</v>
      </c>
      <c r="H28" s="42"/>
      <c r="I28" s="43"/>
      <c r="J28" s="63"/>
      <c r="K28" s="45"/>
    </row>
    <row r="29" spans="1:11" s="46" customFormat="1" ht="12.75">
      <c r="A29" s="54" t="s">
        <v>85</v>
      </c>
      <c r="B29" s="55" t="s">
        <v>86</v>
      </c>
      <c r="C29" s="56" t="s">
        <v>87</v>
      </c>
      <c r="D29" s="62" t="s">
        <v>77</v>
      </c>
      <c r="E29" s="51">
        <v>0.12</v>
      </c>
      <c r="F29" s="52">
        <v>131.99</v>
      </c>
      <c r="G29" s="53">
        <v>15.84</v>
      </c>
      <c r="H29" s="42"/>
      <c r="I29" s="43"/>
      <c r="J29" s="63"/>
      <c r="K29" s="45"/>
    </row>
    <row r="30" spans="1:11" s="46" customFormat="1" ht="12.75">
      <c r="A30" s="54" t="s">
        <v>88</v>
      </c>
      <c r="B30" s="55" t="s">
        <v>89</v>
      </c>
      <c r="C30" s="56" t="s">
        <v>90</v>
      </c>
      <c r="D30" s="62" t="s">
        <v>77</v>
      </c>
      <c r="E30" s="51">
        <v>0.44</v>
      </c>
      <c r="F30" s="52">
        <v>71.02</v>
      </c>
      <c r="G30" s="53">
        <v>31.25</v>
      </c>
      <c r="H30" s="42"/>
      <c r="I30" s="43"/>
      <c r="J30" s="63"/>
      <c r="K30" s="45"/>
    </row>
    <row r="31" spans="1:11" s="46" customFormat="1" ht="12.75">
      <c r="A31" s="54" t="s">
        <v>91</v>
      </c>
      <c r="B31" s="55" t="s">
        <v>92</v>
      </c>
      <c r="C31" s="56" t="s">
        <v>93</v>
      </c>
      <c r="D31" s="62" t="s">
        <v>94</v>
      </c>
      <c r="E31" s="51">
        <v>335</v>
      </c>
      <c r="F31" s="52">
        <v>1.17</v>
      </c>
      <c r="G31" s="53">
        <v>391.95</v>
      </c>
      <c r="H31" s="42"/>
      <c r="I31" s="43"/>
      <c r="J31" s="63"/>
      <c r="K31" s="45"/>
    </row>
    <row r="32" spans="1:11" s="46" customFormat="1" ht="12.75">
      <c r="A32" s="54" t="s">
        <v>95</v>
      </c>
      <c r="B32" s="55" t="s">
        <v>96</v>
      </c>
      <c r="C32" s="56" t="s">
        <v>97</v>
      </c>
      <c r="D32" s="62" t="s">
        <v>94</v>
      </c>
      <c r="E32" s="51">
        <v>14</v>
      </c>
      <c r="F32" s="52">
        <v>218.59</v>
      </c>
      <c r="G32" s="53">
        <v>3060.26</v>
      </c>
      <c r="H32" s="42"/>
      <c r="I32" s="43"/>
      <c r="J32" s="63"/>
      <c r="K32" s="45"/>
    </row>
    <row r="33" spans="1:11" s="46" customFormat="1" ht="12.75">
      <c r="A33" s="54" t="s">
        <v>98</v>
      </c>
      <c r="B33" s="55" t="s">
        <v>99</v>
      </c>
      <c r="C33" s="56" t="s">
        <v>100</v>
      </c>
      <c r="D33" s="62" t="s">
        <v>94</v>
      </c>
      <c r="E33" s="51">
        <v>8</v>
      </c>
      <c r="F33" s="52">
        <v>6.74</v>
      </c>
      <c r="G33" s="53">
        <v>53.92</v>
      </c>
      <c r="H33" s="42"/>
      <c r="I33" s="43"/>
      <c r="J33" s="63"/>
      <c r="K33" s="45"/>
    </row>
    <row r="34" spans="1:11" s="46" customFormat="1" ht="12.75">
      <c r="A34" s="54" t="s">
        <v>101</v>
      </c>
      <c r="B34" s="55" t="s">
        <v>102</v>
      </c>
      <c r="C34" s="56" t="s">
        <v>103</v>
      </c>
      <c r="D34" s="62" t="s">
        <v>94</v>
      </c>
      <c r="E34" s="51">
        <v>49</v>
      </c>
      <c r="F34" s="52">
        <v>8.57</v>
      </c>
      <c r="G34" s="53">
        <v>419.93</v>
      </c>
      <c r="H34" s="42"/>
      <c r="I34" s="43"/>
      <c r="J34" s="63"/>
      <c r="K34" s="45"/>
    </row>
    <row r="35" spans="1:11" s="46" customFormat="1" ht="12.75">
      <c r="A35" s="54" t="s">
        <v>104</v>
      </c>
      <c r="B35" s="55" t="s">
        <v>105</v>
      </c>
      <c r="C35" s="56" t="s">
        <v>106</v>
      </c>
      <c r="D35" s="62" t="s">
        <v>94</v>
      </c>
      <c r="E35" s="51">
        <v>28</v>
      </c>
      <c r="F35" s="52">
        <v>4.29</v>
      </c>
      <c r="G35" s="53">
        <v>120.12</v>
      </c>
      <c r="H35" s="42"/>
      <c r="I35" s="43"/>
      <c r="J35" s="63"/>
      <c r="K35" s="45"/>
    </row>
    <row r="36" spans="1:11" s="46" customFormat="1" ht="12.75">
      <c r="A36" s="54" t="s">
        <v>107</v>
      </c>
      <c r="B36" s="55" t="s">
        <v>108</v>
      </c>
      <c r="C36" s="56" t="s">
        <v>109</v>
      </c>
      <c r="D36" s="62" t="s">
        <v>94</v>
      </c>
      <c r="E36" s="51">
        <v>21</v>
      </c>
      <c r="F36" s="52">
        <v>292.5</v>
      </c>
      <c r="G36" s="53">
        <v>6142.5</v>
      </c>
      <c r="H36" s="42"/>
      <c r="I36" s="43"/>
      <c r="J36" s="63"/>
      <c r="K36" s="45"/>
    </row>
    <row r="37" spans="1:11" s="46" customFormat="1" ht="12.75">
      <c r="A37" s="47" t="s">
        <v>110</v>
      </c>
      <c r="B37" s="48" t="s">
        <v>111</v>
      </c>
      <c r="C37" s="49" t="s">
        <v>112</v>
      </c>
      <c r="D37" s="67"/>
      <c r="E37" s="51"/>
      <c r="F37" s="52"/>
      <c r="G37" s="53"/>
      <c r="H37" s="42"/>
      <c r="I37" s="43"/>
      <c r="J37" s="44"/>
      <c r="K37" s="45"/>
    </row>
    <row r="38" spans="1:11" s="46" customFormat="1" ht="12.75">
      <c r="A38" s="54" t="s">
        <v>113</v>
      </c>
      <c r="B38" s="55" t="s">
        <v>114</v>
      </c>
      <c r="C38" s="56" t="s">
        <v>115</v>
      </c>
      <c r="D38" s="67" t="s">
        <v>77</v>
      </c>
      <c r="E38" s="51">
        <v>3.7</v>
      </c>
      <c r="F38" s="52">
        <v>18.38</v>
      </c>
      <c r="G38" s="53">
        <v>68.01</v>
      </c>
      <c r="H38" s="42"/>
      <c r="I38" s="43"/>
      <c r="J38" s="63"/>
      <c r="K38" s="45"/>
    </row>
    <row r="39" spans="1:11" s="46" customFormat="1" ht="12.75">
      <c r="A39" s="54" t="s">
        <v>116</v>
      </c>
      <c r="B39" s="55" t="s">
        <v>117</v>
      </c>
      <c r="C39" s="56" t="s">
        <v>118</v>
      </c>
      <c r="D39" s="67" t="s">
        <v>77</v>
      </c>
      <c r="E39" s="51">
        <v>0.88</v>
      </c>
      <c r="F39" s="52">
        <v>11.03</v>
      </c>
      <c r="G39" s="53">
        <v>9.71</v>
      </c>
      <c r="H39" s="42"/>
      <c r="I39" s="43"/>
      <c r="J39" s="63"/>
      <c r="K39" s="45"/>
    </row>
    <row r="40" spans="1:11" s="46" customFormat="1" ht="12.75">
      <c r="A40" s="47" t="s">
        <v>119</v>
      </c>
      <c r="B40" s="48" t="s">
        <v>120</v>
      </c>
      <c r="C40" s="49" t="s">
        <v>121</v>
      </c>
      <c r="D40" s="67"/>
      <c r="E40" s="51"/>
      <c r="F40" s="52"/>
      <c r="G40" s="53"/>
      <c r="H40" s="42"/>
      <c r="I40" s="43"/>
      <c r="J40" s="63"/>
      <c r="K40" s="45"/>
    </row>
    <row r="41" spans="1:11" s="46" customFormat="1" ht="12.75">
      <c r="A41" s="54" t="s">
        <v>122</v>
      </c>
      <c r="B41" s="55" t="s">
        <v>123</v>
      </c>
      <c r="C41" s="56" t="s">
        <v>124</v>
      </c>
      <c r="D41" s="67" t="s">
        <v>84</v>
      </c>
      <c r="E41" s="51">
        <v>10.5</v>
      </c>
      <c r="F41" s="52">
        <v>25.83</v>
      </c>
      <c r="G41" s="53">
        <v>271.22</v>
      </c>
      <c r="H41" s="42"/>
      <c r="I41" s="43"/>
      <c r="J41" s="63"/>
      <c r="K41" s="45"/>
    </row>
    <row r="42" spans="1:11" s="46" customFormat="1" ht="12.75">
      <c r="A42" s="54" t="s">
        <v>125</v>
      </c>
      <c r="B42" s="55" t="s">
        <v>126</v>
      </c>
      <c r="C42" s="56" t="s">
        <v>127</v>
      </c>
      <c r="D42" s="67" t="s">
        <v>77</v>
      </c>
      <c r="E42" s="51">
        <v>2.22</v>
      </c>
      <c r="F42" s="52">
        <v>80</v>
      </c>
      <c r="G42" s="53">
        <v>177.6</v>
      </c>
      <c r="H42" s="42"/>
      <c r="I42" s="43"/>
      <c r="J42" s="69"/>
      <c r="K42" s="45"/>
    </row>
    <row r="43" spans="1:11" s="46" customFormat="1" ht="12.75">
      <c r="A43" s="54" t="s">
        <v>128</v>
      </c>
      <c r="B43" s="55" t="s">
        <v>129</v>
      </c>
      <c r="C43" s="56" t="s">
        <v>130</v>
      </c>
      <c r="D43" s="67" t="s">
        <v>57</v>
      </c>
      <c r="E43" s="51">
        <v>7.4</v>
      </c>
      <c r="F43" s="52">
        <v>2.38</v>
      </c>
      <c r="G43" s="53">
        <v>17.61</v>
      </c>
      <c r="H43" s="42"/>
      <c r="I43" s="43"/>
      <c r="J43" s="69"/>
      <c r="K43" s="45"/>
    </row>
    <row r="44" spans="1:11" s="46" customFormat="1" ht="12.75">
      <c r="A44" s="70" t="s">
        <v>131</v>
      </c>
      <c r="B44" s="71" t="s">
        <v>132</v>
      </c>
      <c r="C44" s="72" t="s">
        <v>133</v>
      </c>
      <c r="D44" s="73" t="s">
        <v>77</v>
      </c>
      <c r="E44" s="74">
        <v>0.59</v>
      </c>
      <c r="F44" s="75">
        <v>389.17</v>
      </c>
      <c r="G44" s="76">
        <v>229.61</v>
      </c>
      <c r="H44" s="42"/>
      <c r="I44" s="43"/>
      <c r="J44" s="69"/>
      <c r="K44" s="45"/>
    </row>
    <row r="45" spans="1:11" s="46" customFormat="1" ht="12.75" customHeight="1">
      <c r="A45" s="77" t="s">
        <v>134</v>
      </c>
      <c r="B45" s="77"/>
      <c r="C45" s="77"/>
      <c r="D45" s="77"/>
      <c r="E45" s="77"/>
      <c r="F45" s="77"/>
      <c r="G45" s="78">
        <f>SUM(G9:G44)</f>
        <v>73872.27999999998</v>
      </c>
      <c r="H45" s="42"/>
      <c r="I45" s="43"/>
      <c r="J45" s="44"/>
      <c r="K45" s="45"/>
    </row>
    <row r="46" spans="1:11" s="46" customFormat="1" ht="17.25" customHeight="1">
      <c r="A46" s="31" t="s">
        <v>135</v>
      </c>
      <c r="B46" s="31"/>
      <c r="C46" s="31"/>
      <c r="D46" s="31"/>
      <c r="E46" s="31"/>
      <c r="F46" s="31"/>
      <c r="G46" s="31"/>
      <c r="H46" s="42"/>
      <c r="I46" s="43"/>
      <c r="J46" s="44"/>
      <c r="K46" s="45"/>
    </row>
    <row r="47" spans="1:11" s="46" customFormat="1" ht="12.75">
      <c r="A47" s="79">
        <v>3</v>
      </c>
      <c r="B47" s="36" t="s">
        <v>136</v>
      </c>
      <c r="C47" s="80" t="s">
        <v>137</v>
      </c>
      <c r="D47" s="81"/>
      <c r="E47" s="39"/>
      <c r="F47" s="40"/>
      <c r="G47" s="41"/>
      <c r="H47" s="42"/>
      <c r="I47" s="43"/>
      <c r="J47" s="44"/>
      <c r="K47" s="45"/>
    </row>
    <row r="48" spans="1:11" s="46" customFormat="1" ht="12.75">
      <c r="A48" s="47" t="s">
        <v>138</v>
      </c>
      <c r="B48" s="61" t="s">
        <v>139</v>
      </c>
      <c r="C48" s="82" t="s">
        <v>140</v>
      </c>
      <c r="D48" s="67"/>
      <c r="E48" s="51"/>
      <c r="F48" s="52"/>
      <c r="G48" s="53"/>
      <c r="H48" s="42"/>
      <c r="I48" s="43"/>
      <c r="J48" s="44"/>
      <c r="K48" s="45"/>
    </row>
    <row r="49" spans="1:11" s="46" customFormat="1" ht="12.75">
      <c r="A49" s="54" t="s">
        <v>141</v>
      </c>
      <c r="B49" s="67" t="s">
        <v>142</v>
      </c>
      <c r="C49" s="83" t="s">
        <v>143</v>
      </c>
      <c r="D49" s="67" t="s">
        <v>144</v>
      </c>
      <c r="E49" s="51">
        <v>1660</v>
      </c>
      <c r="F49" s="52">
        <v>4.19</v>
      </c>
      <c r="G49" s="53">
        <v>6955.4</v>
      </c>
      <c r="H49" s="42"/>
      <c r="I49" s="43"/>
      <c r="J49" s="63"/>
      <c r="K49" s="45"/>
    </row>
    <row r="50" spans="1:11" s="46" customFormat="1" ht="12.75">
      <c r="A50" s="54" t="s">
        <v>145</v>
      </c>
      <c r="B50" s="84" t="s">
        <v>146</v>
      </c>
      <c r="C50" s="83" t="s">
        <v>147</v>
      </c>
      <c r="D50" s="67" t="s">
        <v>57</v>
      </c>
      <c r="E50" s="51">
        <v>10.77</v>
      </c>
      <c r="F50" s="52">
        <v>42.83</v>
      </c>
      <c r="G50" s="53">
        <v>461.28</v>
      </c>
      <c r="H50" s="42"/>
      <c r="I50" s="43"/>
      <c r="J50" s="85"/>
      <c r="K50" s="45"/>
    </row>
    <row r="51" spans="1:11" s="46" customFormat="1" ht="12.75">
      <c r="A51" s="54" t="s">
        <v>148</v>
      </c>
      <c r="B51" s="84" t="s">
        <v>149</v>
      </c>
      <c r="C51" s="86" t="s">
        <v>150</v>
      </c>
      <c r="D51" s="67" t="s">
        <v>57</v>
      </c>
      <c r="E51" s="51">
        <v>245.94</v>
      </c>
      <c r="F51" s="52">
        <v>57.32</v>
      </c>
      <c r="G51" s="53">
        <v>14097.28</v>
      </c>
      <c r="H51" s="42"/>
      <c r="I51" s="43"/>
      <c r="J51" s="63"/>
      <c r="K51" s="45"/>
    </row>
    <row r="52" spans="1:11" s="46" customFormat="1" ht="12.75">
      <c r="A52" s="47" t="s">
        <v>151</v>
      </c>
      <c r="B52" s="61" t="s">
        <v>152</v>
      </c>
      <c r="C52" s="82" t="s">
        <v>153</v>
      </c>
      <c r="D52" s="67"/>
      <c r="E52" s="51"/>
      <c r="F52" s="52"/>
      <c r="G52" s="53"/>
      <c r="H52" s="42"/>
      <c r="I52" s="43"/>
      <c r="J52" s="44"/>
      <c r="K52" s="45"/>
    </row>
    <row r="53" spans="1:11" s="46" customFormat="1" ht="12.75">
      <c r="A53" s="47" t="s">
        <v>154</v>
      </c>
      <c r="B53" s="61" t="s">
        <v>155</v>
      </c>
      <c r="C53" s="82" t="s">
        <v>156</v>
      </c>
      <c r="D53" s="67"/>
      <c r="E53" s="51"/>
      <c r="F53" s="52"/>
      <c r="G53" s="53"/>
      <c r="H53" s="87"/>
      <c r="I53" s="43"/>
      <c r="J53" s="88"/>
      <c r="K53" s="89"/>
    </row>
    <row r="54" spans="1:11" s="46" customFormat="1" ht="12.75">
      <c r="A54" s="54" t="s">
        <v>157</v>
      </c>
      <c r="B54" s="67" t="s">
        <v>158</v>
      </c>
      <c r="C54" s="83" t="s">
        <v>159</v>
      </c>
      <c r="D54" s="67" t="s">
        <v>160</v>
      </c>
      <c r="E54" s="51">
        <v>196.71</v>
      </c>
      <c r="F54" s="52">
        <v>7.17</v>
      </c>
      <c r="G54" s="53">
        <v>1410.41</v>
      </c>
      <c r="H54" s="87"/>
      <c r="I54" s="43"/>
      <c r="J54" s="90"/>
      <c r="K54" s="45"/>
    </row>
    <row r="55" spans="1:11" s="46" customFormat="1" ht="12.75">
      <c r="A55" s="54" t="s">
        <v>161</v>
      </c>
      <c r="B55" s="67" t="s">
        <v>162</v>
      </c>
      <c r="C55" s="83" t="s">
        <v>163</v>
      </c>
      <c r="D55" s="67" t="s">
        <v>160</v>
      </c>
      <c r="E55" s="51">
        <v>324.63</v>
      </c>
      <c r="F55" s="52">
        <v>6.82</v>
      </c>
      <c r="G55" s="53">
        <v>2213.98</v>
      </c>
      <c r="H55" s="42"/>
      <c r="I55" s="43"/>
      <c r="J55" s="85"/>
      <c r="K55" s="45"/>
    </row>
    <row r="56" spans="1:11" s="46" customFormat="1" ht="12.75">
      <c r="A56" s="47" t="s">
        <v>164</v>
      </c>
      <c r="B56" s="91" t="s">
        <v>165</v>
      </c>
      <c r="C56" s="82" t="s">
        <v>166</v>
      </c>
      <c r="D56" s="67"/>
      <c r="E56" s="51"/>
      <c r="F56" s="52"/>
      <c r="G56" s="53"/>
      <c r="H56" s="42"/>
      <c r="I56" s="43"/>
      <c r="J56" s="44"/>
      <c r="K56" s="45"/>
    </row>
    <row r="57" spans="1:11" s="46" customFormat="1" ht="12.75">
      <c r="A57" s="54" t="s">
        <v>167</v>
      </c>
      <c r="B57" s="84" t="s">
        <v>168</v>
      </c>
      <c r="C57" s="86" t="s">
        <v>169</v>
      </c>
      <c r="D57" s="67" t="s">
        <v>77</v>
      </c>
      <c r="E57" s="51">
        <v>28.47</v>
      </c>
      <c r="F57" s="52">
        <v>314.5</v>
      </c>
      <c r="G57" s="53">
        <v>8953.82</v>
      </c>
      <c r="H57" s="42"/>
      <c r="I57" s="43"/>
      <c r="J57" s="63"/>
      <c r="K57" s="45"/>
    </row>
    <row r="58" spans="1:11" s="46" customFormat="1" ht="12.75">
      <c r="A58" s="47" t="s">
        <v>170</v>
      </c>
      <c r="B58" s="91" t="s">
        <v>171</v>
      </c>
      <c r="C58" s="92" t="s">
        <v>172</v>
      </c>
      <c r="D58" s="67"/>
      <c r="E58" s="51"/>
      <c r="F58" s="52"/>
      <c r="G58" s="53"/>
      <c r="H58" s="42"/>
      <c r="I58" s="43"/>
      <c r="J58" s="44"/>
      <c r="K58" s="45"/>
    </row>
    <row r="59" spans="1:11" s="93" customFormat="1" ht="12.75">
      <c r="A59" s="54" t="s">
        <v>173</v>
      </c>
      <c r="B59" s="84" t="s">
        <v>174</v>
      </c>
      <c r="C59" s="83" t="s">
        <v>175</v>
      </c>
      <c r="D59" s="67" t="s">
        <v>77</v>
      </c>
      <c r="E59" s="51">
        <v>35.91</v>
      </c>
      <c r="F59" s="52">
        <v>70.75</v>
      </c>
      <c r="G59" s="53">
        <v>2540.63</v>
      </c>
      <c r="H59" s="42"/>
      <c r="I59" s="43"/>
      <c r="J59" s="85"/>
      <c r="K59" s="45"/>
    </row>
    <row r="60" spans="1:11" s="93" customFormat="1" ht="12.75">
      <c r="A60" s="47" t="s">
        <v>176</v>
      </c>
      <c r="B60" s="91" t="s">
        <v>177</v>
      </c>
      <c r="C60" s="82" t="s">
        <v>178</v>
      </c>
      <c r="D60" s="67"/>
      <c r="E60" s="51"/>
      <c r="F60" s="52"/>
      <c r="G60" s="53"/>
      <c r="H60" s="42"/>
      <c r="I60" s="43"/>
      <c r="J60" s="85"/>
      <c r="K60" s="45"/>
    </row>
    <row r="61" spans="1:11" s="93" customFormat="1" ht="12.75">
      <c r="A61" s="47" t="s">
        <v>179</v>
      </c>
      <c r="B61" s="91" t="s">
        <v>180</v>
      </c>
      <c r="C61" s="82" t="s">
        <v>181</v>
      </c>
      <c r="D61" s="61"/>
      <c r="E61" s="60"/>
      <c r="F61" s="52"/>
      <c r="G61" s="53"/>
      <c r="H61" s="42"/>
      <c r="I61" s="43"/>
      <c r="J61" s="85"/>
      <c r="K61" s="45"/>
    </row>
    <row r="62" spans="1:11" s="93" customFormat="1" ht="12.75">
      <c r="A62" s="54" t="s">
        <v>182</v>
      </c>
      <c r="B62" s="84" t="s">
        <v>183</v>
      </c>
      <c r="C62" s="83" t="s">
        <v>184</v>
      </c>
      <c r="D62" s="67" t="s">
        <v>57</v>
      </c>
      <c r="E62" s="51">
        <v>21.08</v>
      </c>
      <c r="F62" s="52">
        <v>1.75</v>
      </c>
      <c r="G62" s="53">
        <v>36.89</v>
      </c>
      <c r="H62" s="42"/>
      <c r="I62" s="43"/>
      <c r="J62" s="63"/>
      <c r="K62" s="45"/>
    </row>
    <row r="63" spans="1:11" s="93" customFormat="1" ht="12.75">
      <c r="A63" s="47" t="s">
        <v>185</v>
      </c>
      <c r="B63" s="91" t="s">
        <v>186</v>
      </c>
      <c r="C63" s="82" t="s">
        <v>187</v>
      </c>
      <c r="D63" s="61"/>
      <c r="E63" s="60"/>
      <c r="F63" s="52"/>
      <c r="G63" s="53"/>
      <c r="H63" s="42"/>
      <c r="I63" s="43"/>
      <c r="J63" s="63"/>
      <c r="K63" s="45"/>
    </row>
    <row r="64" spans="1:11" s="93" customFormat="1" ht="12.75">
      <c r="A64" s="54" t="s">
        <v>188</v>
      </c>
      <c r="B64" s="84" t="s">
        <v>189</v>
      </c>
      <c r="C64" s="83" t="s">
        <v>190</v>
      </c>
      <c r="D64" s="67" t="s">
        <v>57</v>
      </c>
      <c r="E64" s="51">
        <v>21.08</v>
      </c>
      <c r="F64" s="52">
        <v>10.61</v>
      </c>
      <c r="G64" s="53">
        <v>223.66</v>
      </c>
      <c r="H64" s="42"/>
      <c r="I64" s="43"/>
      <c r="J64" s="63"/>
      <c r="K64" s="45"/>
    </row>
    <row r="65" spans="1:11" s="46" customFormat="1" ht="12.75">
      <c r="A65" s="47" t="s">
        <v>191</v>
      </c>
      <c r="B65" s="61" t="s">
        <v>192</v>
      </c>
      <c r="C65" s="82" t="s">
        <v>193</v>
      </c>
      <c r="D65" s="67"/>
      <c r="E65" s="51"/>
      <c r="F65" s="52"/>
      <c r="G65" s="53"/>
      <c r="H65" s="42"/>
      <c r="I65" s="43"/>
      <c r="J65" s="44"/>
      <c r="K65" s="45"/>
    </row>
    <row r="66" spans="1:11" s="46" customFormat="1" ht="12.75">
      <c r="A66" s="54" t="s">
        <v>194</v>
      </c>
      <c r="B66" s="84" t="s">
        <v>195</v>
      </c>
      <c r="C66" s="83" t="s">
        <v>196</v>
      </c>
      <c r="D66" s="67" t="s">
        <v>84</v>
      </c>
      <c r="E66" s="51">
        <v>161.4</v>
      </c>
      <c r="F66" s="52">
        <v>17.86</v>
      </c>
      <c r="G66" s="53">
        <v>2882.6</v>
      </c>
      <c r="H66" s="42"/>
      <c r="I66" s="43"/>
      <c r="J66" s="85"/>
      <c r="K66" s="45"/>
    </row>
    <row r="67" spans="1:11" s="46" customFormat="1" ht="12.75">
      <c r="A67" s="54" t="s">
        <v>197</v>
      </c>
      <c r="B67" s="84" t="s">
        <v>198</v>
      </c>
      <c r="C67" s="83" t="s">
        <v>199</v>
      </c>
      <c r="D67" s="67" t="s">
        <v>84</v>
      </c>
      <c r="E67" s="51">
        <v>71.55</v>
      </c>
      <c r="F67" s="52">
        <v>14.66</v>
      </c>
      <c r="G67" s="53">
        <v>1048.92</v>
      </c>
      <c r="H67" s="42"/>
      <c r="I67" s="43"/>
      <c r="J67" s="85"/>
      <c r="K67" s="45"/>
    </row>
    <row r="68" spans="1:11" s="46" customFormat="1" ht="12.75">
      <c r="A68" s="47" t="s">
        <v>200</v>
      </c>
      <c r="B68" s="91" t="s">
        <v>201</v>
      </c>
      <c r="C68" s="82" t="s">
        <v>202</v>
      </c>
      <c r="D68" s="67"/>
      <c r="E68" s="51"/>
      <c r="F68" s="52"/>
      <c r="G68" s="53"/>
      <c r="H68" s="42"/>
      <c r="I68" s="43"/>
      <c r="J68" s="85"/>
      <c r="K68" s="45"/>
    </row>
    <row r="69" spans="1:11" s="46" customFormat="1" ht="12.75">
      <c r="A69" s="54" t="s">
        <v>203</v>
      </c>
      <c r="B69" s="84" t="s">
        <v>204</v>
      </c>
      <c r="C69" s="94" t="s">
        <v>205</v>
      </c>
      <c r="D69" s="95" t="s">
        <v>84</v>
      </c>
      <c r="E69" s="51">
        <v>78.3</v>
      </c>
      <c r="F69" s="52">
        <v>27.88</v>
      </c>
      <c r="G69" s="53">
        <v>2183</v>
      </c>
      <c r="H69" s="42"/>
      <c r="I69" s="43"/>
      <c r="J69" s="96"/>
      <c r="K69" s="45"/>
    </row>
    <row r="70" spans="1:11" s="46" customFormat="1" ht="12.75">
      <c r="A70" s="54" t="s">
        <v>206</v>
      </c>
      <c r="B70" s="84" t="s">
        <v>207</v>
      </c>
      <c r="C70" s="97" t="s">
        <v>208</v>
      </c>
      <c r="D70" s="98" t="s">
        <v>84</v>
      </c>
      <c r="E70" s="51">
        <v>78.3</v>
      </c>
      <c r="F70" s="52">
        <v>23.07</v>
      </c>
      <c r="G70" s="53">
        <v>1806.38</v>
      </c>
      <c r="H70" s="42"/>
      <c r="I70" s="43"/>
      <c r="J70" s="96"/>
      <c r="K70" s="45"/>
    </row>
    <row r="71" spans="1:11" s="46" customFormat="1" ht="12.75">
      <c r="A71" s="54" t="s">
        <v>209</v>
      </c>
      <c r="B71" s="84" t="s">
        <v>210</v>
      </c>
      <c r="C71" s="97" t="s">
        <v>211</v>
      </c>
      <c r="D71" s="98" t="s">
        <v>84</v>
      </c>
      <c r="E71" s="51">
        <v>13.5</v>
      </c>
      <c r="F71" s="52">
        <v>34.74</v>
      </c>
      <c r="G71" s="53">
        <v>468.99</v>
      </c>
      <c r="H71" s="42"/>
      <c r="I71" s="43"/>
      <c r="J71" s="96"/>
      <c r="K71" s="45"/>
    </row>
    <row r="72" spans="1:11" s="46" customFormat="1" ht="12.75">
      <c r="A72" s="54" t="s">
        <v>212</v>
      </c>
      <c r="B72" s="84" t="s">
        <v>213</v>
      </c>
      <c r="C72" s="83" t="s">
        <v>214</v>
      </c>
      <c r="D72" s="67" t="s">
        <v>144</v>
      </c>
      <c r="E72" s="51">
        <v>56</v>
      </c>
      <c r="F72" s="52">
        <v>14.94</v>
      </c>
      <c r="G72" s="53">
        <v>836.64</v>
      </c>
      <c r="H72" s="42"/>
      <c r="I72" s="43"/>
      <c r="J72" s="63"/>
      <c r="K72" s="45"/>
    </row>
    <row r="73" spans="1:11" s="46" customFormat="1" ht="12.75">
      <c r="A73" s="54" t="s">
        <v>215</v>
      </c>
      <c r="B73" s="84" t="s">
        <v>216</v>
      </c>
      <c r="C73" s="83" t="s">
        <v>217</v>
      </c>
      <c r="D73" s="67" t="s">
        <v>144</v>
      </c>
      <c r="E73" s="51">
        <v>46</v>
      </c>
      <c r="F73" s="52">
        <v>42.87</v>
      </c>
      <c r="G73" s="53">
        <v>1972.02</v>
      </c>
      <c r="H73" s="42"/>
      <c r="I73" s="43"/>
      <c r="J73" s="63"/>
      <c r="K73" s="45"/>
    </row>
    <row r="74" spans="1:11" s="46" customFormat="1" ht="12.75">
      <c r="A74" s="54" t="s">
        <v>218</v>
      </c>
      <c r="B74" s="84" t="s">
        <v>219</v>
      </c>
      <c r="C74" s="83" t="s">
        <v>220</v>
      </c>
      <c r="D74" s="67" t="s">
        <v>144</v>
      </c>
      <c r="E74" s="51">
        <v>28</v>
      </c>
      <c r="F74" s="52">
        <v>9.2</v>
      </c>
      <c r="G74" s="53">
        <v>257.6</v>
      </c>
      <c r="H74" s="42"/>
      <c r="I74" s="43"/>
      <c r="J74" s="63"/>
      <c r="K74" s="45"/>
    </row>
    <row r="75" spans="1:11" s="46" customFormat="1" ht="12.75">
      <c r="A75" s="54" t="s">
        <v>221</v>
      </c>
      <c r="B75" s="84" t="s">
        <v>222</v>
      </c>
      <c r="C75" s="83" t="s">
        <v>223</v>
      </c>
      <c r="D75" s="67" t="s">
        <v>144</v>
      </c>
      <c r="E75" s="51">
        <v>22</v>
      </c>
      <c r="F75" s="52">
        <v>60.03</v>
      </c>
      <c r="G75" s="53">
        <v>1320.66</v>
      </c>
      <c r="H75" s="42"/>
      <c r="I75" s="43"/>
      <c r="J75" s="99"/>
      <c r="K75" s="45"/>
    </row>
    <row r="76" spans="1:11" s="46" customFormat="1" ht="12.75">
      <c r="A76" s="47" t="s">
        <v>224</v>
      </c>
      <c r="B76" s="61" t="s">
        <v>225</v>
      </c>
      <c r="C76" s="82" t="s">
        <v>226</v>
      </c>
      <c r="D76" s="67"/>
      <c r="E76" s="51"/>
      <c r="F76" s="52"/>
      <c r="G76" s="53"/>
      <c r="H76" s="42"/>
      <c r="I76" s="43"/>
      <c r="J76" s="63"/>
      <c r="K76" s="45"/>
    </row>
    <row r="77" spans="1:11" s="46" customFormat="1" ht="12.75">
      <c r="A77" s="54" t="s">
        <v>227</v>
      </c>
      <c r="B77" s="84" t="s">
        <v>228</v>
      </c>
      <c r="C77" s="83" t="s">
        <v>229</v>
      </c>
      <c r="D77" s="67" t="s">
        <v>144</v>
      </c>
      <c r="E77" s="51">
        <v>538</v>
      </c>
      <c r="F77" s="52">
        <v>26.09</v>
      </c>
      <c r="G77" s="53">
        <v>14036.42</v>
      </c>
      <c r="H77" s="42"/>
      <c r="I77" s="43"/>
      <c r="J77" s="63"/>
      <c r="K77" s="100"/>
    </row>
    <row r="78" spans="1:11" s="46" customFormat="1" ht="12.75">
      <c r="A78" s="54" t="s">
        <v>230</v>
      </c>
      <c r="B78" s="84" t="s">
        <v>231</v>
      </c>
      <c r="C78" s="83" t="s">
        <v>232</v>
      </c>
      <c r="D78" s="67" t="s">
        <v>144</v>
      </c>
      <c r="E78" s="51">
        <v>211</v>
      </c>
      <c r="F78" s="52">
        <v>10.07</v>
      </c>
      <c r="G78" s="53">
        <v>2124.77</v>
      </c>
      <c r="H78" s="42"/>
      <c r="I78" s="43"/>
      <c r="J78" s="63"/>
      <c r="K78" s="100"/>
    </row>
    <row r="79" spans="1:11" s="46" customFormat="1" ht="12.75">
      <c r="A79" s="54" t="s">
        <v>233</v>
      </c>
      <c r="B79" s="67" t="s">
        <v>234</v>
      </c>
      <c r="C79" s="83" t="s">
        <v>235</v>
      </c>
      <c r="D79" s="67" t="s">
        <v>57</v>
      </c>
      <c r="E79" s="51">
        <v>0.4</v>
      </c>
      <c r="F79" s="52">
        <v>15.65</v>
      </c>
      <c r="G79" s="53">
        <v>6.26</v>
      </c>
      <c r="H79" s="42"/>
      <c r="I79" s="43"/>
      <c r="J79" s="63"/>
      <c r="K79" s="45"/>
    </row>
    <row r="80" spans="1:11" s="46" customFormat="1" ht="12.75">
      <c r="A80" s="70" t="s">
        <v>236</v>
      </c>
      <c r="B80" s="73" t="s">
        <v>237</v>
      </c>
      <c r="C80" s="101" t="s">
        <v>238</v>
      </c>
      <c r="D80" s="73" t="s">
        <v>57</v>
      </c>
      <c r="E80" s="74">
        <v>158.48</v>
      </c>
      <c r="F80" s="75">
        <v>15.65</v>
      </c>
      <c r="G80" s="76">
        <v>2480.21</v>
      </c>
      <c r="H80" s="42"/>
      <c r="I80" s="43"/>
      <c r="J80" s="63"/>
      <c r="K80" s="45"/>
    </row>
    <row r="81" spans="1:11" s="46" customFormat="1" ht="17.25" customHeight="1">
      <c r="A81" s="77" t="s">
        <v>239</v>
      </c>
      <c r="B81" s="77"/>
      <c r="C81" s="77"/>
      <c r="D81" s="77"/>
      <c r="E81" s="77"/>
      <c r="F81" s="77"/>
      <c r="G81" s="78">
        <f>SUM(G47:G80)</f>
        <v>68317.81999999999</v>
      </c>
      <c r="H81" s="42"/>
      <c r="I81" s="43"/>
      <c r="J81" s="44"/>
      <c r="K81" s="45"/>
    </row>
    <row r="82" spans="1:11" s="46" customFormat="1" ht="17.25" customHeight="1">
      <c r="A82" s="31" t="s">
        <v>240</v>
      </c>
      <c r="B82" s="31"/>
      <c r="C82" s="31"/>
      <c r="D82" s="31"/>
      <c r="E82" s="31"/>
      <c r="F82" s="31" t="e">
        <f>"#N/A"</f>
        <v>#NAME?</v>
      </c>
      <c r="G82" s="31" t="e">
        <f>E82*F82</f>
        <v>#NAME?</v>
      </c>
      <c r="H82" s="42"/>
      <c r="I82" s="43"/>
      <c r="J82" s="44"/>
      <c r="K82" s="45"/>
    </row>
    <row r="83" spans="1:11" s="46" customFormat="1" ht="12.75">
      <c r="A83" s="102">
        <v>4</v>
      </c>
      <c r="B83" s="36" t="s">
        <v>241</v>
      </c>
      <c r="C83" s="103" t="s">
        <v>242</v>
      </c>
      <c r="D83" s="104"/>
      <c r="E83" s="105"/>
      <c r="F83" s="40"/>
      <c r="G83" s="41"/>
      <c r="H83" s="42"/>
      <c r="I83" s="43"/>
      <c r="J83" s="44"/>
      <c r="K83" s="45"/>
    </row>
    <row r="84" spans="1:11" s="46" customFormat="1" ht="12.75">
      <c r="A84" s="106" t="s">
        <v>243</v>
      </c>
      <c r="B84" s="107" t="s">
        <v>244</v>
      </c>
      <c r="C84" s="92" t="s">
        <v>245</v>
      </c>
      <c r="D84" s="108"/>
      <c r="E84" s="109"/>
      <c r="F84" s="52"/>
      <c r="G84" s="53"/>
      <c r="H84" s="42"/>
      <c r="I84" s="43"/>
      <c r="J84" s="44"/>
      <c r="K84" s="45"/>
    </row>
    <row r="85" spans="1:11" s="46" customFormat="1" ht="12.75">
      <c r="A85" s="110" t="s">
        <v>246</v>
      </c>
      <c r="B85" s="111" t="s">
        <v>247</v>
      </c>
      <c r="C85" s="86" t="s">
        <v>248</v>
      </c>
      <c r="D85" s="108" t="s">
        <v>84</v>
      </c>
      <c r="E85" s="109">
        <f>260</f>
        <v>260</v>
      </c>
      <c r="F85" s="52">
        <v>15.47</v>
      </c>
      <c r="G85" s="53">
        <v>4022.2</v>
      </c>
      <c r="H85" s="42"/>
      <c r="I85" s="43"/>
      <c r="J85" s="63"/>
      <c r="K85" s="100"/>
    </row>
    <row r="86" spans="1:11" s="46" customFormat="1" ht="12.75">
      <c r="A86" s="110" t="s">
        <v>249</v>
      </c>
      <c r="B86" s="111" t="s">
        <v>250</v>
      </c>
      <c r="C86" s="86" t="s">
        <v>251</v>
      </c>
      <c r="D86" s="108" t="s">
        <v>84</v>
      </c>
      <c r="E86" s="109">
        <v>7202</v>
      </c>
      <c r="F86" s="52">
        <v>1.76</v>
      </c>
      <c r="G86" s="53">
        <v>12675.52</v>
      </c>
      <c r="H86" s="42"/>
      <c r="I86" s="43"/>
      <c r="J86" s="63"/>
      <c r="K86" s="45"/>
    </row>
    <row r="87" spans="1:11" s="46" customFormat="1" ht="12.75">
      <c r="A87" s="110" t="s">
        <v>252</v>
      </c>
      <c r="B87" s="111" t="s">
        <v>253</v>
      </c>
      <c r="C87" s="86" t="s">
        <v>254</v>
      </c>
      <c r="D87" s="108" t="s">
        <v>84</v>
      </c>
      <c r="E87" s="109">
        <v>41</v>
      </c>
      <c r="F87" s="52">
        <v>25.76</v>
      </c>
      <c r="G87" s="53">
        <v>1056.16</v>
      </c>
      <c r="H87" s="42"/>
      <c r="I87" s="43"/>
      <c r="J87" s="63"/>
      <c r="K87" s="100"/>
    </row>
    <row r="88" spans="1:11" s="46" customFormat="1" ht="12.75">
      <c r="A88" s="110" t="s">
        <v>255</v>
      </c>
      <c r="B88" s="111" t="s">
        <v>256</v>
      </c>
      <c r="C88" s="86" t="s">
        <v>257</v>
      </c>
      <c r="D88" s="108" t="s">
        <v>258</v>
      </c>
      <c r="E88" s="109">
        <v>4</v>
      </c>
      <c r="F88" s="52">
        <v>15.68</v>
      </c>
      <c r="G88" s="53">
        <v>62.72</v>
      </c>
      <c r="H88" s="42"/>
      <c r="I88" s="43"/>
      <c r="J88" s="63"/>
      <c r="K88" s="100"/>
    </row>
    <row r="89" spans="1:11" s="46" customFormat="1" ht="12.75">
      <c r="A89" s="110" t="s">
        <v>259</v>
      </c>
      <c r="B89" s="111" t="s">
        <v>260</v>
      </c>
      <c r="C89" s="86" t="s">
        <v>261</v>
      </c>
      <c r="D89" s="108" t="s">
        <v>258</v>
      </c>
      <c r="E89" s="109">
        <v>4</v>
      </c>
      <c r="F89" s="52">
        <v>23.2</v>
      </c>
      <c r="G89" s="53">
        <v>92.8</v>
      </c>
      <c r="H89" s="42"/>
      <c r="I89" s="43"/>
      <c r="J89" s="63"/>
      <c r="K89" s="100"/>
    </row>
    <row r="90" spans="1:11" s="46" customFormat="1" ht="12.75">
      <c r="A90" s="110" t="s">
        <v>262</v>
      </c>
      <c r="B90" s="111" t="s">
        <v>263</v>
      </c>
      <c r="C90" s="86" t="s">
        <v>264</v>
      </c>
      <c r="D90" s="108" t="s">
        <v>84</v>
      </c>
      <c r="E90" s="109">
        <v>146</v>
      </c>
      <c r="F90" s="52">
        <v>19.45</v>
      </c>
      <c r="G90" s="53">
        <v>2839.7</v>
      </c>
      <c r="H90" s="42"/>
      <c r="I90" s="43"/>
      <c r="J90" s="63"/>
      <c r="K90" s="100"/>
    </row>
    <row r="91" spans="1:11" s="46" customFormat="1" ht="12.75">
      <c r="A91" s="110" t="s">
        <v>265</v>
      </c>
      <c r="B91" s="111" t="s">
        <v>266</v>
      </c>
      <c r="C91" s="86" t="s">
        <v>267</v>
      </c>
      <c r="D91" s="108" t="s">
        <v>258</v>
      </c>
      <c r="E91" s="109">
        <v>50</v>
      </c>
      <c r="F91" s="52">
        <v>3.62</v>
      </c>
      <c r="G91" s="53">
        <v>181</v>
      </c>
      <c r="H91" s="42"/>
      <c r="I91" s="43"/>
      <c r="J91" s="63"/>
      <c r="K91" s="100"/>
    </row>
    <row r="92" spans="1:11" s="46" customFormat="1" ht="12.75">
      <c r="A92" s="110" t="s">
        <v>268</v>
      </c>
      <c r="B92" s="111" t="s">
        <v>269</v>
      </c>
      <c r="C92" s="86" t="s">
        <v>270</v>
      </c>
      <c r="D92" s="108" t="s">
        <v>258</v>
      </c>
      <c r="E92" s="109">
        <v>16</v>
      </c>
      <c r="F92" s="52">
        <v>3.16</v>
      </c>
      <c r="G92" s="53">
        <v>50.56</v>
      </c>
      <c r="H92" s="42"/>
      <c r="I92" s="43"/>
      <c r="J92" s="63"/>
      <c r="K92" s="100"/>
    </row>
    <row r="93" spans="1:11" s="46" customFormat="1" ht="12.75">
      <c r="A93" s="110" t="s">
        <v>271</v>
      </c>
      <c r="B93" s="111" t="s">
        <v>272</v>
      </c>
      <c r="C93" s="86" t="s">
        <v>273</v>
      </c>
      <c r="D93" s="108" t="s">
        <v>258</v>
      </c>
      <c r="E93" s="109">
        <v>1</v>
      </c>
      <c r="F93" s="52">
        <v>15.06</v>
      </c>
      <c r="G93" s="53">
        <v>15.06</v>
      </c>
      <c r="H93" s="42"/>
      <c r="I93" s="43"/>
      <c r="J93" s="63"/>
      <c r="K93" s="100"/>
    </row>
    <row r="94" spans="1:11" s="46" customFormat="1" ht="12.75">
      <c r="A94" s="110" t="s">
        <v>274</v>
      </c>
      <c r="B94" s="111" t="s">
        <v>275</v>
      </c>
      <c r="C94" s="86" t="s">
        <v>276</v>
      </c>
      <c r="D94" s="108" t="s">
        <v>258</v>
      </c>
      <c r="E94" s="109">
        <v>2</v>
      </c>
      <c r="F94" s="52">
        <v>23458.25</v>
      </c>
      <c r="G94" s="53">
        <v>46916.5</v>
      </c>
      <c r="H94" s="42"/>
      <c r="I94" s="43"/>
      <c r="J94" s="63"/>
      <c r="K94" s="45"/>
    </row>
    <row r="95" spans="1:11" s="46" customFormat="1" ht="12.75">
      <c r="A95" s="110" t="s">
        <v>277</v>
      </c>
      <c r="B95" s="111" t="s">
        <v>278</v>
      </c>
      <c r="C95" s="86" t="s">
        <v>279</v>
      </c>
      <c r="D95" s="108" t="s">
        <v>258</v>
      </c>
      <c r="E95" s="109">
        <v>47</v>
      </c>
      <c r="F95" s="52">
        <v>12.45</v>
      </c>
      <c r="G95" s="53">
        <v>585.15</v>
      </c>
      <c r="H95" s="42"/>
      <c r="I95" s="43"/>
      <c r="J95" s="63"/>
      <c r="K95" s="100"/>
    </row>
    <row r="96" spans="1:11" s="46" customFormat="1" ht="12.75">
      <c r="A96" s="110" t="s">
        <v>280</v>
      </c>
      <c r="B96" s="111" t="s">
        <v>281</v>
      </c>
      <c r="C96" s="86" t="s">
        <v>282</v>
      </c>
      <c r="D96" s="108" t="s">
        <v>258</v>
      </c>
      <c r="E96" s="109">
        <v>47</v>
      </c>
      <c r="F96" s="52">
        <v>113.9</v>
      </c>
      <c r="G96" s="53">
        <v>5353.3</v>
      </c>
      <c r="H96" s="42"/>
      <c r="I96" s="43"/>
      <c r="J96" s="63"/>
      <c r="K96" s="100"/>
    </row>
    <row r="97" spans="1:11" s="46" customFormat="1" ht="12.75">
      <c r="A97" s="110" t="s">
        <v>283</v>
      </c>
      <c r="B97" s="111" t="s">
        <v>284</v>
      </c>
      <c r="C97" s="86" t="s">
        <v>285</v>
      </c>
      <c r="D97" s="108" t="s">
        <v>258</v>
      </c>
      <c r="E97" s="109">
        <v>1</v>
      </c>
      <c r="F97" s="52">
        <v>1560.54</v>
      </c>
      <c r="G97" s="53">
        <v>1560.54</v>
      </c>
      <c r="H97" s="42"/>
      <c r="I97" s="43"/>
      <c r="J97" s="44"/>
      <c r="K97" s="100"/>
    </row>
    <row r="98" spans="1:11" s="46" customFormat="1" ht="12.75">
      <c r="A98" s="110" t="s">
        <v>286</v>
      </c>
      <c r="B98" s="111" t="s">
        <v>287</v>
      </c>
      <c r="C98" s="86" t="s">
        <v>288</v>
      </c>
      <c r="D98" s="108" t="s">
        <v>258</v>
      </c>
      <c r="E98" s="109">
        <v>1</v>
      </c>
      <c r="F98" s="52">
        <v>1456.84</v>
      </c>
      <c r="G98" s="53">
        <v>1456.84</v>
      </c>
      <c r="H98" s="42"/>
      <c r="I98" s="43"/>
      <c r="J98" s="44"/>
      <c r="K98" s="100"/>
    </row>
    <row r="99" spans="1:11" s="46" customFormat="1" ht="12.75">
      <c r="A99" s="106" t="s">
        <v>289</v>
      </c>
      <c r="B99" s="107" t="s">
        <v>290</v>
      </c>
      <c r="C99" s="92" t="s">
        <v>291</v>
      </c>
      <c r="D99" s="108"/>
      <c r="E99" s="109"/>
      <c r="F99" s="52"/>
      <c r="G99" s="53"/>
      <c r="H99" s="42"/>
      <c r="I99" s="43"/>
      <c r="J99" s="44"/>
      <c r="K99" s="100"/>
    </row>
    <row r="100" spans="1:11" s="46" customFormat="1" ht="12.75">
      <c r="A100" s="110" t="s">
        <v>292</v>
      </c>
      <c r="B100" s="111" t="s">
        <v>293</v>
      </c>
      <c r="C100" s="86" t="s">
        <v>294</v>
      </c>
      <c r="D100" s="108" t="s">
        <v>84</v>
      </c>
      <c r="E100" s="109">
        <v>8</v>
      </c>
      <c r="F100" s="52">
        <v>52.15</v>
      </c>
      <c r="G100" s="53">
        <v>417.2</v>
      </c>
      <c r="H100" s="42"/>
      <c r="I100" s="43"/>
      <c r="J100" s="44"/>
      <c r="K100" s="100"/>
    </row>
    <row r="101" spans="1:11" s="46" customFormat="1" ht="12.75">
      <c r="A101" s="110" t="s">
        <v>295</v>
      </c>
      <c r="B101" s="55" t="s">
        <v>296</v>
      </c>
      <c r="C101" s="56" t="s">
        <v>297</v>
      </c>
      <c r="D101" s="62" t="s">
        <v>144</v>
      </c>
      <c r="E101" s="51">
        <v>1</v>
      </c>
      <c r="F101" s="52">
        <v>4.41</v>
      </c>
      <c r="G101" s="53">
        <v>4.41</v>
      </c>
      <c r="H101" s="42"/>
      <c r="I101" s="43"/>
      <c r="J101" s="63"/>
      <c r="K101" s="100"/>
    </row>
    <row r="102" spans="1:11" s="46" customFormat="1" ht="12.75">
      <c r="A102" s="110" t="s">
        <v>298</v>
      </c>
      <c r="B102" s="55" t="s">
        <v>296</v>
      </c>
      <c r="C102" s="56" t="s">
        <v>299</v>
      </c>
      <c r="D102" s="62" t="s">
        <v>144</v>
      </c>
      <c r="E102" s="51">
        <v>1</v>
      </c>
      <c r="F102" s="52">
        <v>4.41</v>
      </c>
      <c r="G102" s="53">
        <v>4.41</v>
      </c>
      <c r="H102" s="42"/>
      <c r="I102" s="43"/>
      <c r="J102" s="63"/>
      <c r="K102" s="100"/>
    </row>
    <row r="103" spans="1:11" s="46" customFormat="1" ht="12.75">
      <c r="A103" s="110" t="s">
        <v>300</v>
      </c>
      <c r="B103" s="111" t="s">
        <v>301</v>
      </c>
      <c r="C103" s="86" t="s">
        <v>302</v>
      </c>
      <c r="D103" s="62" t="s">
        <v>84</v>
      </c>
      <c r="E103" s="51">
        <v>260</v>
      </c>
      <c r="F103" s="52">
        <v>0.79</v>
      </c>
      <c r="G103" s="53">
        <v>205.4</v>
      </c>
      <c r="H103" s="42"/>
      <c r="I103" s="43"/>
      <c r="J103" s="63"/>
      <c r="K103" s="100"/>
    </row>
    <row r="104" spans="1:11" s="46" customFormat="1" ht="12.75">
      <c r="A104" s="106" t="s">
        <v>303</v>
      </c>
      <c r="B104" s="112" t="s">
        <v>304</v>
      </c>
      <c r="C104" s="92" t="s">
        <v>305</v>
      </c>
      <c r="D104" s="108"/>
      <c r="E104" s="109"/>
      <c r="F104" s="52"/>
      <c r="G104" s="53"/>
      <c r="H104" s="42"/>
      <c r="I104" s="43"/>
      <c r="J104" s="44"/>
      <c r="K104" s="45"/>
    </row>
    <row r="105" spans="1:11" s="46" customFormat="1" ht="12.75">
      <c r="A105" s="106" t="s">
        <v>306</v>
      </c>
      <c r="B105" s="112" t="s">
        <v>307</v>
      </c>
      <c r="C105" s="92" t="s">
        <v>308</v>
      </c>
      <c r="D105" s="108"/>
      <c r="E105" s="109"/>
      <c r="F105" s="52"/>
      <c r="G105" s="53"/>
      <c r="H105" s="42"/>
      <c r="I105" s="43"/>
      <c r="J105" s="44"/>
      <c r="K105" s="45"/>
    </row>
    <row r="106" spans="1:11" s="46" customFormat="1" ht="12.75">
      <c r="A106" s="106" t="s">
        <v>309</v>
      </c>
      <c r="B106" s="112" t="s">
        <v>310</v>
      </c>
      <c r="C106" s="92" t="s">
        <v>311</v>
      </c>
      <c r="D106" s="108"/>
      <c r="E106" s="109"/>
      <c r="F106" s="52"/>
      <c r="G106" s="53"/>
      <c r="H106" s="42"/>
      <c r="I106" s="43"/>
      <c r="J106" s="44"/>
      <c r="K106" s="45"/>
    </row>
    <row r="107" spans="1:11" s="46" customFormat="1" ht="12.75">
      <c r="A107" s="110" t="s">
        <v>312</v>
      </c>
      <c r="B107" s="113" t="s">
        <v>313</v>
      </c>
      <c r="C107" s="86" t="s">
        <v>314</v>
      </c>
      <c r="D107" s="108" t="s">
        <v>315</v>
      </c>
      <c r="E107" s="109">
        <v>1</v>
      </c>
      <c r="F107" s="52">
        <v>13080.25</v>
      </c>
      <c r="G107" s="53">
        <v>13080.25</v>
      </c>
      <c r="H107" s="42"/>
      <c r="I107" s="43"/>
      <c r="J107" s="44"/>
      <c r="K107" s="45"/>
    </row>
    <row r="108" spans="1:11" s="46" customFormat="1" ht="12.75">
      <c r="A108" s="110" t="s">
        <v>316</v>
      </c>
      <c r="B108" s="113" t="s">
        <v>317</v>
      </c>
      <c r="C108" s="86" t="s">
        <v>318</v>
      </c>
      <c r="D108" s="108" t="s">
        <v>315</v>
      </c>
      <c r="E108" s="109">
        <v>1</v>
      </c>
      <c r="F108" s="52">
        <v>5448.24</v>
      </c>
      <c r="G108" s="53">
        <v>5448.24</v>
      </c>
      <c r="H108" s="42"/>
      <c r="I108" s="43"/>
      <c r="J108" s="44"/>
      <c r="K108" s="45"/>
    </row>
    <row r="109" spans="1:11" s="46" customFormat="1" ht="12.75">
      <c r="A109" s="110" t="s">
        <v>319</v>
      </c>
      <c r="B109" s="113" t="s">
        <v>320</v>
      </c>
      <c r="C109" s="86" t="s">
        <v>321</v>
      </c>
      <c r="D109" s="108" t="s">
        <v>315</v>
      </c>
      <c r="E109" s="109">
        <v>1</v>
      </c>
      <c r="F109" s="52">
        <v>13825.29</v>
      </c>
      <c r="G109" s="53">
        <v>13825.29</v>
      </c>
      <c r="H109" s="42"/>
      <c r="I109" s="43"/>
      <c r="J109" s="44"/>
      <c r="K109" s="45"/>
    </row>
    <row r="110" spans="1:11" s="46" customFormat="1" ht="12.75">
      <c r="A110" s="106" t="s">
        <v>322</v>
      </c>
      <c r="B110" s="112" t="s">
        <v>323</v>
      </c>
      <c r="C110" s="114" t="s">
        <v>324</v>
      </c>
      <c r="D110" s="115"/>
      <c r="E110" s="51"/>
      <c r="F110" s="52"/>
      <c r="G110" s="53"/>
      <c r="H110" s="42"/>
      <c r="I110" s="43"/>
      <c r="J110" s="44"/>
      <c r="K110" s="100"/>
    </row>
    <row r="111" spans="1:11" s="46" customFormat="1" ht="12.75">
      <c r="A111" s="110" t="s">
        <v>325</v>
      </c>
      <c r="B111" s="113" t="s">
        <v>326</v>
      </c>
      <c r="C111" s="116" t="s">
        <v>327</v>
      </c>
      <c r="D111" s="108" t="s">
        <v>315</v>
      </c>
      <c r="E111" s="109">
        <v>4</v>
      </c>
      <c r="F111" s="52">
        <v>387.22</v>
      </c>
      <c r="G111" s="53">
        <v>1548.88</v>
      </c>
      <c r="H111" s="42"/>
      <c r="I111" s="43"/>
      <c r="J111" s="44"/>
      <c r="K111" s="100"/>
    </row>
    <row r="112" spans="1:11" s="46" customFormat="1" ht="12.75">
      <c r="A112" s="110" t="s">
        <v>328</v>
      </c>
      <c r="B112" s="113" t="s">
        <v>329</v>
      </c>
      <c r="C112" s="116" t="s">
        <v>330</v>
      </c>
      <c r="D112" s="108" t="s">
        <v>315</v>
      </c>
      <c r="E112" s="109">
        <v>3</v>
      </c>
      <c r="F112" s="52">
        <v>467.08</v>
      </c>
      <c r="G112" s="53">
        <v>1401.24</v>
      </c>
      <c r="H112" s="42"/>
      <c r="I112" s="43"/>
      <c r="J112" s="44"/>
      <c r="K112" s="100"/>
    </row>
    <row r="113" spans="1:11" s="46" customFormat="1" ht="12.75">
      <c r="A113" s="106" t="s">
        <v>331</v>
      </c>
      <c r="B113" s="112" t="s">
        <v>332</v>
      </c>
      <c r="C113" s="114" t="s">
        <v>333</v>
      </c>
      <c r="D113" s="108"/>
      <c r="E113" s="109"/>
      <c r="F113" s="52"/>
      <c r="G113" s="53"/>
      <c r="H113" s="42"/>
      <c r="I113" s="43"/>
      <c r="J113" s="44"/>
      <c r="K113" s="100"/>
    </row>
    <row r="114" spans="1:11" s="46" customFormat="1" ht="12.75">
      <c r="A114" s="110" t="s">
        <v>334</v>
      </c>
      <c r="B114" s="113" t="s">
        <v>335</v>
      </c>
      <c r="C114" s="116" t="s">
        <v>336</v>
      </c>
      <c r="D114" s="108" t="s">
        <v>315</v>
      </c>
      <c r="E114" s="109">
        <v>19</v>
      </c>
      <c r="F114" s="52">
        <v>9557.02</v>
      </c>
      <c r="G114" s="53">
        <v>181583.38</v>
      </c>
      <c r="H114" s="42"/>
      <c r="I114" s="43"/>
      <c r="J114" s="44"/>
      <c r="K114" s="100"/>
    </row>
    <row r="115" spans="1:11" s="46" customFormat="1" ht="12.75">
      <c r="A115" s="106" t="s">
        <v>337</v>
      </c>
      <c r="B115" s="112" t="s">
        <v>338</v>
      </c>
      <c r="C115" s="114" t="s">
        <v>339</v>
      </c>
      <c r="D115" s="108"/>
      <c r="E115" s="109"/>
      <c r="F115" s="52"/>
      <c r="G115" s="53"/>
      <c r="H115" s="42"/>
      <c r="I115" s="43"/>
      <c r="J115" s="44"/>
      <c r="K115" s="100"/>
    </row>
    <row r="116" spans="1:11" s="46" customFormat="1" ht="12.75">
      <c r="A116" s="110" t="s">
        <v>340</v>
      </c>
      <c r="B116" s="113" t="s">
        <v>341</v>
      </c>
      <c r="C116" s="116" t="s">
        <v>342</v>
      </c>
      <c r="D116" s="108" t="s">
        <v>315</v>
      </c>
      <c r="E116" s="109">
        <v>22</v>
      </c>
      <c r="F116" s="52">
        <v>1687.24</v>
      </c>
      <c r="G116" s="53">
        <v>37119.28</v>
      </c>
      <c r="H116" s="42"/>
      <c r="I116" s="43"/>
      <c r="J116" s="44"/>
      <c r="K116" s="100"/>
    </row>
    <row r="117" spans="1:11" s="46" customFormat="1" ht="12.75">
      <c r="A117" s="106" t="s">
        <v>343</v>
      </c>
      <c r="B117" s="112" t="s">
        <v>344</v>
      </c>
      <c r="C117" s="114" t="s">
        <v>345</v>
      </c>
      <c r="D117" s="108"/>
      <c r="E117" s="109"/>
      <c r="F117" s="52"/>
      <c r="G117" s="53"/>
      <c r="H117" s="42"/>
      <c r="I117" s="43"/>
      <c r="J117" s="44"/>
      <c r="K117" s="100"/>
    </row>
    <row r="118" spans="1:11" s="46" customFormat="1" ht="12.75">
      <c r="A118" s="110" t="s">
        <v>346</v>
      </c>
      <c r="B118" s="113" t="s">
        <v>347</v>
      </c>
      <c r="C118" s="116" t="s">
        <v>348</v>
      </c>
      <c r="D118" s="108" t="s">
        <v>315</v>
      </c>
      <c r="E118" s="109">
        <v>22</v>
      </c>
      <c r="F118" s="52">
        <v>60.37</v>
      </c>
      <c r="G118" s="53">
        <v>1328.14</v>
      </c>
      <c r="H118" s="42"/>
      <c r="I118" s="43"/>
      <c r="J118" s="44"/>
      <c r="K118" s="100"/>
    </row>
    <row r="119" spans="1:11" s="46" customFormat="1" ht="12.75">
      <c r="A119" s="106" t="s">
        <v>349</v>
      </c>
      <c r="B119" s="112" t="s">
        <v>350</v>
      </c>
      <c r="C119" s="114" t="s">
        <v>351</v>
      </c>
      <c r="D119" s="108"/>
      <c r="E119" s="109"/>
      <c r="F119" s="52"/>
      <c r="G119" s="53"/>
      <c r="H119" s="42"/>
      <c r="I119" s="43"/>
      <c r="J119" s="44"/>
      <c r="K119" s="100"/>
    </row>
    <row r="120" spans="1:11" s="46" customFormat="1" ht="12.75">
      <c r="A120" s="110" t="s">
        <v>352</v>
      </c>
      <c r="B120" s="113" t="s">
        <v>353</v>
      </c>
      <c r="C120" s="116" t="s">
        <v>354</v>
      </c>
      <c r="D120" s="108" t="s">
        <v>94</v>
      </c>
      <c r="E120" s="109">
        <v>1</v>
      </c>
      <c r="F120" s="52">
        <v>2184.71</v>
      </c>
      <c r="G120" s="53">
        <v>2184.71</v>
      </c>
      <c r="H120" s="42"/>
      <c r="I120" s="43"/>
      <c r="J120" s="44"/>
      <c r="K120" s="100"/>
    </row>
    <row r="121" spans="1:11" s="46" customFormat="1" ht="12.75">
      <c r="A121" s="110" t="s">
        <v>355</v>
      </c>
      <c r="B121" s="113" t="s">
        <v>356</v>
      </c>
      <c r="C121" s="116" t="s">
        <v>357</v>
      </c>
      <c r="D121" s="108" t="s">
        <v>94</v>
      </c>
      <c r="E121" s="109">
        <v>1</v>
      </c>
      <c r="F121" s="52">
        <v>1885.02</v>
      </c>
      <c r="G121" s="53">
        <v>1885.02</v>
      </c>
      <c r="H121" s="42"/>
      <c r="I121" s="43"/>
      <c r="J121" s="44"/>
      <c r="K121" s="100"/>
    </row>
    <row r="122" spans="1:11" s="46" customFormat="1" ht="12.75">
      <c r="A122" s="110" t="s">
        <v>358</v>
      </c>
      <c r="B122" s="113" t="s">
        <v>359</v>
      </c>
      <c r="C122" s="116" t="s">
        <v>360</v>
      </c>
      <c r="D122" s="108" t="s">
        <v>94</v>
      </c>
      <c r="E122" s="109">
        <v>1</v>
      </c>
      <c r="F122" s="52">
        <v>1934.97</v>
      </c>
      <c r="G122" s="53">
        <v>1934.97</v>
      </c>
      <c r="H122" s="42"/>
      <c r="I122" s="43"/>
      <c r="J122" s="44"/>
      <c r="K122" s="100"/>
    </row>
    <row r="123" spans="1:11" s="46" customFormat="1" ht="12.75">
      <c r="A123" s="110" t="s">
        <v>361</v>
      </c>
      <c r="B123" s="113" t="s">
        <v>362</v>
      </c>
      <c r="C123" s="116" t="s">
        <v>363</v>
      </c>
      <c r="D123" s="108" t="s">
        <v>94</v>
      </c>
      <c r="E123" s="109">
        <v>1</v>
      </c>
      <c r="F123" s="52">
        <v>2334.54</v>
      </c>
      <c r="G123" s="53">
        <v>2334.54</v>
      </c>
      <c r="H123" s="42"/>
      <c r="I123" s="43"/>
      <c r="J123" s="44"/>
      <c r="K123" s="100"/>
    </row>
    <row r="124" spans="1:11" s="46" customFormat="1" ht="12.75">
      <c r="A124" s="110" t="s">
        <v>364</v>
      </c>
      <c r="B124" s="113" t="s">
        <v>365</v>
      </c>
      <c r="C124" s="116" t="s">
        <v>366</v>
      </c>
      <c r="D124" s="108" t="s">
        <v>94</v>
      </c>
      <c r="E124" s="109">
        <v>1</v>
      </c>
      <c r="F124" s="52">
        <v>2104.79</v>
      </c>
      <c r="G124" s="53">
        <v>2104.79</v>
      </c>
      <c r="H124" s="42"/>
      <c r="I124" s="43"/>
      <c r="J124" s="44"/>
      <c r="K124" s="100"/>
    </row>
    <row r="125" spans="1:11" s="46" customFormat="1" ht="12.75">
      <c r="A125" s="110" t="s">
        <v>367</v>
      </c>
      <c r="B125" s="113" t="s">
        <v>368</v>
      </c>
      <c r="C125" s="116" t="s">
        <v>369</v>
      </c>
      <c r="D125" s="108" t="s">
        <v>94</v>
      </c>
      <c r="E125" s="109">
        <v>1</v>
      </c>
      <c r="F125" s="52">
        <v>1650.27</v>
      </c>
      <c r="G125" s="53">
        <v>1650.27</v>
      </c>
      <c r="H125" s="42"/>
      <c r="I125" s="43"/>
      <c r="J125" s="44"/>
      <c r="K125" s="100"/>
    </row>
    <row r="126" spans="1:11" s="46" customFormat="1" ht="12.75">
      <c r="A126" s="110" t="s">
        <v>370</v>
      </c>
      <c r="B126" s="113" t="s">
        <v>371</v>
      </c>
      <c r="C126" s="116" t="s">
        <v>372</v>
      </c>
      <c r="D126" s="108" t="s">
        <v>94</v>
      </c>
      <c r="E126" s="109">
        <v>1</v>
      </c>
      <c r="F126" s="52">
        <v>2014.88</v>
      </c>
      <c r="G126" s="53">
        <v>2014.88</v>
      </c>
      <c r="H126" s="42"/>
      <c r="I126" s="43"/>
      <c r="J126" s="44"/>
      <c r="K126" s="100"/>
    </row>
    <row r="127" spans="1:11" s="46" customFormat="1" ht="12.75">
      <c r="A127" s="110" t="s">
        <v>373</v>
      </c>
      <c r="B127" s="113" t="s">
        <v>374</v>
      </c>
      <c r="C127" s="116" t="s">
        <v>375</v>
      </c>
      <c r="D127" s="108" t="s">
        <v>94</v>
      </c>
      <c r="E127" s="109">
        <v>1</v>
      </c>
      <c r="F127" s="52">
        <v>1715.2</v>
      </c>
      <c r="G127" s="53">
        <v>1715.2</v>
      </c>
      <c r="H127" s="42"/>
      <c r="I127" s="43"/>
      <c r="J127" s="44"/>
      <c r="K127" s="100"/>
    </row>
    <row r="128" spans="1:11" s="46" customFormat="1" ht="12.75">
      <c r="A128" s="110" t="s">
        <v>376</v>
      </c>
      <c r="B128" s="113" t="s">
        <v>377</v>
      </c>
      <c r="C128" s="116" t="s">
        <v>378</v>
      </c>
      <c r="D128" s="108" t="s">
        <v>94</v>
      </c>
      <c r="E128" s="109">
        <v>1</v>
      </c>
      <c r="F128" s="52">
        <v>1765.15</v>
      </c>
      <c r="G128" s="53">
        <v>1765.15</v>
      </c>
      <c r="H128" s="42"/>
      <c r="I128" s="43"/>
      <c r="J128" s="44"/>
      <c r="K128" s="100"/>
    </row>
    <row r="129" spans="1:11" s="46" customFormat="1" ht="12.75">
      <c r="A129" s="110" t="s">
        <v>379</v>
      </c>
      <c r="B129" s="113" t="s">
        <v>380</v>
      </c>
      <c r="C129" s="116" t="s">
        <v>381</v>
      </c>
      <c r="D129" s="108" t="s">
        <v>94</v>
      </c>
      <c r="E129" s="109">
        <v>1</v>
      </c>
      <c r="F129" s="52">
        <v>2164.73</v>
      </c>
      <c r="G129" s="53">
        <v>2164.73</v>
      </c>
      <c r="H129" s="42"/>
      <c r="I129" s="43"/>
      <c r="J129" s="44"/>
      <c r="K129" s="100"/>
    </row>
    <row r="130" spans="1:11" s="46" customFormat="1" ht="12.75">
      <c r="A130" s="110" t="s">
        <v>382</v>
      </c>
      <c r="B130" s="113" t="s">
        <v>383</v>
      </c>
      <c r="C130" s="116" t="s">
        <v>384</v>
      </c>
      <c r="D130" s="108" t="s">
        <v>94</v>
      </c>
      <c r="E130" s="109">
        <v>1</v>
      </c>
      <c r="F130" s="52">
        <v>1934.97</v>
      </c>
      <c r="G130" s="53">
        <v>1934.97</v>
      </c>
      <c r="H130" s="42"/>
      <c r="I130" s="43"/>
      <c r="J130" s="44"/>
      <c r="K130" s="100"/>
    </row>
    <row r="131" spans="1:11" s="46" customFormat="1" ht="12.75">
      <c r="A131" s="110" t="s">
        <v>385</v>
      </c>
      <c r="B131" s="113" t="s">
        <v>386</v>
      </c>
      <c r="C131" s="116" t="s">
        <v>387</v>
      </c>
      <c r="D131" s="108" t="s">
        <v>94</v>
      </c>
      <c r="E131" s="109">
        <v>1</v>
      </c>
      <c r="F131" s="52">
        <v>1785.13</v>
      </c>
      <c r="G131" s="53">
        <v>1785.13</v>
      </c>
      <c r="H131" s="42"/>
      <c r="I131" s="43"/>
      <c r="J131" s="44"/>
      <c r="K131" s="100"/>
    </row>
    <row r="132" spans="1:11" s="46" customFormat="1" ht="12.75">
      <c r="A132" s="110" t="s">
        <v>388</v>
      </c>
      <c r="B132" s="113" t="s">
        <v>389</v>
      </c>
      <c r="C132" s="116" t="s">
        <v>390</v>
      </c>
      <c r="D132" s="108" t="s">
        <v>94</v>
      </c>
      <c r="E132" s="109">
        <v>1</v>
      </c>
      <c r="F132" s="52">
        <v>1485.44</v>
      </c>
      <c r="G132" s="53">
        <v>1485.44</v>
      </c>
      <c r="H132" s="42"/>
      <c r="I132" s="43"/>
      <c r="J132" s="44"/>
      <c r="K132" s="100"/>
    </row>
    <row r="133" spans="1:11" s="46" customFormat="1" ht="12.75">
      <c r="A133" s="110" t="s">
        <v>391</v>
      </c>
      <c r="B133" s="113" t="s">
        <v>392</v>
      </c>
      <c r="C133" s="116" t="s">
        <v>393</v>
      </c>
      <c r="D133" s="108" t="s">
        <v>94</v>
      </c>
      <c r="E133" s="109">
        <v>1</v>
      </c>
      <c r="F133" s="52">
        <v>1535.39</v>
      </c>
      <c r="G133" s="53">
        <v>1535.39</v>
      </c>
      <c r="H133" s="42"/>
      <c r="I133" s="43"/>
      <c r="J133" s="44"/>
      <c r="K133" s="100"/>
    </row>
    <row r="134" spans="1:11" s="46" customFormat="1" ht="12.75">
      <c r="A134" s="110" t="s">
        <v>394</v>
      </c>
      <c r="B134" s="113" t="s">
        <v>395</v>
      </c>
      <c r="C134" s="116" t="s">
        <v>396</v>
      </c>
      <c r="D134" s="108" t="s">
        <v>94</v>
      </c>
      <c r="E134" s="109">
        <v>1</v>
      </c>
      <c r="F134" s="52">
        <v>1934.97</v>
      </c>
      <c r="G134" s="53">
        <v>1934.97</v>
      </c>
      <c r="H134" s="42"/>
      <c r="I134" s="43"/>
      <c r="J134" s="44"/>
      <c r="K134" s="100"/>
    </row>
    <row r="135" spans="1:11" s="46" customFormat="1" ht="12.75">
      <c r="A135" s="110" t="s">
        <v>397</v>
      </c>
      <c r="B135" s="113" t="s">
        <v>398</v>
      </c>
      <c r="C135" s="116" t="s">
        <v>399</v>
      </c>
      <c r="D135" s="108" t="s">
        <v>94</v>
      </c>
      <c r="E135" s="109">
        <v>1</v>
      </c>
      <c r="F135" s="52">
        <v>1705.21</v>
      </c>
      <c r="G135" s="53">
        <v>1705.21</v>
      </c>
      <c r="H135" s="42"/>
      <c r="I135" s="43"/>
      <c r="J135" s="44"/>
      <c r="K135" s="100"/>
    </row>
    <row r="136" spans="1:11" s="46" customFormat="1" ht="12.75">
      <c r="A136" s="110" t="s">
        <v>400</v>
      </c>
      <c r="B136" s="113" t="s">
        <v>401</v>
      </c>
      <c r="C136" s="116" t="s">
        <v>402</v>
      </c>
      <c r="D136" s="108" t="s">
        <v>94</v>
      </c>
      <c r="E136" s="109">
        <v>1</v>
      </c>
      <c r="F136" s="52">
        <v>2049.85</v>
      </c>
      <c r="G136" s="53">
        <v>2049.85</v>
      </c>
      <c r="H136" s="42"/>
      <c r="I136" s="43"/>
      <c r="J136" s="44"/>
      <c r="K136" s="100"/>
    </row>
    <row r="137" spans="1:11" s="46" customFormat="1" ht="12.75">
      <c r="A137" s="110" t="s">
        <v>403</v>
      </c>
      <c r="B137" s="113" t="s">
        <v>404</v>
      </c>
      <c r="C137" s="116" t="s">
        <v>405</v>
      </c>
      <c r="D137" s="108" t="s">
        <v>94</v>
      </c>
      <c r="E137" s="109">
        <v>1</v>
      </c>
      <c r="F137" s="52">
        <v>1735.18</v>
      </c>
      <c r="G137" s="53">
        <v>1735.18</v>
      </c>
      <c r="H137" s="42"/>
      <c r="I137" s="43"/>
      <c r="J137" s="44"/>
      <c r="K137" s="100"/>
    </row>
    <row r="138" spans="1:11" s="46" customFormat="1" ht="12.75">
      <c r="A138" s="110" t="s">
        <v>406</v>
      </c>
      <c r="B138" s="113" t="s">
        <v>407</v>
      </c>
      <c r="C138" s="116" t="s">
        <v>408</v>
      </c>
      <c r="D138" s="108" t="s">
        <v>94</v>
      </c>
      <c r="E138" s="109">
        <v>1</v>
      </c>
      <c r="F138" s="52">
        <v>1535.39</v>
      </c>
      <c r="G138" s="53">
        <v>1535.39</v>
      </c>
      <c r="H138" s="42"/>
      <c r="I138" s="43"/>
      <c r="J138" s="44"/>
      <c r="K138" s="100"/>
    </row>
    <row r="139" spans="1:11" s="46" customFormat="1" ht="12.75">
      <c r="A139" s="110" t="s">
        <v>409</v>
      </c>
      <c r="B139" s="113" t="s">
        <v>410</v>
      </c>
      <c r="C139" s="116" t="s">
        <v>411</v>
      </c>
      <c r="D139" s="108" t="s">
        <v>94</v>
      </c>
      <c r="E139" s="109">
        <v>1</v>
      </c>
      <c r="F139" s="52">
        <v>1535.39</v>
      </c>
      <c r="G139" s="53">
        <v>1535.39</v>
      </c>
      <c r="H139" s="42"/>
      <c r="I139" s="43"/>
      <c r="J139" s="44"/>
      <c r="K139" s="100"/>
    </row>
    <row r="140" spans="1:11" s="46" customFormat="1" ht="12.75">
      <c r="A140" s="110" t="s">
        <v>412</v>
      </c>
      <c r="B140" s="113" t="s">
        <v>413</v>
      </c>
      <c r="C140" s="116" t="s">
        <v>414</v>
      </c>
      <c r="D140" s="108" t="s">
        <v>94</v>
      </c>
      <c r="E140" s="109">
        <v>1</v>
      </c>
      <c r="F140" s="52">
        <v>1535.39</v>
      </c>
      <c r="G140" s="53">
        <v>1535.39</v>
      </c>
      <c r="H140" s="42"/>
      <c r="I140" s="43"/>
      <c r="J140" s="44"/>
      <c r="K140" s="100"/>
    </row>
    <row r="141" spans="1:11" s="46" customFormat="1" ht="12.75">
      <c r="A141" s="110" t="s">
        <v>415</v>
      </c>
      <c r="B141" s="113" t="s">
        <v>416</v>
      </c>
      <c r="C141" s="116" t="s">
        <v>417</v>
      </c>
      <c r="D141" s="108" t="s">
        <v>94</v>
      </c>
      <c r="E141" s="109">
        <v>1</v>
      </c>
      <c r="F141" s="52">
        <v>1350.58</v>
      </c>
      <c r="G141" s="53">
        <v>1350.58</v>
      </c>
      <c r="H141" s="42"/>
      <c r="I141" s="43"/>
      <c r="J141" s="44"/>
      <c r="K141" s="100"/>
    </row>
    <row r="142" spans="1:11" s="46" customFormat="1" ht="12.75">
      <c r="A142" s="110" t="s">
        <v>418</v>
      </c>
      <c r="B142" s="113" t="s">
        <v>419</v>
      </c>
      <c r="C142" s="116" t="s">
        <v>420</v>
      </c>
      <c r="D142" s="108" t="s">
        <v>94</v>
      </c>
      <c r="E142" s="109">
        <v>1</v>
      </c>
      <c r="F142" s="52">
        <v>1735.18</v>
      </c>
      <c r="G142" s="53">
        <v>1735.18</v>
      </c>
      <c r="H142" s="42"/>
      <c r="I142" s="43"/>
      <c r="J142" s="44"/>
      <c r="K142" s="100"/>
    </row>
    <row r="143" spans="1:11" s="46" customFormat="1" ht="12.75">
      <c r="A143" s="110" t="s">
        <v>421</v>
      </c>
      <c r="B143" s="113" t="s">
        <v>422</v>
      </c>
      <c r="C143" s="116" t="s">
        <v>423</v>
      </c>
      <c r="D143" s="108" t="s">
        <v>94</v>
      </c>
      <c r="E143" s="109">
        <v>1</v>
      </c>
      <c r="F143" s="52">
        <v>2634.23</v>
      </c>
      <c r="G143" s="53">
        <v>2634.23</v>
      </c>
      <c r="H143" s="42"/>
      <c r="I143" s="43"/>
      <c r="J143" s="44"/>
      <c r="K143" s="100"/>
    </row>
    <row r="144" spans="1:11" s="46" customFormat="1" ht="12.75">
      <c r="A144" s="110" t="s">
        <v>424</v>
      </c>
      <c r="B144" s="113" t="s">
        <v>425</v>
      </c>
      <c r="C144" s="116" t="s">
        <v>426</v>
      </c>
      <c r="D144" s="108" t="s">
        <v>94</v>
      </c>
      <c r="E144" s="109">
        <v>1</v>
      </c>
      <c r="F144" s="52">
        <v>1635.28</v>
      </c>
      <c r="G144" s="53">
        <v>1635.28</v>
      </c>
      <c r="H144" s="42"/>
      <c r="I144" s="43"/>
      <c r="J144" s="44"/>
      <c r="K144" s="100"/>
    </row>
    <row r="145" spans="1:11" s="46" customFormat="1" ht="12.75">
      <c r="A145" s="110" t="s">
        <v>427</v>
      </c>
      <c r="B145" s="113" t="s">
        <v>428</v>
      </c>
      <c r="C145" s="116" t="s">
        <v>429</v>
      </c>
      <c r="D145" s="108" t="s">
        <v>94</v>
      </c>
      <c r="E145" s="109">
        <v>1</v>
      </c>
      <c r="F145" s="52">
        <v>2334.54</v>
      </c>
      <c r="G145" s="53">
        <v>2334.54</v>
      </c>
      <c r="H145" s="42"/>
      <c r="I145" s="43"/>
      <c r="J145" s="44"/>
      <c r="K145" s="100"/>
    </row>
    <row r="146" spans="1:11" s="46" customFormat="1" ht="12.75">
      <c r="A146" s="110" t="s">
        <v>430</v>
      </c>
      <c r="B146" s="113" t="s">
        <v>431</v>
      </c>
      <c r="C146" s="116" t="s">
        <v>432</v>
      </c>
      <c r="D146" s="108" t="s">
        <v>94</v>
      </c>
      <c r="E146" s="109">
        <v>1</v>
      </c>
      <c r="F146" s="52">
        <v>1635.28</v>
      </c>
      <c r="G146" s="53">
        <v>1635.28</v>
      </c>
      <c r="H146" s="42"/>
      <c r="I146" s="43"/>
      <c r="J146" s="44"/>
      <c r="K146" s="100"/>
    </row>
    <row r="147" spans="1:11" s="46" customFormat="1" ht="12.75">
      <c r="A147" s="110" t="s">
        <v>433</v>
      </c>
      <c r="B147" s="113" t="s">
        <v>434</v>
      </c>
      <c r="C147" s="116" t="s">
        <v>435</v>
      </c>
      <c r="D147" s="108" t="s">
        <v>94</v>
      </c>
      <c r="E147" s="109">
        <v>1</v>
      </c>
      <c r="F147" s="52">
        <v>2034.86</v>
      </c>
      <c r="G147" s="53">
        <v>2034.86</v>
      </c>
      <c r="H147" s="42"/>
      <c r="I147" s="43"/>
      <c r="J147" s="44"/>
      <c r="K147" s="100"/>
    </row>
    <row r="148" spans="1:11" s="46" customFormat="1" ht="12.75">
      <c r="A148" s="110" t="s">
        <v>436</v>
      </c>
      <c r="B148" s="113" t="s">
        <v>437</v>
      </c>
      <c r="C148" s="116" t="s">
        <v>438</v>
      </c>
      <c r="D148" s="108" t="s">
        <v>94</v>
      </c>
      <c r="E148" s="109">
        <v>1</v>
      </c>
      <c r="F148" s="52">
        <v>1635.28</v>
      </c>
      <c r="G148" s="53">
        <v>1635.28</v>
      </c>
      <c r="H148" s="42"/>
      <c r="I148" s="43"/>
      <c r="J148" s="44"/>
      <c r="K148" s="100"/>
    </row>
    <row r="149" spans="1:11" s="46" customFormat="1" ht="12.75">
      <c r="A149" s="110" t="s">
        <v>439</v>
      </c>
      <c r="B149" s="113" t="s">
        <v>440</v>
      </c>
      <c r="C149" s="116" t="s">
        <v>441</v>
      </c>
      <c r="D149" s="108" t="s">
        <v>94</v>
      </c>
      <c r="E149" s="109">
        <v>1</v>
      </c>
      <c r="F149" s="52">
        <v>2434.44</v>
      </c>
      <c r="G149" s="53">
        <v>2434.44</v>
      </c>
      <c r="H149" s="42"/>
      <c r="I149" s="43"/>
      <c r="J149" s="44"/>
      <c r="K149" s="100"/>
    </row>
    <row r="150" spans="1:11" s="46" customFormat="1" ht="12.75">
      <c r="A150" s="110" t="s">
        <v>442</v>
      </c>
      <c r="B150" s="113" t="s">
        <v>443</v>
      </c>
      <c r="C150" s="116" t="s">
        <v>444</v>
      </c>
      <c r="D150" s="108" t="s">
        <v>94</v>
      </c>
      <c r="E150" s="109">
        <v>1</v>
      </c>
      <c r="F150" s="52">
        <v>1750.16</v>
      </c>
      <c r="G150" s="53">
        <v>1750.16</v>
      </c>
      <c r="H150" s="42"/>
      <c r="I150" s="43"/>
      <c r="J150" s="44"/>
      <c r="K150" s="100"/>
    </row>
    <row r="151" spans="1:11" s="46" customFormat="1" ht="12.75">
      <c r="A151" s="110" t="s">
        <v>445</v>
      </c>
      <c r="B151" s="113" t="s">
        <v>446</v>
      </c>
      <c r="C151" s="116" t="s">
        <v>447</v>
      </c>
      <c r="D151" s="108" t="s">
        <v>94</v>
      </c>
      <c r="E151" s="109">
        <v>1</v>
      </c>
      <c r="F151" s="52">
        <v>2334.54</v>
      </c>
      <c r="G151" s="53">
        <v>2334.54</v>
      </c>
      <c r="H151" s="42"/>
      <c r="I151" s="43"/>
      <c r="J151" s="44"/>
      <c r="K151" s="100"/>
    </row>
    <row r="152" spans="1:11" s="46" customFormat="1" ht="12.75">
      <c r="A152" s="110" t="s">
        <v>448</v>
      </c>
      <c r="B152" s="113" t="s">
        <v>449</v>
      </c>
      <c r="C152" s="116" t="s">
        <v>450</v>
      </c>
      <c r="D152" s="108" t="s">
        <v>94</v>
      </c>
      <c r="E152" s="109">
        <v>1</v>
      </c>
      <c r="F152" s="52">
        <v>2034.86</v>
      </c>
      <c r="G152" s="53">
        <v>2034.86</v>
      </c>
      <c r="H152" s="42"/>
      <c r="I152" s="43"/>
      <c r="J152" s="44"/>
      <c r="K152" s="100"/>
    </row>
    <row r="153" spans="1:11" s="46" customFormat="1" ht="12.75">
      <c r="A153" s="110" t="s">
        <v>451</v>
      </c>
      <c r="B153" s="113" t="s">
        <v>452</v>
      </c>
      <c r="C153" s="116" t="s">
        <v>453</v>
      </c>
      <c r="D153" s="108" t="s">
        <v>94</v>
      </c>
      <c r="E153" s="109">
        <v>1</v>
      </c>
      <c r="F153" s="52">
        <v>2334.54</v>
      </c>
      <c r="G153" s="53">
        <v>2334.54</v>
      </c>
      <c r="H153" s="42"/>
      <c r="I153" s="43"/>
      <c r="J153" s="44"/>
      <c r="K153" s="100"/>
    </row>
    <row r="154" spans="1:11" s="46" customFormat="1" ht="12.75">
      <c r="A154" s="110" t="s">
        <v>454</v>
      </c>
      <c r="B154" s="113" t="s">
        <v>455</v>
      </c>
      <c r="C154" s="116" t="s">
        <v>456</v>
      </c>
      <c r="D154" s="108" t="s">
        <v>94</v>
      </c>
      <c r="E154" s="109">
        <v>1</v>
      </c>
      <c r="F154" s="52">
        <v>2034.86</v>
      </c>
      <c r="G154" s="53">
        <v>2034.86</v>
      </c>
      <c r="H154" s="42"/>
      <c r="I154" s="43"/>
      <c r="J154" s="44"/>
      <c r="K154" s="100"/>
    </row>
    <row r="155" spans="1:11" s="46" customFormat="1" ht="12.75">
      <c r="A155" s="106" t="s">
        <v>457</v>
      </c>
      <c r="B155" s="112" t="s">
        <v>458</v>
      </c>
      <c r="C155" s="114" t="s">
        <v>459</v>
      </c>
      <c r="D155" s="108"/>
      <c r="E155" s="109"/>
      <c r="F155" s="52">
        <v>0</v>
      </c>
      <c r="G155" s="53">
        <v>0</v>
      </c>
      <c r="H155" s="42"/>
      <c r="I155" s="43"/>
      <c r="J155" s="44"/>
      <c r="K155" s="100"/>
    </row>
    <row r="156" spans="1:11" s="46" customFormat="1" ht="12.75">
      <c r="A156" s="110" t="s">
        <v>460</v>
      </c>
      <c r="B156" s="113" t="s">
        <v>461</v>
      </c>
      <c r="C156" s="116" t="s">
        <v>462</v>
      </c>
      <c r="D156" s="108" t="s">
        <v>315</v>
      </c>
      <c r="E156" s="109">
        <v>1</v>
      </c>
      <c r="F156" s="52">
        <v>16407.48</v>
      </c>
      <c r="G156" s="53">
        <v>16407.48</v>
      </c>
      <c r="H156" s="42"/>
      <c r="I156" s="43"/>
      <c r="J156" s="44"/>
      <c r="K156" s="100"/>
    </row>
    <row r="157" spans="1:11" s="46" customFormat="1" ht="12.75">
      <c r="A157" s="106" t="s">
        <v>463</v>
      </c>
      <c r="B157" s="112" t="s">
        <v>464</v>
      </c>
      <c r="C157" s="92" t="s">
        <v>465</v>
      </c>
      <c r="D157" s="108"/>
      <c r="E157" s="109"/>
      <c r="F157" s="52">
        <v>0</v>
      </c>
      <c r="G157" s="53">
        <v>0</v>
      </c>
      <c r="H157" s="42"/>
      <c r="I157" s="43"/>
      <c r="J157" s="44"/>
      <c r="K157" s="45"/>
    </row>
    <row r="158" spans="1:11" s="46" customFormat="1" ht="12.75">
      <c r="A158" s="110" t="s">
        <v>466</v>
      </c>
      <c r="B158" s="113" t="s">
        <v>467</v>
      </c>
      <c r="C158" s="116" t="s">
        <v>468</v>
      </c>
      <c r="D158" s="108" t="s">
        <v>84</v>
      </c>
      <c r="E158" s="117">
        <v>3042.6</v>
      </c>
      <c r="F158" s="52">
        <v>3.41</v>
      </c>
      <c r="G158" s="53">
        <v>10375.27</v>
      </c>
      <c r="H158" s="42"/>
      <c r="I158" s="43"/>
      <c r="J158" s="44"/>
      <c r="K158" s="45"/>
    </row>
    <row r="159" spans="1:11" s="46" customFormat="1" ht="12.75">
      <c r="A159" s="110" t="s">
        <v>469</v>
      </c>
      <c r="B159" s="113" t="s">
        <v>470</v>
      </c>
      <c r="C159" s="116" t="s">
        <v>471</v>
      </c>
      <c r="D159" s="108" t="s">
        <v>84</v>
      </c>
      <c r="E159" s="117">
        <v>204.6</v>
      </c>
      <c r="F159" s="52">
        <v>6.02</v>
      </c>
      <c r="G159" s="53">
        <v>1231.69</v>
      </c>
      <c r="H159" s="42"/>
      <c r="I159" s="43"/>
      <c r="J159" s="44"/>
      <c r="K159" s="100"/>
    </row>
    <row r="160" spans="1:11" s="46" customFormat="1" ht="12.75">
      <c r="A160" s="110" t="s">
        <v>472</v>
      </c>
      <c r="B160" s="113" t="s">
        <v>473</v>
      </c>
      <c r="C160" s="116" t="s">
        <v>474</v>
      </c>
      <c r="D160" s="108" t="s">
        <v>84</v>
      </c>
      <c r="E160" s="117">
        <v>128</v>
      </c>
      <c r="F160" s="52">
        <v>8.34</v>
      </c>
      <c r="G160" s="53">
        <v>1067.52</v>
      </c>
      <c r="H160" s="42"/>
      <c r="I160" s="43"/>
      <c r="J160" s="44"/>
      <c r="K160" s="100"/>
    </row>
    <row r="161" spans="1:11" s="46" customFormat="1" ht="12.75">
      <c r="A161" s="47">
        <v>5</v>
      </c>
      <c r="B161" s="48" t="s">
        <v>475</v>
      </c>
      <c r="C161" s="118" t="s">
        <v>476</v>
      </c>
      <c r="D161" s="115"/>
      <c r="E161" s="51"/>
      <c r="F161" s="52"/>
      <c r="G161" s="53"/>
      <c r="H161" s="42"/>
      <c r="I161" s="43"/>
      <c r="J161" s="44"/>
      <c r="K161" s="45"/>
    </row>
    <row r="162" spans="1:11" s="46" customFormat="1" ht="12.75">
      <c r="A162" s="47" t="s">
        <v>477</v>
      </c>
      <c r="B162" s="48" t="s">
        <v>478</v>
      </c>
      <c r="C162" s="118" t="s">
        <v>479</v>
      </c>
      <c r="D162" s="115"/>
      <c r="E162" s="51"/>
      <c r="F162" s="52"/>
      <c r="G162" s="53"/>
      <c r="H162" s="42"/>
      <c r="I162" s="43"/>
      <c r="J162" s="44"/>
      <c r="K162" s="45"/>
    </row>
    <row r="163" spans="1:11" s="46" customFormat="1" ht="12.75">
      <c r="A163" s="47" t="s">
        <v>480</v>
      </c>
      <c r="B163" s="48" t="s">
        <v>481</v>
      </c>
      <c r="C163" s="118" t="s">
        <v>482</v>
      </c>
      <c r="D163" s="115"/>
      <c r="E163" s="51"/>
      <c r="F163" s="52"/>
      <c r="G163" s="53"/>
      <c r="H163" s="42"/>
      <c r="I163" s="43"/>
      <c r="J163" s="44"/>
      <c r="K163" s="45"/>
    </row>
    <row r="164" spans="1:11" s="46" customFormat="1" ht="12.75">
      <c r="A164" s="110" t="s">
        <v>483</v>
      </c>
      <c r="B164" s="113" t="s">
        <v>484</v>
      </c>
      <c r="C164" s="116" t="s">
        <v>485</v>
      </c>
      <c r="D164" s="108" t="s">
        <v>84</v>
      </c>
      <c r="E164" s="117">
        <v>38</v>
      </c>
      <c r="F164" s="52">
        <v>23.26</v>
      </c>
      <c r="G164" s="53">
        <v>883.88</v>
      </c>
      <c r="H164" s="42"/>
      <c r="I164" s="43"/>
      <c r="J164" s="44"/>
      <c r="K164" s="45"/>
    </row>
    <row r="165" spans="1:11" s="46" customFormat="1" ht="12.75">
      <c r="A165" s="110" t="s">
        <v>486</v>
      </c>
      <c r="B165" s="113" t="s">
        <v>487</v>
      </c>
      <c r="C165" s="116" t="s">
        <v>488</v>
      </c>
      <c r="D165" s="108" t="s">
        <v>84</v>
      </c>
      <c r="E165" s="117">
        <v>16.5</v>
      </c>
      <c r="F165" s="52">
        <v>54.32</v>
      </c>
      <c r="G165" s="53">
        <v>896.28</v>
      </c>
      <c r="H165" s="42"/>
      <c r="I165" s="43"/>
      <c r="J165" s="44"/>
      <c r="K165" s="45"/>
    </row>
    <row r="166" spans="1:11" s="46" customFormat="1" ht="12.75">
      <c r="A166" s="47" t="s">
        <v>489</v>
      </c>
      <c r="B166" s="48" t="s">
        <v>490</v>
      </c>
      <c r="C166" s="118" t="s">
        <v>491</v>
      </c>
      <c r="D166" s="108"/>
      <c r="E166" s="109"/>
      <c r="F166" s="52"/>
      <c r="G166" s="53"/>
      <c r="H166" s="42"/>
      <c r="I166" s="43"/>
      <c r="J166" s="44"/>
      <c r="K166" s="45"/>
    </row>
    <row r="167" spans="1:11" s="46" customFormat="1" ht="12.75">
      <c r="A167" s="110" t="s">
        <v>492</v>
      </c>
      <c r="B167" s="113" t="s">
        <v>493</v>
      </c>
      <c r="C167" s="116" t="s">
        <v>494</v>
      </c>
      <c r="D167" s="108" t="s">
        <v>84</v>
      </c>
      <c r="E167" s="117">
        <f>(18*2)+(15*2)</f>
        <v>66</v>
      </c>
      <c r="F167" s="52">
        <v>56.34</v>
      </c>
      <c r="G167" s="53">
        <v>3718.44</v>
      </c>
      <c r="H167" s="42"/>
      <c r="I167" s="43"/>
      <c r="J167" s="44"/>
      <c r="K167" s="100"/>
    </row>
    <row r="168" spans="1:11" s="46" customFormat="1" ht="12.75">
      <c r="A168" s="119" t="s">
        <v>495</v>
      </c>
      <c r="B168" s="120" t="s">
        <v>496</v>
      </c>
      <c r="C168" s="121" t="s">
        <v>497</v>
      </c>
      <c r="D168" s="122" t="s">
        <v>84</v>
      </c>
      <c r="E168" s="123">
        <v>15</v>
      </c>
      <c r="F168" s="75">
        <v>37.54</v>
      </c>
      <c r="G168" s="76">
        <v>563.1</v>
      </c>
      <c r="H168" s="42"/>
      <c r="I168" s="43"/>
      <c r="J168" s="44"/>
      <c r="K168" s="100"/>
    </row>
    <row r="169" spans="1:11" s="127" customFormat="1" ht="17.25" customHeight="1">
      <c r="A169" s="77" t="s">
        <v>498</v>
      </c>
      <c r="B169" s="77"/>
      <c r="C169" s="77"/>
      <c r="D169" s="77"/>
      <c r="E169" s="77"/>
      <c r="F169" s="77"/>
      <c r="G169" s="78">
        <f>SUM(G83:G168)</f>
        <v>434423.02999999997</v>
      </c>
      <c r="H169" s="124"/>
      <c r="I169" s="43"/>
      <c r="J169" s="125"/>
      <c r="K169" s="126"/>
    </row>
    <row r="170" spans="1:11" s="127" customFormat="1" ht="17.25" customHeight="1">
      <c r="A170" s="31" t="s">
        <v>499</v>
      </c>
      <c r="B170" s="31"/>
      <c r="C170" s="31"/>
      <c r="D170" s="31"/>
      <c r="E170" s="31"/>
      <c r="F170" s="31"/>
      <c r="G170" s="31"/>
      <c r="H170" s="124"/>
      <c r="I170" s="43"/>
      <c r="J170" s="125"/>
      <c r="K170" s="126"/>
    </row>
    <row r="171" spans="1:11" s="127" customFormat="1" ht="12.75">
      <c r="A171" s="128">
        <v>6</v>
      </c>
      <c r="B171" s="129" t="s">
        <v>500</v>
      </c>
      <c r="C171" s="130" t="s">
        <v>501</v>
      </c>
      <c r="D171" s="131"/>
      <c r="E171" s="132"/>
      <c r="F171" s="133"/>
      <c r="G171" s="134"/>
      <c r="H171" s="124"/>
      <c r="I171" s="43"/>
      <c r="J171" s="125"/>
      <c r="K171" s="126"/>
    </row>
    <row r="172" spans="1:11" s="46" customFormat="1" ht="12.75">
      <c r="A172" s="135" t="s">
        <v>502</v>
      </c>
      <c r="B172" s="136" t="s">
        <v>503</v>
      </c>
      <c r="C172" s="137" t="s">
        <v>504</v>
      </c>
      <c r="D172" s="136" t="s">
        <v>57</v>
      </c>
      <c r="E172" s="138">
        <v>5103.05</v>
      </c>
      <c r="F172" s="139">
        <v>0.9</v>
      </c>
      <c r="G172" s="140">
        <v>4592.75</v>
      </c>
      <c r="H172" s="124"/>
      <c r="I172" s="43"/>
      <c r="J172" s="141"/>
      <c r="K172" s="89"/>
    </row>
    <row r="173" spans="1:11" s="46" customFormat="1" ht="12.75" customHeight="1">
      <c r="A173" s="77" t="s">
        <v>505</v>
      </c>
      <c r="B173" s="77"/>
      <c r="C173" s="77"/>
      <c r="D173" s="77"/>
      <c r="E173" s="77"/>
      <c r="F173" s="77"/>
      <c r="G173" s="78">
        <f>SUM(G171:G172)</f>
        <v>4592.75</v>
      </c>
      <c r="H173" s="42"/>
      <c r="I173" s="43"/>
      <c r="J173" s="44"/>
      <c r="K173" s="45"/>
    </row>
    <row r="174" spans="1:11" s="46" customFormat="1" ht="12.75" customHeight="1">
      <c r="A174" s="142"/>
      <c r="B174" s="143"/>
      <c r="C174" s="144"/>
      <c r="D174" s="145" t="s">
        <v>506</v>
      </c>
      <c r="E174" s="145"/>
      <c r="F174" s="145"/>
      <c r="G174" s="146">
        <f>G45+G81+G169+G173</f>
        <v>581205.8799999999</v>
      </c>
      <c r="H174" s="42"/>
      <c r="I174" s="43"/>
      <c r="J174" s="44"/>
      <c r="K174" s="45"/>
    </row>
    <row r="175" spans="1:11" s="46" customFormat="1" ht="12.75" customHeight="1">
      <c r="A175" s="142"/>
      <c r="B175" s="143"/>
      <c r="C175" s="144"/>
      <c r="D175" s="147" t="s">
        <v>507</v>
      </c>
      <c r="E175" s="147"/>
      <c r="F175" s="148">
        <v>0.2503</v>
      </c>
      <c r="G175" s="149">
        <f>G174*F175</f>
        <v>145475.83176399997</v>
      </c>
      <c r="H175" s="42"/>
      <c r="I175" s="43"/>
      <c r="J175" s="44"/>
      <c r="K175" s="45"/>
    </row>
    <row r="176" spans="1:11" s="46" customFormat="1" ht="12.75" customHeight="1">
      <c r="A176" s="150"/>
      <c r="B176" s="151"/>
      <c r="C176" s="152"/>
      <c r="D176" s="153" t="s">
        <v>508</v>
      </c>
      <c r="E176" s="153"/>
      <c r="F176" s="153"/>
      <c r="G176" s="154">
        <f>SUM(G174:G175)</f>
        <v>726681.7117639999</v>
      </c>
      <c r="H176" s="42"/>
      <c r="I176" s="43"/>
      <c r="J176" s="44"/>
      <c r="K176" s="45"/>
    </row>
  </sheetData>
  <sheetProtection selectLockedCells="1" selectUnlockedCells="1"/>
  <mergeCells count="26">
    <mergeCell ref="D1:E1"/>
    <mergeCell ref="F1:G1"/>
    <mergeCell ref="D2:E2"/>
    <mergeCell ref="F2:G2"/>
    <mergeCell ref="D3:E3"/>
    <mergeCell ref="F3:G3"/>
    <mergeCell ref="D4:E4"/>
    <mergeCell ref="F4:G4"/>
    <mergeCell ref="A5:G5"/>
    <mergeCell ref="A6:A7"/>
    <mergeCell ref="B6:B7"/>
    <mergeCell ref="C6:C7"/>
    <mergeCell ref="D6:D7"/>
    <mergeCell ref="E6:E7"/>
    <mergeCell ref="F6:G6"/>
    <mergeCell ref="A8:G8"/>
    <mergeCell ref="A45:F45"/>
    <mergeCell ref="A46:G46"/>
    <mergeCell ref="A81:F81"/>
    <mergeCell ref="A82:G82"/>
    <mergeCell ref="A169:F169"/>
    <mergeCell ref="A170:G170"/>
    <mergeCell ref="A173:F173"/>
    <mergeCell ref="D174:F174"/>
    <mergeCell ref="D175:E175"/>
    <mergeCell ref="D176:F176"/>
  </mergeCells>
  <printOptions horizontalCentered="1"/>
  <pageMargins left="0.39375" right="0.39375" top="0.39374999999999993" bottom="0.39375" header="0.5118055555555555" footer="0.5118055555555555"/>
  <pageSetup fitToHeight="50" fitToWidth="1" horizontalDpi="300" verticalDpi="300" orientation="landscape" paperSize="9"/>
  <headerFooter alignWithMargins="0">
    <oddHeader>&amp;R&amp;9&amp;P/&amp;N</oddHeader>
  </headerFooter>
  <rowBreaks count="15" manualBreakCount="15">
    <brk id="27" max="255" man="1"/>
    <brk id="43" max="255" man="1"/>
    <brk id="58" max="255" man="1"/>
    <brk id="62" max="255" man="1"/>
    <brk id="157" max="255" man="1"/>
    <brk id="162" max="255" man="1"/>
    <brk id="171" max="255" man="1"/>
    <brk id="177" max="255" man="1"/>
    <brk id="185" max="255" man="1"/>
    <brk id="190" max="255" man="1"/>
    <brk id="199" max="255" man="1"/>
    <brk id="209" max="255" man="1"/>
    <brk id="224" max="255" man="1"/>
    <brk id="235" max="255" man="1"/>
    <brk id="23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I120"/>
  <sheetViews>
    <sheetView showGridLines="0" showZeros="0" tabSelected="1" zoomScale="130" zoomScaleNormal="130" zoomScaleSheetLayoutView="70" workbookViewId="0" topLeftCell="B100">
      <selection activeCell="D118" sqref="D118"/>
    </sheetView>
  </sheetViews>
  <sheetFormatPr defaultColWidth="13.7109375" defaultRowHeight="16.5" customHeight="1"/>
  <cols>
    <col min="1" max="1" width="0" style="155" hidden="1" customWidth="1"/>
    <col min="2" max="2" width="5.57421875" style="156" customWidth="1"/>
    <col min="3" max="3" width="38.57421875" style="157" customWidth="1"/>
    <col min="4" max="4" width="10.7109375" style="158" customWidth="1"/>
    <col min="5" max="5" width="3.421875" style="159" customWidth="1"/>
    <col min="6" max="6" width="3.421875" style="155" customWidth="1"/>
    <col min="7" max="7" width="3.421875" style="160" customWidth="1"/>
    <col min="8" max="34" width="3.421875" style="155" customWidth="1"/>
    <col min="35" max="16384" width="14.00390625" style="155" customWidth="1"/>
  </cols>
  <sheetData>
    <row r="3" ht="16.5" customHeight="1">
      <c r="B3" s="161"/>
    </row>
    <row r="4" spans="2:34" s="162" customFormat="1" ht="19.5" customHeight="1">
      <c r="B4" s="163" t="s">
        <v>509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</row>
    <row r="5" spans="2:34" s="162" customFormat="1" ht="19.5" customHeight="1">
      <c r="B5" s="164" t="s">
        <v>510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</row>
    <row r="6" spans="1:34" s="171" customFormat="1" ht="16.5" customHeight="1">
      <c r="A6" s="165"/>
      <c r="B6" s="166" t="s">
        <v>12</v>
      </c>
      <c r="C6" s="167" t="s">
        <v>14</v>
      </c>
      <c r="D6" s="168" t="s">
        <v>511</v>
      </c>
      <c r="E6" s="169" t="s">
        <v>512</v>
      </c>
      <c r="F6" s="169"/>
      <c r="G6" s="169"/>
      <c r="H6" s="169"/>
      <c r="I6" s="169"/>
      <c r="J6" s="169"/>
      <c r="K6" s="170" t="s">
        <v>513</v>
      </c>
      <c r="L6" s="170"/>
      <c r="M6" s="170"/>
      <c r="N6" s="170"/>
      <c r="O6" s="170"/>
      <c r="P6" s="170"/>
      <c r="Q6" s="169" t="s">
        <v>514</v>
      </c>
      <c r="R6" s="169"/>
      <c r="S6" s="169"/>
      <c r="T6" s="169"/>
      <c r="U6" s="169"/>
      <c r="V6" s="169"/>
      <c r="W6" s="170" t="s">
        <v>515</v>
      </c>
      <c r="X6" s="170"/>
      <c r="Y6" s="170"/>
      <c r="Z6" s="170"/>
      <c r="AA6" s="170"/>
      <c r="AB6" s="170"/>
      <c r="AC6" s="169" t="s">
        <v>516</v>
      </c>
      <c r="AD6" s="169"/>
      <c r="AE6" s="169"/>
      <c r="AF6" s="169"/>
      <c r="AG6" s="169"/>
      <c r="AH6" s="169"/>
    </row>
    <row r="7" spans="1:34" s="171" customFormat="1" ht="16.5" customHeight="1">
      <c r="A7" s="172"/>
      <c r="B7" s="166"/>
      <c r="C7" s="167"/>
      <c r="D7" s="168"/>
      <c r="E7" s="173">
        <v>5</v>
      </c>
      <c r="F7" s="174">
        <v>10</v>
      </c>
      <c r="G7" s="174">
        <v>15</v>
      </c>
      <c r="H7" s="174">
        <v>20</v>
      </c>
      <c r="I7" s="174">
        <v>25</v>
      </c>
      <c r="J7" s="175">
        <v>30</v>
      </c>
      <c r="K7" s="176">
        <v>5</v>
      </c>
      <c r="L7" s="174">
        <v>10</v>
      </c>
      <c r="M7" s="174">
        <v>15</v>
      </c>
      <c r="N7" s="174">
        <v>20</v>
      </c>
      <c r="O7" s="174">
        <v>25</v>
      </c>
      <c r="P7" s="175">
        <v>30</v>
      </c>
      <c r="Q7" s="176">
        <v>5</v>
      </c>
      <c r="R7" s="174">
        <v>10</v>
      </c>
      <c r="S7" s="174">
        <v>15</v>
      </c>
      <c r="T7" s="174">
        <v>20</v>
      </c>
      <c r="U7" s="174">
        <v>25</v>
      </c>
      <c r="V7" s="175">
        <v>30</v>
      </c>
      <c r="W7" s="176">
        <v>5</v>
      </c>
      <c r="X7" s="174">
        <v>10</v>
      </c>
      <c r="Y7" s="174">
        <v>15</v>
      </c>
      <c r="Z7" s="174">
        <v>20</v>
      </c>
      <c r="AA7" s="174">
        <v>25</v>
      </c>
      <c r="AB7" s="175">
        <v>30</v>
      </c>
      <c r="AC7" s="173">
        <v>5</v>
      </c>
      <c r="AD7" s="174">
        <v>10</v>
      </c>
      <c r="AE7" s="174">
        <v>15</v>
      </c>
      <c r="AF7" s="174">
        <v>20</v>
      </c>
      <c r="AG7" s="174">
        <v>25</v>
      </c>
      <c r="AH7" s="175">
        <v>30</v>
      </c>
    </row>
    <row r="8" spans="1:34" s="182" customFormat="1" ht="15.75" customHeight="1">
      <c r="A8" s="177"/>
      <c r="B8" s="178"/>
      <c r="C8" s="178"/>
      <c r="D8" s="179"/>
      <c r="E8" s="180"/>
      <c r="F8" s="180"/>
      <c r="G8" s="180"/>
      <c r="H8" s="180"/>
      <c r="I8" s="180"/>
      <c r="J8" s="180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0"/>
      <c r="AD8" s="180"/>
      <c r="AE8" s="180"/>
      <c r="AF8" s="180"/>
      <c r="AG8" s="180"/>
      <c r="AH8" s="180"/>
    </row>
    <row r="9" spans="1:35" s="171" customFormat="1" ht="9.75" customHeight="1">
      <c r="A9" s="172"/>
      <c r="B9" s="183" t="s">
        <v>517</v>
      </c>
      <c r="C9" s="184" t="s">
        <v>518</v>
      </c>
      <c r="D9" s="185">
        <v>54406.18</v>
      </c>
      <c r="E9" s="186" t="s">
        <v>519</v>
      </c>
      <c r="F9" s="187"/>
      <c r="G9" s="187"/>
      <c r="H9" s="187"/>
      <c r="I9" s="187"/>
      <c r="J9" s="188"/>
      <c r="K9" s="186" t="s">
        <v>519</v>
      </c>
      <c r="L9" s="189"/>
      <c r="M9" s="190"/>
      <c r="N9" s="189"/>
      <c r="O9" s="190"/>
      <c r="P9" s="191"/>
      <c r="Q9" s="186" t="s">
        <v>519</v>
      </c>
      <c r="R9" s="192"/>
      <c r="S9" s="192"/>
      <c r="T9" s="192"/>
      <c r="U9" s="190"/>
      <c r="V9" s="193"/>
      <c r="W9" s="186" t="s">
        <v>519</v>
      </c>
      <c r="X9" s="189"/>
      <c r="Y9" s="190"/>
      <c r="Z9" s="189"/>
      <c r="AA9" s="190"/>
      <c r="AB9" s="191"/>
      <c r="AC9" s="186" t="s">
        <v>519</v>
      </c>
      <c r="AD9" s="189"/>
      <c r="AE9" s="189"/>
      <c r="AF9" s="189"/>
      <c r="AG9" s="189"/>
      <c r="AH9" s="191"/>
      <c r="AI9" s="171" t="s">
        <v>520</v>
      </c>
    </row>
    <row r="10" spans="1:35" s="171" customFormat="1" ht="9.75" customHeight="1">
      <c r="A10" s="172"/>
      <c r="B10" s="183"/>
      <c r="C10" s="184"/>
      <c r="D10" s="185">
        <v>54695.92</v>
      </c>
      <c r="E10" s="194">
        <v>0.25</v>
      </c>
      <c r="F10" s="194"/>
      <c r="G10" s="194"/>
      <c r="H10" s="194"/>
      <c r="I10" s="194"/>
      <c r="J10" s="194"/>
      <c r="K10" s="194">
        <v>0.1875</v>
      </c>
      <c r="L10" s="194"/>
      <c r="M10" s="194"/>
      <c r="N10" s="194"/>
      <c r="O10" s="194"/>
      <c r="P10" s="194"/>
      <c r="Q10" s="194">
        <v>0.1875</v>
      </c>
      <c r="R10" s="194"/>
      <c r="S10" s="194"/>
      <c r="T10" s="194"/>
      <c r="U10" s="194"/>
      <c r="V10" s="194"/>
      <c r="W10" s="194">
        <v>0.1875</v>
      </c>
      <c r="X10" s="194"/>
      <c r="Y10" s="194"/>
      <c r="Z10" s="194"/>
      <c r="AA10" s="194"/>
      <c r="AB10" s="194"/>
      <c r="AC10" s="194">
        <v>0.1875</v>
      </c>
      <c r="AD10" s="194"/>
      <c r="AE10" s="194"/>
      <c r="AF10" s="194"/>
      <c r="AG10" s="194"/>
      <c r="AH10" s="194"/>
      <c r="AI10" s="195">
        <f>1-AC10-W10-Q10-K10-E10</f>
        <v>0</v>
      </c>
    </row>
    <row r="11" spans="1:35" s="171" customFormat="1" ht="12" customHeight="1">
      <c r="A11" s="172"/>
      <c r="B11" s="183"/>
      <c r="C11" s="184"/>
      <c r="D11" s="185">
        <v>54695.92</v>
      </c>
      <c r="E11" s="196">
        <f>+E10*$D$9</f>
        <v>13601.545</v>
      </c>
      <c r="F11" s="196"/>
      <c r="G11" s="196"/>
      <c r="H11" s="196"/>
      <c r="I11" s="196"/>
      <c r="J11" s="196"/>
      <c r="K11" s="196">
        <f>+K10*$D$9</f>
        <v>10201.15875</v>
      </c>
      <c r="L11" s="196"/>
      <c r="M11" s="196"/>
      <c r="N11" s="196"/>
      <c r="O11" s="196"/>
      <c r="P11" s="196"/>
      <c r="Q11" s="196">
        <f>+Q10*$D$9</f>
        <v>10201.15875</v>
      </c>
      <c r="R11" s="196"/>
      <c r="S11" s="196"/>
      <c r="T11" s="196"/>
      <c r="U11" s="196"/>
      <c r="V11" s="196"/>
      <c r="W11" s="196">
        <f>+W10*$D$9</f>
        <v>10201.15875</v>
      </c>
      <c r="X11" s="196"/>
      <c r="Y11" s="196"/>
      <c r="Z11" s="196"/>
      <c r="AA11" s="196"/>
      <c r="AB11" s="196"/>
      <c r="AC11" s="196">
        <f>+AC10*$D$9</f>
        <v>10201.15875</v>
      </c>
      <c r="AD11" s="196"/>
      <c r="AE11" s="196"/>
      <c r="AF11" s="196"/>
      <c r="AG11" s="196"/>
      <c r="AH11" s="196"/>
      <c r="AI11" s="197">
        <f>+AC11+W11+Q11+K11+E11</f>
        <v>54406.18</v>
      </c>
    </row>
    <row r="12" spans="1:34" s="171" customFormat="1" ht="12" customHeight="1">
      <c r="A12" s="172"/>
      <c r="B12" s="198" t="s">
        <v>521</v>
      </c>
      <c r="C12" s="199" t="s">
        <v>522</v>
      </c>
      <c r="D12" s="200"/>
      <c r="E12" s="201"/>
      <c r="F12" s="202"/>
      <c r="G12" s="202"/>
      <c r="H12" s="202"/>
      <c r="I12" s="202"/>
      <c r="J12" s="203"/>
      <c r="K12" s="204"/>
      <c r="L12" s="205"/>
      <c r="M12" s="206"/>
      <c r="N12" s="205"/>
      <c r="O12" s="206"/>
      <c r="P12" s="207"/>
      <c r="Q12" s="208"/>
      <c r="R12" s="206"/>
      <c r="S12" s="206"/>
      <c r="T12" s="206"/>
      <c r="U12" s="206"/>
      <c r="V12" s="209"/>
      <c r="W12" s="204"/>
      <c r="X12" s="205"/>
      <c r="Y12" s="206"/>
      <c r="Z12" s="205"/>
      <c r="AA12" s="206"/>
      <c r="AB12" s="207"/>
      <c r="AC12" s="210"/>
      <c r="AD12" s="205"/>
      <c r="AE12" s="205"/>
      <c r="AF12" s="205"/>
      <c r="AG12" s="205"/>
      <c r="AH12" s="207"/>
    </row>
    <row r="13" spans="1:35" s="171" customFormat="1" ht="9.75" customHeight="1">
      <c r="A13" s="172"/>
      <c r="B13" s="211" t="s">
        <v>51</v>
      </c>
      <c r="C13" s="212" t="s">
        <v>523</v>
      </c>
      <c r="D13" s="213">
        <v>9751.26</v>
      </c>
      <c r="E13" s="214" t="s">
        <v>519</v>
      </c>
      <c r="F13" s="215"/>
      <c r="G13" s="216"/>
      <c r="H13" s="215"/>
      <c r="I13" s="216"/>
      <c r="J13" s="217"/>
      <c r="K13" s="218" t="s">
        <v>524</v>
      </c>
      <c r="L13" s="219"/>
      <c r="M13" s="220"/>
      <c r="N13" s="219"/>
      <c r="O13" s="220"/>
      <c r="P13" s="221"/>
      <c r="Q13" s="222"/>
      <c r="R13" s="223"/>
      <c r="S13" s="223"/>
      <c r="T13" s="223"/>
      <c r="U13" s="220"/>
      <c r="V13" s="224"/>
      <c r="W13" s="218"/>
      <c r="X13" s="219"/>
      <c r="Y13" s="225"/>
      <c r="Z13" s="225"/>
      <c r="AA13" s="225"/>
      <c r="AB13" s="226"/>
      <c r="AC13" s="227"/>
      <c r="AD13" s="219"/>
      <c r="AE13" s="220"/>
      <c r="AF13" s="219"/>
      <c r="AG13" s="220"/>
      <c r="AH13" s="221"/>
      <c r="AI13" s="171" t="s">
        <v>520</v>
      </c>
    </row>
    <row r="14" spans="1:35" s="171" customFormat="1" ht="9.75" customHeight="1">
      <c r="A14" s="172"/>
      <c r="B14" s="211"/>
      <c r="C14" s="212"/>
      <c r="D14" s="213">
        <v>9529.63</v>
      </c>
      <c r="E14" s="194">
        <v>1</v>
      </c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5">
        <f>1-AC14-W14-Q14-K14-E14</f>
        <v>0</v>
      </c>
    </row>
    <row r="15" spans="1:35" s="171" customFormat="1" ht="13.5" customHeight="1">
      <c r="A15" s="172"/>
      <c r="B15" s="211"/>
      <c r="C15" s="212"/>
      <c r="D15" s="213">
        <v>9529.63</v>
      </c>
      <c r="E15" s="228">
        <f>+E14*$D$13</f>
        <v>9751.26</v>
      </c>
      <c r="F15" s="228"/>
      <c r="G15" s="228"/>
      <c r="H15" s="228"/>
      <c r="I15" s="228"/>
      <c r="J15" s="228"/>
      <c r="K15" s="228">
        <f>+K14*$D$13</f>
        <v>0</v>
      </c>
      <c r="L15" s="228"/>
      <c r="M15" s="228"/>
      <c r="N15" s="228"/>
      <c r="O15" s="228"/>
      <c r="P15" s="228"/>
      <c r="Q15" s="228">
        <f>+Q14*$D$13</f>
        <v>0</v>
      </c>
      <c r="R15" s="228"/>
      <c r="S15" s="228"/>
      <c r="T15" s="228"/>
      <c r="U15" s="228"/>
      <c r="V15" s="228"/>
      <c r="W15" s="228">
        <f>+W14*$D$13</f>
        <v>0</v>
      </c>
      <c r="X15" s="228"/>
      <c r="Y15" s="228"/>
      <c r="Z15" s="228"/>
      <c r="AA15" s="228"/>
      <c r="AB15" s="228"/>
      <c r="AC15" s="228">
        <f>+AC14*$D$13</f>
        <v>0</v>
      </c>
      <c r="AD15" s="228"/>
      <c r="AE15" s="228"/>
      <c r="AF15" s="228"/>
      <c r="AG15" s="228"/>
      <c r="AH15" s="228"/>
      <c r="AI15" s="197">
        <f>+AC15+W15+Q15+K15+E15</f>
        <v>9751.26</v>
      </c>
    </row>
    <row r="16" spans="1:35" s="171" customFormat="1" ht="9.75" customHeight="1">
      <c r="A16" s="172"/>
      <c r="B16" s="183" t="s">
        <v>58</v>
      </c>
      <c r="C16" s="184" t="s">
        <v>525</v>
      </c>
      <c r="D16" s="185">
        <v>14071.79</v>
      </c>
      <c r="E16" s="214" t="s">
        <v>519</v>
      </c>
      <c r="F16" s="215"/>
      <c r="G16" s="216"/>
      <c r="H16" s="215"/>
      <c r="I16" s="216"/>
      <c r="J16" s="217"/>
      <c r="K16" s="218" t="s">
        <v>524</v>
      </c>
      <c r="L16" s="219"/>
      <c r="M16" s="220"/>
      <c r="N16" s="219"/>
      <c r="O16" s="220"/>
      <c r="P16" s="221"/>
      <c r="Q16" s="222"/>
      <c r="R16" s="223"/>
      <c r="S16" s="223"/>
      <c r="T16" s="223"/>
      <c r="U16" s="220"/>
      <c r="V16" s="224"/>
      <c r="W16" s="218"/>
      <c r="X16" s="219"/>
      <c r="Y16" s="225"/>
      <c r="Z16" s="225"/>
      <c r="AA16" s="225"/>
      <c r="AB16" s="226"/>
      <c r="AC16" s="227"/>
      <c r="AD16" s="219"/>
      <c r="AE16" s="220"/>
      <c r="AF16" s="219"/>
      <c r="AG16" s="220"/>
      <c r="AH16" s="221"/>
      <c r="AI16" s="171" t="s">
        <v>520</v>
      </c>
    </row>
    <row r="17" spans="1:35" s="171" customFormat="1" ht="9.75" customHeight="1">
      <c r="A17" s="172"/>
      <c r="B17" s="183"/>
      <c r="C17" s="184"/>
      <c r="D17" s="185">
        <v>14244.74</v>
      </c>
      <c r="E17" s="194">
        <v>1</v>
      </c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5">
        <f>1-AC17-W17-Q17-K17-E17</f>
        <v>0</v>
      </c>
    </row>
    <row r="18" spans="1:35" s="171" customFormat="1" ht="12" customHeight="1">
      <c r="A18" s="172"/>
      <c r="B18" s="183"/>
      <c r="C18" s="184"/>
      <c r="D18" s="185">
        <v>14244.74</v>
      </c>
      <c r="E18" s="196">
        <f>+E17*$D$16</f>
        <v>14071.79</v>
      </c>
      <c r="F18" s="196"/>
      <c r="G18" s="196"/>
      <c r="H18" s="196"/>
      <c r="I18" s="196"/>
      <c r="J18" s="196"/>
      <c r="K18" s="196">
        <f aca="true" t="shared" si="0" ref="K18">+K17*$D$16</f>
        <v>0</v>
      </c>
      <c r="L18" s="196"/>
      <c r="M18" s="196"/>
      <c r="N18" s="196"/>
      <c r="O18" s="196"/>
      <c r="P18" s="196"/>
      <c r="Q18" s="196">
        <f aca="true" t="shared" si="1" ref="Q18">+Q17*$D$16</f>
        <v>0</v>
      </c>
      <c r="R18" s="196"/>
      <c r="S18" s="196"/>
      <c r="T18" s="196"/>
      <c r="U18" s="196"/>
      <c r="V18" s="196"/>
      <c r="W18" s="196">
        <f aca="true" t="shared" si="2" ref="W18">+W17*$D$16</f>
        <v>0</v>
      </c>
      <c r="X18" s="196"/>
      <c r="Y18" s="196"/>
      <c r="Z18" s="196"/>
      <c r="AA18" s="196"/>
      <c r="AB18" s="196"/>
      <c r="AC18" s="196">
        <f aca="true" t="shared" si="3" ref="AC18">+AC17*$D$16</f>
        <v>0</v>
      </c>
      <c r="AD18" s="196"/>
      <c r="AE18" s="196"/>
      <c r="AF18" s="196"/>
      <c r="AG18" s="196"/>
      <c r="AH18" s="196"/>
      <c r="AI18" s="197">
        <f>+AC18+W18+Q18+K18+E18</f>
        <v>14071.79</v>
      </c>
    </row>
    <row r="19" spans="1:35" s="171" customFormat="1" ht="9.75" customHeight="1">
      <c r="A19" s="172"/>
      <c r="B19" s="211" t="s">
        <v>71</v>
      </c>
      <c r="C19" s="212" t="s">
        <v>526</v>
      </c>
      <c r="D19" s="229">
        <v>67488.11</v>
      </c>
      <c r="E19" s="214" t="s">
        <v>519</v>
      </c>
      <c r="F19" s="215"/>
      <c r="G19" s="216"/>
      <c r="H19" s="215"/>
      <c r="I19" s="216"/>
      <c r="J19" s="217"/>
      <c r="K19" s="218" t="s">
        <v>519</v>
      </c>
      <c r="L19" s="219"/>
      <c r="M19" s="220"/>
      <c r="N19" s="219"/>
      <c r="O19" s="220"/>
      <c r="P19" s="221"/>
      <c r="Q19" s="222" t="s">
        <v>524</v>
      </c>
      <c r="R19" s="223"/>
      <c r="S19" s="223"/>
      <c r="T19" s="223"/>
      <c r="U19" s="220"/>
      <c r="V19" s="224"/>
      <c r="W19" s="218"/>
      <c r="X19" s="219"/>
      <c r="Y19" s="225"/>
      <c r="Z19" s="225"/>
      <c r="AA19" s="225"/>
      <c r="AB19" s="226"/>
      <c r="AC19" s="227"/>
      <c r="AD19" s="219"/>
      <c r="AE19" s="220"/>
      <c r="AF19" s="219"/>
      <c r="AG19" s="220"/>
      <c r="AH19" s="221"/>
      <c r="AI19" s="171" t="s">
        <v>520</v>
      </c>
    </row>
    <row r="20" spans="1:35" s="171" customFormat="1" ht="9.75" customHeight="1">
      <c r="A20" s="172"/>
      <c r="B20" s="211"/>
      <c r="C20" s="212"/>
      <c r="D20" s="229">
        <v>68804.98</v>
      </c>
      <c r="E20" s="194">
        <v>0.4</v>
      </c>
      <c r="F20" s="194"/>
      <c r="G20" s="194"/>
      <c r="H20" s="194"/>
      <c r="I20" s="194"/>
      <c r="J20" s="194"/>
      <c r="K20" s="230">
        <v>0.6000000000000001</v>
      </c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  <c r="AH20" s="230"/>
      <c r="AI20" s="195">
        <f>1-AC20-W20-Q20-K20-E20</f>
        <v>0</v>
      </c>
    </row>
    <row r="21" spans="1:35" s="171" customFormat="1" ht="12" customHeight="1">
      <c r="A21" s="172"/>
      <c r="B21" s="211"/>
      <c r="C21" s="212"/>
      <c r="D21" s="229">
        <v>68804.98</v>
      </c>
      <c r="E21" s="228">
        <f>+E20*$D$19</f>
        <v>26995.244000000002</v>
      </c>
      <c r="F21" s="228"/>
      <c r="G21" s="228"/>
      <c r="H21" s="228"/>
      <c r="I21" s="228"/>
      <c r="J21" s="228"/>
      <c r="K21" s="228">
        <f aca="true" t="shared" si="4" ref="K21">+K20*$D$19</f>
        <v>40492.86600000001</v>
      </c>
      <c r="L21" s="228"/>
      <c r="M21" s="228"/>
      <c r="N21" s="228"/>
      <c r="O21" s="228"/>
      <c r="P21" s="228"/>
      <c r="Q21" s="228">
        <f aca="true" t="shared" si="5" ref="Q21">+Q20*$D$19</f>
        <v>0</v>
      </c>
      <c r="R21" s="228"/>
      <c r="S21" s="228"/>
      <c r="T21" s="228"/>
      <c r="U21" s="228"/>
      <c r="V21" s="228"/>
      <c r="W21" s="228">
        <f aca="true" t="shared" si="6" ref="W21">+W20*$D$19</f>
        <v>0</v>
      </c>
      <c r="X21" s="228"/>
      <c r="Y21" s="228"/>
      <c r="Z21" s="228"/>
      <c r="AA21" s="228"/>
      <c r="AB21" s="228"/>
      <c r="AC21" s="228">
        <f aca="true" t="shared" si="7" ref="AC21">+AC20*$D$19</f>
        <v>0</v>
      </c>
      <c r="AD21" s="228"/>
      <c r="AE21" s="228"/>
      <c r="AF21" s="228"/>
      <c r="AG21" s="228"/>
      <c r="AH21" s="228"/>
      <c r="AI21" s="197">
        <f>+AC21+W21+Q21+K21+E21</f>
        <v>67488.11000000002</v>
      </c>
    </row>
    <row r="22" spans="1:35" s="171" customFormat="1" ht="9.75" customHeight="1">
      <c r="A22" s="172"/>
      <c r="B22" s="183" t="s">
        <v>110</v>
      </c>
      <c r="C22" s="184" t="s">
        <v>527</v>
      </c>
      <c r="D22" s="185">
        <v>24975.5</v>
      </c>
      <c r="E22" s="214"/>
      <c r="F22" s="215"/>
      <c r="G22" s="216"/>
      <c r="H22" s="215"/>
      <c r="I22" s="216"/>
      <c r="J22" s="217"/>
      <c r="K22" s="218" t="s">
        <v>519</v>
      </c>
      <c r="L22" s="219"/>
      <c r="M22" s="220"/>
      <c r="N22" s="219"/>
      <c r="O22" s="220"/>
      <c r="P22" s="221"/>
      <c r="Q22" s="222" t="s">
        <v>524</v>
      </c>
      <c r="R22" s="223"/>
      <c r="S22" s="223"/>
      <c r="T22" s="223"/>
      <c r="U22" s="220"/>
      <c r="V22" s="224"/>
      <c r="W22" s="218"/>
      <c r="X22" s="219"/>
      <c r="Y22" s="225"/>
      <c r="Z22" s="225"/>
      <c r="AA22" s="225"/>
      <c r="AB22" s="226"/>
      <c r="AC22" s="227"/>
      <c r="AD22" s="219"/>
      <c r="AE22" s="220"/>
      <c r="AF22" s="219"/>
      <c r="AG22" s="220"/>
      <c r="AH22" s="221"/>
      <c r="AI22" s="171" t="s">
        <v>520</v>
      </c>
    </row>
    <row r="23" spans="1:35" s="171" customFormat="1" ht="9.75" customHeight="1">
      <c r="A23" s="172"/>
      <c r="B23" s="183"/>
      <c r="C23" s="184"/>
      <c r="D23" s="185">
        <v>24807.99</v>
      </c>
      <c r="E23" s="194"/>
      <c r="F23" s="194"/>
      <c r="G23" s="194"/>
      <c r="H23" s="194"/>
      <c r="I23" s="194"/>
      <c r="J23" s="194"/>
      <c r="K23" s="230">
        <v>1</v>
      </c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195">
        <f>1-AC23-W23-Q23-K23-E23</f>
        <v>0</v>
      </c>
    </row>
    <row r="24" spans="1:35" s="171" customFormat="1" ht="12" customHeight="1">
      <c r="A24" s="172"/>
      <c r="B24" s="183"/>
      <c r="C24" s="184"/>
      <c r="D24" s="185">
        <v>24807.99</v>
      </c>
      <c r="E24" s="196">
        <f>+E23*$D$22</f>
        <v>0</v>
      </c>
      <c r="F24" s="196"/>
      <c r="G24" s="196"/>
      <c r="H24" s="196"/>
      <c r="I24" s="196"/>
      <c r="J24" s="196"/>
      <c r="K24" s="196">
        <f aca="true" t="shared" si="8" ref="K24">+K23*$D$22</f>
        <v>24975.5</v>
      </c>
      <c r="L24" s="196"/>
      <c r="M24" s="196"/>
      <c r="N24" s="196"/>
      <c r="O24" s="196"/>
      <c r="P24" s="196"/>
      <c r="Q24" s="196">
        <f aca="true" t="shared" si="9" ref="Q24">+Q23*$D$22</f>
        <v>0</v>
      </c>
      <c r="R24" s="196"/>
      <c r="S24" s="196"/>
      <c r="T24" s="196"/>
      <c r="U24" s="196"/>
      <c r="V24" s="196"/>
      <c r="W24" s="196">
        <f aca="true" t="shared" si="10" ref="W24">+W23*$D$22</f>
        <v>0</v>
      </c>
      <c r="X24" s="196"/>
      <c r="Y24" s="196"/>
      <c r="Z24" s="196"/>
      <c r="AA24" s="196"/>
      <c r="AB24" s="196"/>
      <c r="AC24" s="196">
        <f aca="true" t="shared" si="11" ref="AC24">+AC23*$D$22</f>
        <v>0</v>
      </c>
      <c r="AD24" s="196"/>
      <c r="AE24" s="196"/>
      <c r="AF24" s="196"/>
      <c r="AG24" s="196"/>
      <c r="AH24" s="196"/>
      <c r="AI24" s="197">
        <f>+AC24+W24+Q24+K24+E24</f>
        <v>24975.5</v>
      </c>
    </row>
    <row r="25" spans="1:35" s="171" customFormat="1" ht="9.75" customHeight="1">
      <c r="A25" s="172"/>
      <c r="B25" s="211" t="s">
        <v>119</v>
      </c>
      <c r="C25" s="212" t="s">
        <v>528</v>
      </c>
      <c r="D25" s="229">
        <v>25128.73</v>
      </c>
      <c r="E25" s="214"/>
      <c r="F25" s="215"/>
      <c r="G25" s="216"/>
      <c r="H25" s="215"/>
      <c r="I25" s="216"/>
      <c r="J25" s="217"/>
      <c r="K25" s="218" t="s">
        <v>519</v>
      </c>
      <c r="L25" s="219"/>
      <c r="M25" s="220"/>
      <c r="N25" s="219"/>
      <c r="O25" s="220"/>
      <c r="P25" s="221"/>
      <c r="Q25" s="218" t="s">
        <v>519</v>
      </c>
      <c r="R25" s="223"/>
      <c r="S25" s="223"/>
      <c r="T25" s="223"/>
      <c r="U25" s="220"/>
      <c r="V25" s="224"/>
      <c r="W25" s="218" t="s">
        <v>524</v>
      </c>
      <c r="X25" s="219"/>
      <c r="Y25" s="225"/>
      <c r="Z25" s="225"/>
      <c r="AA25" s="225"/>
      <c r="AB25" s="226"/>
      <c r="AC25" s="227"/>
      <c r="AD25" s="219"/>
      <c r="AE25" s="220"/>
      <c r="AF25" s="219"/>
      <c r="AG25" s="220"/>
      <c r="AH25" s="221"/>
      <c r="AI25" s="171" t="s">
        <v>520</v>
      </c>
    </row>
    <row r="26" spans="1:35" s="171" customFormat="1" ht="9.75" customHeight="1">
      <c r="A26" s="172"/>
      <c r="B26" s="211"/>
      <c r="C26" s="212"/>
      <c r="D26" s="229">
        <v>25895.42</v>
      </c>
      <c r="E26" s="194"/>
      <c r="F26" s="194"/>
      <c r="G26" s="194"/>
      <c r="H26" s="194"/>
      <c r="I26" s="194"/>
      <c r="J26" s="194"/>
      <c r="K26" s="230">
        <v>0.8</v>
      </c>
      <c r="L26" s="230"/>
      <c r="M26" s="230"/>
      <c r="N26" s="230"/>
      <c r="O26" s="230"/>
      <c r="P26" s="230"/>
      <c r="Q26" s="230">
        <v>0.2</v>
      </c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230"/>
      <c r="AC26" s="230"/>
      <c r="AD26" s="230"/>
      <c r="AE26" s="230"/>
      <c r="AF26" s="230"/>
      <c r="AG26" s="230"/>
      <c r="AH26" s="230"/>
      <c r="AI26" s="195">
        <f>1-AC26-W26-Q26-K26-E26</f>
        <v>0</v>
      </c>
    </row>
    <row r="27" spans="1:35" s="171" customFormat="1" ht="12" customHeight="1">
      <c r="A27" s="172"/>
      <c r="B27" s="211"/>
      <c r="C27" s="212"/>
      <c r="D27" s="229">
        <v>25895.42</v>
      </c>
      <c r="E27" s="228">
        <f>+E26*$D$25</f>
        <v>0</v>
      </c>
      <c r="F27" s="228"/>
      <c r="G27" s="228"/>
      <c r="H27" s="228"/>
      <c r="I27" s="228"/>
      <c r="J27" s="228"/>
      <c r="K27" s="228">
        <f aca="true" t="shared" si="12" ref="K27">+K26*$D$25</f>
        <v>20102.984</v>
      </c>
      <c r="L27" s="228"/>
      <c r="M27" s="228"/>
      <c r="N27" s="228"/>
      <c r="O27" s="228"/>
      <c r="P27" s="228"/>
      <c r="Q27" s="228">
        <f aca="true" t="shared" si="13" ref="Q27">+Q26*$D$25</f>
        <v>5025.746</v>
      </c>
      <c r="R27" s="228"/>
      <c r="S27" s="228"/>
      <c r="T27" s="228"/>
      <c r="U27" s="228"/>
      <c r="V27" s="228"/>
      <c r="W27" s="228">
        <f aca="true" t="shared" si="14" ref="W27">+W26*$D$25</f>
        <v>0</v>
      </c>
      <c r="X27" s="228"/>
      <c r="Y27" s="228"/>
      <c r="Z27" s="228"/>
      <c r="AA27" s="228"/>
      <c r="AB27" s="228"/>
      <c r="AC27" s="228">
        <f aca="true" t="shared" si="15" ref="AC27">+AC26*$D$25</f>
        <v>0</v>
      </c>
      <c r="AD27" s="228"/>
      <c r="AE27" s="228"/>
      <c r="AF27" s="228"/>
      <c r="AG27" s="228"/>
      <c r="AH27" s="228"/>
      <c r="AI27" s="197">
        <f>+AC27+W27+Q27+K27+E27</f>
        <v>25128.73</v>
      </c>
    </row>
    <row r="28" spans="1:35" s="171" customFormat="1" ht="9.75" customHeight="1">
      <c r="A28" s="172"/>
      <c r="B28" s="183" t="s">
        <v>529</v>
      </c>
      <c r="C28" s="184" t="s">
        <v>530</v>
      </c>
      <c r="D28" s="185">
        <v>45324.96</v>
      </c>
      <c r="E28" s="214"/>
      <c r="F28" s="215"/>
      <c r="G28" s="216"/>
      <c r="H28" s="215"/>
      <c r="I28" s="216"/>
      <c r="J28" s="217"/>
      <c r="K28" s="218" t="s">
        <v>519</v>
      </c>
      <c r="L28" s="219"/>
      <c r="M28" s="220"/>
      <c r="N28" s="219"/>
      <c r="O28" s="220"/>
      <c r="P28" s="221"/>
      <c r="Q28" s="218" t="s">
        <v>519</v>
      </c>
      <c r="R28" s="223"/>
      <c r="S28" s="223"/>
      <c r="T28" s="223"/>
      <c r="U28" s="220"/>
      <c r="V28" s="224"/>
      <c r="W28" s="218"/>
      <c r="X28" s="219"/>
      <c r="Y28" s="225"/>
      <c r="Z28" s="225"/>
      <c r="AA28" s="225"/>
      <c r="AB28" s="226"/>
      <c r="AC28" s="227"/>
      <c r="AD28" s="219"/>
      <c r="AE28" s="220"/>
      <c r="AF28" s="219"/>
      <c r="AG28" s="220"/>
      <c r="AH28" s="221"/>
      <c r="AI28" s="171" t="s">
        <v>520</v>
      </c>
    </row>
    <row r="29" spans="1:35" s="171" customFormat="1" ht="9.75" customHeight="1">
      <c r="A29" s="172"/>
      <c r="B29" s="183"/>
      <c r="C29" s="184"/>
      <c r="D29" s="185">
        <v>44662.75</v>
      </c>
      <c r="E29" s="194"/>
      <c r="F29" s="194"/>
      <c r="G29" s="194"/>
      <c r="H29" s="194"/>
      <c r="I29" s="194"/>
      <c r="J29" s="194"/>
      <c r="K29" s="230">
        <v>0.5</v>
      </c>
      <c r="L29" s="230"/>
      <c r="M29" s="230"/>
      <c r="N29" s="230"/>
      <c r="O29" s="230"/>
      <c r="P29" s="230"/>
      <c r="Q29" s="230">
        <v>0.5</v>
      </c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0"/>
      <c r="AD29" s="230"/>
      <c r="AE29" s="230"/>
      <c r="AF29" s="230"/>
      <c r="AG29" s="230"/>
      <c r="AH29" s="230"/>
      <c r="AI29" s="195">
        <f>1-AC29-W29-Q29-K29-E29</f>
        <v>0</v>
      </c>
    </row>
    <row r="30" spans="1:35" s="171" customFormat="1" ht="12" customHeight="1">
      <c r="A30" s="172"/>
      <c r="B30" s="183"/>
      <c r="C30" s="184"/>
      <c r="D30" s="185">
        <v>44662.75</v>
      </c>
      <c r="E30" s="196">
        <f>+E29*$D$28</f>
        <v>0</v>
      </c>
      <c r="F30" s="196"/>
      <c r="G30" s="196"/>
      <c r="H30" s="196"/>
      <c r="I30" s="196"/>
      <c r="J30" s="196"/>
      <c r="K30" s="196">
        <f aca="true" t="shared" si="16" ref="K30">+K29*$D$28</f>
        <v>22662.48</v>
      </c>
      <c r="L30" s="196"/>
      <c r="M30" s="196"/>
      <c r="N30" s="196"/>
      <c r="O30" s="196"/>
      <c r="P30" s="196"/>
      <c r="Q30" s="196">
        <f aca="true" t="shared" si="17" ref="Q30">+Q29*$D$28</f>
        <v>22662.48</v>
      </c>
      <c r="R30" s="196"/>
      <c r="S30" s="196"/>
      <c r="T30" s="196"/>
      <c r="U30" s="196"/>
      <c r="V30" s="196"/>
      <c r="W30" s="196">
        <f aca="true" t="shared" si="18" ref="W30">+W29*$D$28</f>
        <v>0</v>
      </c>
      <c r="X30" s="196"/>
      <c r="Y30" s="196"/>
      <c r="Z30" s="196"/>
      <c r="AA30" s="196"/>
      <c r="AB30" s="196"/>
      <c r="AC30" s="196">
        <f aca="true" t="shared" si="19" ref="AC30">+AC29*$D$28</f>
        <v>0</v>
      </c>
      <c r="AD30" s="196"/>
      <c r="AE30" s="196"/>
      <c r="AF30" s="196"/>
      <c r="AG30" s="196"/>
      <c r="AH30" s="196"/>
      <c r="AI30" s="197">
        <f>+AC30+W30+Q30+K30+E30</f>
        <v>45324.96</v>
      </c>
    </row>
    <row r="31" spans="1:35" s="171" customFormat="1" ht="9.75" customHeight="1">
      <c r="A31" s="172"/>
      <c r="B31" s="211" t="s">
        <v>531</v>
      </c>
      <c r="C31" s="212" t="s">
        <v>532</v>
      </c>
      <c r="D31" s="229">
        <v>20582.76</v>
      </c>
      <c r="E31" s="231"/>
      <c r="F31" s="189"/>
      <c r="G31" s="189"/>
      <c r="H31" s="189"/>
      <c r="I31" s="189"/>
      <c r="J31" s="191"/>
      <c r="K31" s="218" t="s">
        <v>519</v>
      </c>
      <c r="L31" s="232"/>
      <c r="M31" s="233"/>
      <c r="N31" s="232"/>
      <c r="O31" s="233"/>
      <c r="P31" s="234"/>
      <c r="Q31" s="218" t="s">
        <v>519</v>
      </c>
      <c r="R31" s="235"/>
      <c r="S31" s="235"/>
      <c r="T31" s="235"/>
      <c r="U31" s="233"/>
      <c r="V31" s="236"/>
      <c r="W31" s="237"/>
      <c r="X31" s="232"/>
      <c r="Y31" s="233"/>
      <c r="Z31" s="232"/>
      <c r="AA31" s="233"/>
      <c r="AB31" s="234"/>
      <c r="AC31" s="238"/>
      <c r="AD31" s="232"/>
      <c r="AE31" s="233"/>
      <c r="AF31" s="232"/>
      <c r="AG31" s="233"/>
      <c r="AH31" s="234"/>
      <c r="AI31" s="171" t="s">
        <v>520</v>
      </c>
    </row>
    <row r="32" spans="1:35" s="171" customFormat="1" ht="9.75" customHeight="1">
      <c r="A32" s="172"/>
      <c r="B32" s="211"/>
      <c r="C32" s="212"/>
      <c r="D32" s="229">
        <v>20515.66</v>
      </c>
      <c r="E32" s="194"/>
      <c r="F32" s="194"/>
      <c r="G32" s="194"/>
      <c r="H32" s="194"/>
      <c r="I32" s="194"/>
      <c r="J32" s="194"/>
      <c r="K32" s="194">
        <v>0.7</v>
      </c>
      <c r="L32" s="194"/>
      <c r="M32" s="194"/>
      <c r="N32" s="194"/>
      <c r="O32" s="194"/>
      <c r="P32" s="194"/>
      <c r="Q32" s="194">
        <v>0.30000000000000004</v>
      </c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5">
        <f>1-AC32-W32-Q32-K32-E32</f>
        <v>0</v>
      </c>
    </row>
    <row r="33" spans="1:35" s="171" customFormat="1" ht="12" customHeight="1">
      <c r="A33" s="172"/>
      <c r="B33" s="211"/>
      <c r="C33" s="212"/>
      <c r="D33" s="229">
        <v>20515.66</v>
      </c>
      <c r="E33" s="228">
        <f>+E32*$D$31</f>
        <v>0</v>
      </c>
      <c r="F33" s="228"/>
      <c r="G33" s="228"/>
      <c r="H33" s="228"/>
      <c r="I33" s="228"/>
      <c r="J33" s="228"/>
      <c r="K33" s="228">
        <f aca="true" t="shared" si="20" ref="K33">+K32*$D$31</f>
        <v>14407.932</v>
      </c>
      <c r="L33" s="228"/>
      <c r="M33" s="228"/>
      <c r="N33" s="228"/>
      <c r="O33" s="228"/>
      <c r="P33" s="228"/>
      <c r="Q33" s="228">
        <f aca="true" t="shared" si="21" ref="Q33">+Q32*$D$31</f>
        <v>6174.828</v>
      </c>
      <c r="R33" s="228"/>
      <c r="S33" s="228"/>
      <c r="T33" s="228"/>
      <c r="U33" s="228"/>
      <c r="V33" s="228"/>
      <c r="W33" s="228">
        <f aca="true" t="shared" si="22" ref="W33">+W32*$D$31</f>
        <v>0</v>
      </c>
      <c r="X33" s="228"/>
      <c r="Y33" s="228"/>
      <c r="Z33" s="228"/>
      <c r="AA33" s="228"/>
      <c r="AB33" s="228"/>
      <c r="AC33" s="228">
        <f aca="true" t="shared" si="23" ref="AC33">+AC32*$D$31</f>
        <v>0</v>
      </c>
      <c r="AD33" s="228"/>
      <c r="AE33" s="228"/>
      <c r="AF33" s="228"/>
      <c r="AG33" s="228"/>
      <c r="AH33" s="228"/>
      <c r="AI33" s="197">
        <f>+AC33+W33+Q33+K33+E33</f>
        <v>20582.760000000002</v>
      </c>
    </row>
    <row r="34" spans="1:35" s="171" customFormat="1" ht="9.75" customHeight="1">
      <c r="A34" s="172"/>
      <c r="B34" s="183" t="s">
        <v>533</v>
      </c>
      <c r="C34" s="184" t="s">
        <v>534</v>
      </c>
      <c r="D34" s="185">
        <v>9940.7</v>
      </c>
      <c r="E34" s="214"/>
      <c r="F34" s="215"/>
      <c r="G34" s="216"/>
      <c r="H34" s="215"/>
      <c r="I34" s="216"/>
      <c r="J34" s="217"/>
      <c r="K34" s="218" t="s">
        <v>519</v>
      </c>
      <c r="L34" s="219"/>
      <c r="M34" s="220"/>
      <c r="N34" s="219"/>
      <c r="O34" s="220"/>
      <c r="P34" s="221"/>
      <c r="Q34" s="218" t="s">
        <v>519</v>
      </c>
      <c r="R34" s="219"/>
      <c r="S34" s="220"/>
      <c r="T34" s="219"/>
      <c r="U34" s="220"/>
      <c r="V34" s="221"/>
      <c r="W34" s="218"/>
      <c r="X34" s="219"/>
      <c r="Y34" s="219"/>
      <c r="Z34" s="219"/>
      <c r="AA34" s="219"/>
      <c r="AB34" s="221"/>
      <c r="AC34" s="227"/>
      <c r="AD34" s="219"/>
      <c r="AE34" s="219"/>
      <c r="AF34" s="219"/>
      <c r="AG34" s="219"/>
      <c r="AH34" s="221"/>
      <c r="AI34" s="171" t="s">
        <v>520</v>
      </c>
    </row>
    <row r="35" spans="1:35" s="171" customFormat="1" ht="9.75" customHeight="1">
      <c r="A35" s="172"/>
      <c r="B35" s="183"/>
      <c r="C35" s="184"/>
      <c r="D35" s="185">
        <v>9940.7</v>
      </c>
      <c r="E35" s="194"/>
      <c r="F35" s="194"/>
      <c r="G35" s="194"/>
      <c r="H35" s="194"/>
      <c r="I35" s="194"/>
      <c r="J35" s="194"/>
      <c r="K35" s="194">
        <v>0.2</v>
      </c>
      <c r="L35" s="194"/>
      <c r="M35" s="194"/>
      <c r="N35" s="194"/>
      <c r="O35" s="194"/>
      <c r="P35" s="194"/>
      <c r="Q35" s="194">
        <v>0.8</v>
      </c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5">
        <f>1-AC35-W35-Q35-K35-E35</f>
        <v>0</v>
      </c>
    </row>
    <row r="36" spans="1:35" s="171" customFormat="1" ht="12" customHeight="1">
      <c r="A36" s="172"/>
      <c r="B36" s="183"/>
      <c r="C36" s="184"/>
      <c r="D36" s="185">
        <v>9940.7</v>
      </c>
      <c r="E36" s="196">
        <f>+E35*$D$34</f>
        <v>0</v>
      </c>
      <c r="F36" s="196"/>
      <c r="G36" s="196"/>
      <c r="H36" s="196"/>
      <c r="I36" s="196"/>
      <c r="J36" s="196"/>
      <c r="K36" s="196">
        <f aca="true" t="shared" si="24" ref="K36">+K35*$D$34</f>
        <v>1988.1400000000003</v>
      </c>
      <c r="L36" s="196"/>
      <c r="M36" s="196"/>
      <c r="N36" s="196"/>
      <c r="O36" s="196"/>
      <c r="P36" s="196"/>
      <c r="Q36" s="196">
        <f aca="true" t="shared" si="25" ref="Q36">+Q35*$D$34</f>
        <v>7952.560000000001</v>
      </c>
      <c r="R36" s="196"/>
      <c r="S36" s="196"/>
      <c r="T36" s="196"/>
      <c r="U36" s="196"/>
      <c r="V36" s="196"/>
      <c r="W36" s="196">
        <f aca="true" t="shared" si="26" ref="W36">+W35*$D$34</f>
        <v>0</v>
      </c>
      <c r="X36" s="196"/>
      <c r="Y36" s="196"/>
      <c r="Z36" s="196"/>
      <c r="AA36" s="196"/>
      <c r="AB36" s="196"/>
      <c r="AC36" s="196">
        <f aca="true" t="shared" si="27" ref="AC36">+AC35*$D$34</f>
        <v>0</v>
      </c>
      <c r="AD36" s="196"/>
      <c r="AE36" s="196"/>
      <c r="AF36" s="196"/>
      <c r="AG36" s="196"/>
      <c r="AH36" s="196"/>
      <c r="AI36" s="197">
        <f>+AC36+W36+Q36+K36+E36</f>
        <v>9940.7</v>
      </c>
    </row>
    <row r="37" spans="1:35" s="241" customFormat="1" ht="11.25" customHeight="1">
      <c r="A37" s="239"/>
      <c r="B37" s="211" t="s">
        <v>535</v>
      </c>
      <c r="C37" s="212" t="s">
        <v>536</v>
      </c>
      <c r="D37" s="229">
        <v>12539.8</v>
      </c>
      <c r="E37" s="231"/>
      <c r="F37" s="189"/>
      <c r="G37" s="240"/>
      <c r="H37" s="189"/>
      <c r="I37" s="240"/>
      <c r="J37" s="191"/>
      <c r="K37" s="237"/>
      <c r="L37" s="232"/>
      <c r="M37" s="233"/>
      <c r="N37" s="232"/>
      <c r="O37" s="233"/>
      <c r="P37" s="234"/>
      <c r="Q37" s="218" t="s">
        <v>519</v>
      </c>
      <c r="R37" s="235"/>
      <c r="S37" s="235"/>
      <c r="T37" s="235"/>
      <c r="U37" s="233"/>
      <c r="V37" s="236"/>
      <c r="W37" s="237"/>
      <c r="X37" s="232"/>
      <c r="Y37" s="233"/>
      <c r="Z37" s="232"/>
      <c r="AA37" s="233"/>
      <c r="AB37" s="234"/>
      <c r="AC37" s="238"/>
      <c r="AD37" s="232"/>
      <c r="AE37" s="232"/>
      <c r="AF37" s="232"/>
      <c r="AG37" s="232"/>
      <c r="AH37" s="234"/>
      <c r="AI37" s="241" t="s">
        <v>520</v>
      </c>
    </row>
    <row r="38" spans="1:35" s="241" customFormat="1" ht="11.25" customHeight="1">
      <c r="A38" s="239"/>
      <c r="B38" s="211"/>
      <c r="C38" s="212"/>
      <c r="D38" s="229">
        <v>11945.76</v>
      </c>
      <c r="E38" s="194"/>
      <c r="F38" s="194"/>
      <c r="G38" s="194"/>
      <c r="H38" s="194"/>
      <c r="I38" s="194"/>
      <c r="J38" s="194"/>
      <c r="K38" s="230"/>
      <c r="L38" s="230"/>
      <c r="M38" s="230"/>
      <c r="N38" s="230"/>
      <c r="O38" s="230"/>
      <c r="P38" s="230"/>
      <c r="Q38" s="230">
        <v>1</v>
      </c>
      <c r="R38" s="230"/>
      <c r="S38" s="230"/>
      <c r="T38" s="230"/>
      <c r="U38" s="230"/>
      <c r="V38" s="230"/>
      <c r="W38" s="230"/>
      <c r="X38" s="230"/>
      <c r="Y38" s="230"/>
      <c r="Z38" s="230"/>
      <c r="AA38" s="230"/>
      <c r="AB38" s="230"/>
      <c r="AC38" s="230"/>
      <c r="AD38" s="230"/>
      <c r="AE38" s="230"/>
      <c r="AF38" s="230"/>
      <c r="AG38" s="230"/>
      <c r="AH38" s="230"/>
      <c r="AI38" s="195">
        <f>1-AC38-W38-Q38-K38-E38</f>
        <v>0</v>
      </c>
    </row>
    <row r="39" spans="1:35" s="241" customFormat="1" ht="12" customHeight="1">
      <c r="A39" s="239"/>
      <c r="B39" s="211"/>
      <c r="C39" s="212"/>
      <c r="D39" s="229">
        <v>11945.76</v>
      </c>
      <c r="E39" s="228">
        <f>+E38*$D$37</f>
        <v>0</v>
      </c>
      <c r="F39" s="228"/>
      <c r="G39" s="228"/>
      <c r="H39" s="228"/>
      <c r="I39" s="228"/>
      <c r="J39" s="228"/>
      <c r="K39" s="228">
        <f aca="true" t="shared" si="28" ref="K39">+K38*$D$37</f>
        <v>0</v>
      </c>
      <c r="L39" s="228"/>
      <c r="M39" s="228"/>
      <c r="N39" s="228"/>
      <c r="O39" s="228"/>
      <c r="P39" s="228"/>
      <c r="Q39" s="228">
        <f aca="true" t="shared" si="29" ref="Q39">+Q38*$D$37</f>
        <v>12539.8</v>
      </c>
      <c r="R39" s="228"/>
      <c r="S39" s="228"/>
      <c r="T39" s="228"/>
      <c r="U39" s="228"/>
      <c r="V39" s="228"/>
      <c r="W39" s="228">
        <f aca="true" t="shared" si="30" ref="W39">+W38*$D$37</f>
        <v>0</v>
      </c>
      <c r="X39" s="228"/>
      <c r="Y39" s="228"/>
      <c r="Z39" s="228"/>
      <c r="AA39" s="228"/>
      <c r="AB39" s="228"/>
      <c r="AC39" s="228">
        <f aca="true" t="shared" si="31" ref="AC39">+AC38*$D$37</f>
        <v>0</v>
      </c>
      <c r="AD39" s="228"/>
      <c r="AE39" s="228"/>
      <c r="AF39" s="228"/>
      <c r="AG39" s="228"/>
      <c r="AH39" s="228"/>
      <c r="AI39" s="197">
        <f>+AC39+W39+Q39+K39+E39</f>
        <v>12539.8</v>
      </c>
    </row>
    <row r="40" spans="1:35" s="241" customFormat="1" ht="12" customHeight="1">
      <c r="A40" s="239"/>
      <c r="B40" s="183" t="s">
        <v>537</v>
      </c>
      <c r="C40" s="184" t="s">
        <v>538</v>
      </c>
      <c r="D40" s="185">
        <v>6976.12</v>
      </c>
      <c r="E40" s="214"/>
      <c r="F40" s="215"/>
      <c r="G40" s="216"/>
      <c r="H40" s="215"/>
      <c r="I40" s="216"/>
      <c r="J40" s="217"/>
      <c r="K40" s="218"/>
      <c r="L40" s="219"/>
      <c r="M40" s="220"/>
      <c r="N40" s="219"/>
      <c r="O40" s="220"/>
      <c r="P40" s="221"/>
      <c r="Q40" s="227" t="s">
        <v>519</v>
      </c>
      <c r="R40" s="223"/>
      <c r="S40" s="223"/>
      <c r="T40" s="223"/>
      <c r="U40" s="220"/>
      <c r="V40" s="224"/>
      <c r="W40" s="218"/>
      <c r="X40" s="219"/>
      <c r="Y40" s="220"/>
      <c r="Z40" s="219"/>
      <c r="AA40" s="220"/>
      <c r="AB40" s="221"/>
      <c r="AC40" s="227"/>
      <c r="AD40" s="219"/>
      <c r="AE40" s="219"/>
      <c r="AF40" s="219"/>
      <c r="AG40" s="219"/>
      <c r="AH40" s="221"/>
      <c r="AI40" s="241" t="s">
        <v>520</v>
      </c>
    </row>
    <row r="41" spans="1:35" s="241" customFormat="1" ht="12" customHeight="1">
      <c r="A41" s="239"/>
      <c r="B41" s="183"/>
      <c r="C41" s="184"/>
      <c r="D41" s="185">
        <v>6699.44</v>
      </c>
      <c r="E41" s="194"/>
      <c r="F41" s="194"/>
      <c r="G41" s="194"/>
      <c r="H41" s="194"/>
      <c r="I41" s="194"/>
      <c r="J41" s="194"/>
      <c r="K41" s="242"/>
      <c r="L41" s="242"/>
      <c r="M41" s="242"/>
      <c r="N41" s="242"/>
      <c r="O41" s="242"/>
      <c r="P41" s="242"/>
      <c r="Q41" s="230">
        <v>1</v>
      </c>
      <c r="R41" s="230"/>
      <c r="S41" s="230"/>
      <c r="T41" s="230"/>
      <c r="U41" s="230"/>
      <c r="V41" s="230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195">
        <f>1-AC41-W41-Q41-K41-E41</f>
        <v>0</v>
      </c>
    </row>
    <row r="42" spans="1:35" s="241" customFormat="1" ht="12" customHeight="1">
      <c r="A42" s="239"/>
      <c r="B42" s="183"/>
      <c r="C42" s="184"/>
      <c r="D42" s="185">
        <v>6699.44</v>
      </c>
      <c r="E42" s="196">
        <f>+E41*$D$40</f>
        <v>0</v>
      </c>
      <c r="F42" s="196"/>
      <c r="G42" s="196"/>
      <c r="H42" s="196"/>
      <c r="I42" s="196"/>
      <c r="J42" s="196"/>
      <c r="K42" s="196">
        <f aca="true" t="shared" si="32" ref="K42">+K41*$D$40</f>
        <v>0</v>
      </c>
      <c r="L42" s="196"/>
      <c r="M42" s="196"/>
      <c r="N42" s="196"/>
      <c r="O42" s="196"/>
      <c r="P42" s="196"/>
      <c r="Q42" s="196">
        <f aca="true" t="shared" si="33" ref="Q42">+Q41*$D$40</f>
        <v>6976.12</v>
      </c>
      <c r="R42" s="196"/>
      <c r="S42" s="196"/>
      <c r="T42" s="196"/>
      <c r="U42" s="196"/>
      <c r="V42" s="196"/>
      <c r="W42" s="196">
        <f aca="true" t="shared" si="34" ref="W42">+W41*$D$40</f>
        <v>0</v>
      </c>
      <c r="X42" s="196"/>
      <c r="Y42" s="196"/>
      <c r="Z42" s="196"/>
      <c r="AA42" s="196"/>
      <c r="AB42" s="196"/>
      <c r="AC42" s="196">
        <f aca="true" t="shared" si="35" ref="AC42">+AC41*$D$40</f>
        <v>0</v>
      </c>
      <c r="AD42" s="196"/>
      <c r="AE42" s="196"/>
      <c r="AF42" s="196"/>
      <c r="AG42" s="196"/>
      <c r="AH42" s="196"/>
      <c r="AI42" s="197">
        <f>+AC42+W42+Q42+K42+E42</f>
        <v>6976.12</v>
      </c>
    </row>
    <row r="43" spans="1:35" s="241" customFormat="1" ht="12" customHeight="1">
      <c r="A43" s="239"/>
      <c r="B43" s="211" t="s">
        <v>539</v>
      </c>
      <c r="C43" s="212" t="s">
        <v>540</v>
      </c>
      <c r="D43" s="229">
        <v>2154.16</v>
      </c>
      <c r="E43" s="231"/>
      <c r="F43" s="189"/>
      <c r="G43" s="240"/>
      <c r="H43" s="189"/>
      <c r="I43" s="240"/>
      <c r="J43" s="191"/>
      <c r="K43" s="227" t="s">
        <v>519</v>
      </c>
      <c r="L43" s="232"/>
      <c r="M43" s="233"/>
      <c r="N43" s="232"/>
      <c r="O43" s="233"/>
      <c r="P43" s="234"/>
      <c r="Q43" s="243"/>
      <c r="R43" s="235"/>
      <c r="S43" s="235"/>
      <c r="T43" s="235"/>
      <c r="U43" s="233"/>
      <c r="V43" s="236"/>
      <c r="W43" s="237"/>
      <c r="X43" s="232"/>
      <c r="Y43" s="233"/>
      <c r="Z43" s="232"/>
      <c r="AA43" s="233"/>
      <c r="AB43" s="234"/>
      <c r="AC43" s="238"/>
      <c r="AD43" s="232"/>
      <c r="AE43" s="232"/>
      <c r="AF43" s="232"/>
      <c r="AG43" s="232"/>
      <c r="AH43" s="234"/>
      <c r="AI43" s="241" t="s">
        <v>520</v>
      </c>
    </row>
    <row r="44" spans="1:35" s="241" customFormat="1" ht="12" customHeight="1">
      <c r="A44" s="239"/>
      <c r="B44" s="211"/>
      <c r="C44" s="212"/>
      <c r="D44" s="229">
        <v>2072.47</v>
      </c>
      <c r="E44" s="230"/>
      <c r="F44" s="230"/>
      <c r="G44" s="230"/>
      <c r="H44" s="230"/>
      <c r="I44" s="230"/>
      <c r="J44" s="230"/>
      <c r="K44" s="230">
        <v>1</v>
      </c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0"/>
      <c r="Y44" s="230"/>
      <c r="Z44" s="230"/>
      <c r="AA44" s="230"/>
      <c r="AB44" s="230"/>
      <c r="AC44" s="230"/>
      <c r="AD44" s="230"/>
      <c r="AE44" s="230"/>
      <c r="AF44" s="230"/>
      <c r="AG44" s="230"/>
      <c r="AH44" s="230"/>
      <c r="AI44" s="195">
        <f>1-AC44-W44-Q44-K44-E44</f>
        <v>0</v>
      </c>
    </row>
    <row r="45" spans="1:35" s="241" customFormat="1" ht="12" customHeight="1">
      <c r="A45" s="239"/>
      <c r="B45" s="211"/>
      <c r="C45" s="212"/>
      <c r="D45" s="229">
        <v>2072.47</v>
      </c>
      <c r="E45" s="228">
        <f>+E44*$D$43</f>
        <v>0</v>
      </c>
      <c r="F45" s="228"/>
      <c r="G45" s="228"/>
      <c r="H45" s="228"/>
      <c r="I45" s="228"/>
      <c r="J45" s="228"/>
      <c r="K45" s="228">
        <f aca="true" t="shared" si="36" ref="K45">+K44*$D$43</f>
        <v>2154.16</v>
      </c>
      <c r="L45" s="228"/>
      <c r="M45" s="228"/>
      <c r="N45" s="228"/>
      <c r="O45" s="228"/>
      <c r="P45" s="228"/>
      <c r="Q45" s="228">
        <f aca="true" t="shared" si="37" ref="Q45">+Q44*$D$43</f>
        <v>0</v>
      </c>
      <c r="R45" s="228"/>
      <c r="S45" s="228"/>
      <c r="T45" s="228"/>
      <c r="U45" s="228"/>
      <c r="V45" s="228"/>
      <c r="W45" s="228">
        <f aca="true" t="shared" si="38" ref="W45">+W44*$D$43</f>
        <v>0</v>
      </c>
      <c r="X45" s="228"/>
      <c r="Y45" s="228"/>
      <c r="Z45" s="228"/>
      <c r="AA45" s="228"/>
      <c r="AB45" s="228"/>
      <c r="AC45" s="228">
        <f aca="true" t="shared" si="39" ref="AC45">+AC44*$D$43</f>
        <v>0</v>
      </c>
      <c r="AD45" s="228"/>
      <c r="AE45" s="228"/>
      <c r="AF45" s="228"/>
      <c r="AG45" s="228"/>
      <c r="AH45" s="228"/>
      <c r="AI45" s="197">
        <f>+AC45+W45+Q45+K45+E45</f>
        <v>2154.16</v>
      </c>
    </row>
    <row r="46" spans="1:35" s="241" customFormat="1" ht="12" customHeight="1">
      <c r="A46" s="239"/>
      <c r="B46" s="183" t="s">
        <v>541</v>
      </c>
      <c r="C46" s="184" t="s">
        <v>542</v>
      </c>
      <c r="D46" s="185">
        <v>20722.56</v>
      </c>
      <c r="E46" s="214"/>
      <c r="F46" s="215"/>
      <c r="G46" s="216"/>
      <c r="H46" s="215"/>
      <c r="I46" s="216"/>
      <c r="J46" s="217"/>
      <c r="K46" s="227" t="s">
        <v>519</v>
      </c>
      <c r="L46" s="219"/>
      <c r="M46" s="220"/>
      <c r="N46" s="219"/>
      <c r="O46" s="220"/>
      <c r="P46" s="221"/>
      <c r="Q46" s="227" t="s">
        <v>519</v>
      </c>
      <c r="R46" s="223"/>
      <c r="S46" s="223"/>
      <c r="T46" s="223"/>
      <c r="U46" s="220"/>
      <c r="V46" s="224"/>
      <c r="W46" s="218"/>
      <c r="X46" s="219"/>
      <c r="Y46" s="220"/>
      <c r="Z46" s="219"/>
      <c r="AA46" s="220"/>
      <c r="AB46" s="221"/>
      <c r="AC46" s="227"/>
      <c r="AD46" s="219"/>
      <c r="AE46" s="219"/>
      <c r="AF46" s="219"/>
      <c r="AG46" s="219"/>
      <c r="AH46" s="221"/>
      <c r="AI46" s="241" t="s">
        <v>520</v>
      </c>
    </row>
    <row r="47" spans="1:35" s="241" customFormat="1" ht="12" customHeight="1">
      <c r="A47" s="239"/>
      <c r="B47" s="183"/>
      <c r="C47" s="184"/>
      <c r="D47" s="185">
        <v>20722.56</v>
      </c>
      <c r="E47" s="194"/>
      <c r="F47" s="194"/>
      <c r="G47" s="194"/>
      <c r="H47" s="194"/>
      <c r="I47" s="194"/>
      <c r="J47" s="194"/>
      <c r="K47" s="230">
        <v>0.1</v>
      </c>
      <c r="L47" s="230"/>
      <c r="M47" s="230"/>
      <c r="N47" s="230"/>
      <c r="O47" s="230"/>
      <c r="P47" s="230"/>
      <c r="Q47" s="230">
        <v>0.9</v>
      </c>
      <c r="R47" s="230"/>
      <c r="S47" s="230"/>
      <c r="T47" s="230"/>
      <c r="U47" s="230"/>
      <c r="V47" s="230"/>
      <c r="W47" s="230"/>
      <c r="X47" s="230"/>
      <c r="Y47" s="230"/>
      <c r="Z47" s="230"/>
      <c r="AA47" s="230"/>
      <c r="AB47" s="230"/>
      <c r="AC47" s="230"/>
      <c r="AD47" s="230"/>
      <c r="AE47" s="230"/>
      <c r="AF47" s="230"/>
      <c r="AG47" s="230"/>
      <c r="AH47" s="230"/>
      <c r="AI47" s="195">
        <f>1-AC47-W47-Q47-K47-E47</f>
        <v>0</v>
      </c>
    </row>
    <row r="48" spans="1:35" s="241" customFormat="1" ht="12" customHeight="1">
      <c r="A48" s="239"/>
      <c r="B48" s="183"/>
      <c r="C48" s="184"/>
      <c r="D48" s="185">
        <v>20722.56</v>
      </c>
      <c r="E48" s="196">
        <f>+E47*$D$46</f>
        <v>0</v>
      </c>
      <c r="F48" s="196"/>
      <c r="G48" s="196"/>
      <c r="H48" s="196"/>
      <c r="I48" s="196"/>
      <c r="J48" s="196"/>
      <c r="K48" s="196">
        <f aca="true" t="shared" si="40" ref="K48">+K47*$D$46</f>
        <v>2072.2560000000003</v>
      </c>
      <c r="L48" s="196"/>
      <c r="M48" s="196"/>
      <c r="N48" s="196"/>
      <c r="O48" s="196"/>
      <c r="P48" s="196"/>
      <c r="Q48" s="196">
        <f aca="true" t="shared" si="41" ref="Q48">+Q47*$D$46</f>
        <v>18650.304</v>
      </c>
      <c r="R48" s="196"/>
      <c r="S48" s="196"/>
      <c r="T48" s="196"/>
      <c r="U48" s="196"/>
      <c r="V48" s="196"/>
      <c r="W48" s="196">
        <f aca="true" t="shared" si="42" ref="W48">+W47*$D$46</f>
        <v>0</v>
      </c>
      <c r="X48" s="196"/>
      <c r="Y48" s="196"/>
      <c r="Z48" s="196"/>
      <c r="AA48" s="196"/>
      <c r="AB48" s="196"/>
      <c r="AC48" s="196">
        <f aca="true" t="shared" si="43" ref="AC48">+AC47*$D$46</f>
        <v>0</v>
      </c>
      <c r="AD48" s="196"/>
      <c r="AE48" s="196"/>
      <c r="AF48" s="196"/>
      <c r="AG48" s="196"/>
      <c r="AH48" s="196"/>
      <c r="AI48" s="197">
        <f>+AC48+W48+Q48+K48+E48</f>
        <v>20722.56</v>
      </c>
    </row>
    <row r="49" spans="1:35" s="241" customFormat="1" ht="12" customHeight="1">
      <c r="A49" s="239"/>
      <c r="B49" s="211" t="s">
        <v>543</v>
      </c>
      <c r="C49" s="212" t="s">
        <v>544</v>
      </c>
      <c r="D49" s="229">
        <v>5090.54</v>
      </c>
      <c r="E49" s="231"/>
      <c r="F49" s="189"/>
      <c r="G49" s="240"/>
      <c r="H49" s="189"/>
      <c r="I49" s="240"/>
      <c r="J49" s="191"/>
      <c r="K49" s="227" t="s">
        <v>519</v>
      </c>
      <c r="L49" s="232"/>
      <c r="M49" s="233"/>
      <c r="N49" s="232"/>
      <c r="O49" s="233"/>
      <c r="P49" s="234"/>
      <c r="Q49" s="243"/>
      <c r="R49" s="235"/>
      <c r="S49" s="235"/>
      <c r="T49" s="235"/>
      <c r="U49" s="233"/>
      <c r="V49" s="236"/>
      <c r="W49" s="237"/>
      <c r="X49" s="232"/>
      <c r="Y49" s="233"/>
      <c r="Z49" s="232"/>
      <c r="AA49" s="233"/>
      <c r="AB49" s="234"/>
      <c r="AC49" s="238"/>
      <c r="AD49" s="232"/>
      <c r="AE49" s="232"/>
      <c r="AF49" s="232"/>
      <c r="AG49" s="232"/>
      <c r="AH49" s="234"/>
      <c r="AI49" s="241" t="s">
        <v>520</v>
      </c>
    </row>
    <row r="50" spans="1:35" s="241" customFormat="1" ht="12" customHeight="1">
      <c r="A50" s="239"/>
      <c r="B50" s="211"/>
      <c r="C50" s="212"/>
      <c r="D50" s="229">
        <v>4904.47</v>
      </c>
      <c r="E50" s="194"/>
      <c r="F50" s="194"/>
      <c r="G50" s="194"/>
      <c r="H50" s="194"/>
      <c r="I50" s="194"/>
      <c r="J50" s="194"/>
      <c r="K50" s="230">
        <v>1</v>
      </c>
      <c r="L50" s="230"/>
      <c r="M50" s="230"/>
      <c r="N50" s="230"/>
      <c r="O50" s="230"/>
      <c r="P50" s="230"/>
      <c r="Q50" s="230"/>
      <c r="R50" s="230"/>
      <c r="S50" s="230"/>
      <c r="T50" s="230"/>
      <c r="U50" s="230"/>
      <c r="V50" s="230"/>
      <c r="W50" s="230"/>
      <c r="X50" s="230"/>
      <c r="Y50" s="230"/>
      <c r="Z50" s="230"/>
      <c r="AA50" s="230"/>
      <c r="AB50" s="230"/>
      <c r="AC50" s="230"/>
      <c r="AD50" s="230"/>
      <c r="AE50" s="230"/>
      <c r="AF50" s="230"/>
      <c r="AG50" s="230"/>
      <c r="AH50" s="230"/>
      <c r="AI50" s="195">
        <f>1-AC50-W50-Q50-K50-E50</f>
        <v>0</v>
      </c>
    </row>
    <row r="51" spans="1:35" s="241" customFormat="1" ht="12" customHeight="1">
      <c r="A51" s="239"/>
      <c r="B51" s="211"/>
      <c r="C51" s="212"/>
      <c r="D51" s="229">
        <v>4904.47</v>
      </c>
      <c r="E51" s="228">
        <f>+E50*$D$49</f>
        <v>0</v>
      </c>
      <c r="F51" s="228"/>
      <c r="G51" s="228"/>
      <c r="H51" s="228"/>
      <c r="I51" s="228"/>
      <c r="J51" s="228"/>
      <c r="K51" s="228">
        <f aca="true" t="shared" si="44" ref="K51">+K50*$D$49</f>
        <v>5090.54</v>
      </c>
      <c r="L51" s="228"/>
      <c r="M51" s="228"/>
      <c r="N51" s="228"/>
      <c r="O51" s="228"/>
      <c r="P51" s="228"/>
      <c r="Q51" s="228">
        <f aca="true" t="shared" si="45" ref="Q51">+Q50*$D$49</f>
        <v>0</v>
      </c>
      <c r="R51" s="228"/>
      <c r="S51" s="228"/>
      <c r="T51" s="228"/>
      <c r="U51" s="228"/>
      <c r="V51" s="228"/>
      <c r="W51" s="228">
        <f aca="true" t="shared" si="46" ref="W51">+W50*$D$49</f>
        <v>0</v>
      </c>
      <c r="X51" s="228"/>
      <c r="Y51" s="228"/>
      <c r="Z51" s="228"/>
      <c r="AA51" s="228"/>
      <c r="AB51" s="228"/>
      <c r="AC51" s="228">
        <f aca="true" t="shared" si="47" ref="AC51">+AC50*$D$49</f>
        <v>0</v>
      </c>
      <c r="AD51" s="228"/>
      <c r="AE51" s="228"/>
      <c r="AF51" s="228"/>
      <c r="AG51" s="228"/>
      <c r="AH51" s="228"/>
      <c r="AI51" s="197">
        <f>+AC51+W51+Q51+K51+E51</f>
        <v>5090.54</v>
      </c>
    </row>
    <row r="52" spans="1:35" s="241" customFormat="1" ht="12" customHeight="1">
      <c r="A52" s="239"/>
      <c r="B52" s="183" t="s">
        <v>545</v>
      </c>
      <c r="C52" s="184" t="s">
        <v>546</v>
      </c>
      <c r="D52" s="185">
        <v>6358.76</v>
      </c>
      <c r="E52" s="214"/>
      <c r="F52" s="215"/>
      <c r="G52" s="216"/>
      <c r="H52" s="215"/>
      <c r="I52" s="216"/>
      <c r="J52" s="217"/>
      <c r="K52" s="227" t="s">
        <v>519</v>
      </c>
      <c r="L52" s="219"/>
      <c r="M52" s="220"/>
      <c r="N52" s="219"/>
      <c r="O52" s="220"/>
      <c r="P52" s="221"/>
      <c r="Q52" s="227" t="s">
        <v>519</v>
      </c>
      <c r="R52" s="223"/>
      <c r="S52" s="223"/>
      <c r="T52" s="223"/>
      <c r="U52" s="220"/>
      <c r="V52" s="224"/>
      <c r="W52" s="218"/>
      <c r="X52" s="219"/>
      <c r="Y52" s="220"/>
      <c r="Z52" s="219"/>
      <c r="AA52" s="220"/>
      <c r="AB52" s="221"/>
      <c r="AC52" s="227"/>
      <c r="AD52" s="219"/>
      <c r="AE52" s="219"/>
      <c r="AF52" s="219"/>
      <c r="AG52" s="219"/>
      <c r="AH52" s="221"/>
      <c r="AI52" s="241" t="s">
        <v>520</v>
      </c>
    </row>
    <row r="53" spans="1:35" s="241" customFormat="1" ht="12" customHeight="1">
      <c r="A53" s="239"/>
      <c r="B53" s="183"/>
      <c r="C53" s="184"/>
      <c r="D53" s="185">
        <v>6351.65</v>
      </c>
      <c r="E53" s="194"/>
      <c r="F53" s="194"/>
      <c r="G53" s="194"/>
      <c r="H53" s="194"/>
      <c r="I53" s="194"/>
      <c r="J53" s="194"/>
      <c r="K53" s="230">
        <v>0.4</v>
      </c>
      <c r="L53" s="230"/>
      <c r="M53" s="230"/>
      <c r="N53" s="230"/>
      <c r="O53" s="230"/>
      <c r="P53" s="230"/>
      <c r="Q53" s="230">
        <v>0.6000000000000001</v>
      </c>
      <c r="R53" s="230"/>
      <c r="S53" s="230"/>
      <c r="T53" s="230"/>
      <c r="U53" s="230"/>
      <c r="V53" s="230"/>
      <c r="W53" s="230"/>
      <c r="X53" s="230"/>
      <c r="Y53" s="230"/>
      <c r="Z53" s="230"/>
      <c r="AA53" s="230"/>
      <c r="AB53" s="230"/>
      <c r="AC53" s="230"/>
      <c r="AD53" s="230"/>
      <c r="AE53" s="230"/>
      <c r="AF53" s="230"/>
      <c r="AG53" s="230"/>
      <c r="AH53" s="230"/>
      <c r="AI53" s="195">
        <f>1-AC53-W53-Q53-K53-E53</f>
        <v>0</v>
      </c>
    </row>
    <row r="54" spans="1:35" s="241" customFormat="1" ht="12" customHeight="1">
      <c r="A54" s="239"/>
      <c r="B54" s="183"/>
      <c r="C54" s="184"/>
      <c r="D54" s="185">
        <v>6351.65</v>
      </c>
      <c r="E54" s="196">
        <f>+E53*$D$52</f>
        <v>0</v>
      </c>
      <c r="F54" s="196"/>
      <c r="G54" s="196"/>
      <c r="H54" s="196"/>
      <c r="I54" s="196"/>
      <c r="J54" s="196"/>
      <c r="K54" s="196">
        <f aca="true" t="shared" si="48" ref="K54">+K53*$D$52</f>
        <v>2543.5040000000004</v>
      </c>
      <c r="L54" s="196"/>
      <c r="M54" s="196"/>
      <c r="N54" s="196"/>
      <c r="O54" s="196"/>
      <c r="P54" s="196"/>
      <c r="Q54" s="196">
        <f aca="true" t="shared" si="49" ref="Q54">+Q53*$D$52</f>
        <v>3815.2560000000008</v>
      </c>
      <c r="R54" s="196"/>
      <c r="S54" s="196"/>
      <c r="T54" s="196"/>
      <c r="U54" s="196"/>
      <c r="V54" s="196"/>
      <c r="W54" s="196">
        <f aca="true" t="shared" si="50" ref="W54">+W53*$D$52</f>
        <v>0</v>
      </c>
      <c r="X54" s="196"/>
      <c r="Y54" s="196"/>
      <c r="Z54" s="196"/>
      <c r="AA54" s="196"/>
      <c r="AB54" s="196"/>
      <c r="AC54" s="196">
        <f aca="true" t="shared" si="51" ref="AC54">+AC53*$D$52</f>
        <v>0</v>
      </c>
      <c r="AD54" s="196"/>
      <c r="AE54" s="196"/>
      <c r="AF54" s="196"/>
      <c r="AG54" s="196"/>
      <c r="AH54" s="196"/>
      <c r="AI54" s="197">
        <f>+AC54+W54+Q54+K54+E54</f>
        <v>6358.760000000001</v>
      </c>
    </row>
    <row r="55" spans="1:35" s="241" customFormat="1" ht="12" customHeight="1">
      <c r="A55" s="239"/>
      <c r="B55" s="183" t="s">
        <v>547</v>
      </c>
      <c r="C55" s="184" t="s">
        <v>548</v>
      </c>
      <c r="D55" s="185">
        <v>3894.95</v>
      </c>
      <c r="E55" s="214"/>
      <c r="F55" s="215"/>
      <c r="G55" s="216"/>
      <c r="H55" s="215"/>
      <c r="I55" s="216"/>
      <c r="J55" s="217"/>
      <c r="K55" s="227" t="s">
        <v>519</v>
      </c>
      <c r="L55" s="219"/>
      <c r="M55" s="220"/>
      <c r="N55" s="219"/>
      <c r="O55" s="220"/>
      <c r="P55" s="221"/>
      <c r="Q55" s="222"/>
      <c r="R55" s="223"/>
      <c r="S55" s="223"/>
      <c r="T55" s="223"/>
      <c r="U55" s="220"/>
      <c r="V55" s="224"/>
      <c r="W55" s="218"/>
      <c r="X55" s="219"/>
      <c r="Y55" s="220"/>
      <c r="Z55" s="219"/>
      <c r="AA55" s="220"/>
      <c r="AB55" s="221"/>
      <c r="AC55" s="227"/>
      <c r="AD55" s="219"/>
      <c r="AE55" s="219"/>
      <c r="AF55" s="219"/>
      <c r="AG55" s="219"/>
      <c r="AH55" s="221"/>
      <c r="AI55" s="241" t="s">
        <v>520</v>
      </c>
    </row>
    <row r="56" spans="1:35" s="241" customFormat="1" ht="12" customHeight="1">
      <c r="A56" s="239"/>
      <c r="B56" s="183"/>
      <c r="C56" s="184"/>
      <c r="D56" s="185">
        <v>3842.92</v>
      </c>
      <c r="E56" s="194"/>
      <c r="F56" s="194"/>
      <c r="G56" s="194"/>
      <c r="H56" s="194"/>
      <c r="I56" s="194"/>
      <c r="J56" s="194"/>
      <c r="K56" s="230">
        <v>1</v>
      </c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230"/>
      <c r="Z56" s="230"/>
      <c r="AA56" s="230"/>
      <c r="AB56" s="230"/>
      <c r="AC56" s="230"/>
      <c r="AD56" s="230"/>
      <c r="AE56" s="230"/>
      <c r="AF56" s="230"/>
      <c r="AG56" s="230"/>
      <c r="AH56" s="230"/>
      <c r="AI56" s="195">
        <f>1-AC56-W56-Q56-K56-E56</f>
        <v>0</v>
      </c>
    </row>
    <row r="57" spans="1:35" s="241" customFormat="1" ht="12" customHeight="1">
      <c r="A57" s="239"/>
      <c r="B57" s="183"/>
      <c r="C57" s="184"/>
      <c r="D57" s="185">
        <v>3842.92</v>
      </c>
      <c r="E57" s="196">
        <f>+E56*$D$55</f>
        <v>0</v>
      </c>
      <c r="F57" s="196"/>
      <c r="G57" s="196"/>
      <c r="H57" s="196"/>
      <c r="I57" s="196"/>
      <c r="J57" s="196"/>
      <c r="K57" s="196">
        <f aca="true" t="shared" si="52" ref="K57">+K56*$D$55</f>
        <v>3894.95</v>
      </c>
      <c r="L57" s="196"/>
      <c r="M57" s="196"/>
      <c r="N57" s="196"/>
      <c r="O57" s="196"/>
      <c r="P57" s="196"/>
      <c r="Q57" s="196">
        <f aca="true" t="shared" si="53" ref="Q57">+Q56*$D$55</f>
        <v>0</v>
      </c>
      <c r="R57" s="196"/>
      <c r="S57" s="196"/>
      <c r="T57" s="196"/>
      <c r="U57" s="196"/>
      <c r="V57" s="196"/>
      <c r="W57" s="196">
        <f aca="true" t="shared" si="54" ref="W57">+W56*$D$55</f>
        <v>0</v>
      </c>
      <c r="X57" s="196"/>
      <c r="Y57" s="196"/>
      <c r="Z57" s="196"/>
      <c r="AA57" s="196"/>
      <c r="AB57" s="196"/>
      <c r="AC57" s="196">
        <f aca="true" t="shared" si="55" ref="AC57">+AC56*$D$55</f>
        <v>0</v>
      </c>
      <c r="AD57" s="196"/>
      <c r="AE57" s="196"/>
      <c r="AF57" s="196"/>
      <c r="AG57" s="196"/>
      <c r="AH57" s="196"/>
      <c r="AI57" s="197">
        <f>+AC57+W57+Q57+K57+E57</f>
        <v>3894.95</v>
      </c>
    </row>
    <row r="58" spans="1:35" s="241" customFormat="1" ht="12" customHeight="1">
      <c r="A58" s="239"/>
      <c r="B58" s="211" t="s">
        <v>549</v>
      </c>
      <c r="C58" s="212" t="s">
        <v>550</v>
      </c>
      <c r="D58" s="229">
        <v>2740.22</v>
      </c>
      <c r="E58" s="231"/>
      <c r="F58" s="189"/>
      <c r="G58" s="240"/>
      <c r="H58" s="189"/>
      <c r="I58" s="240"/>
      <c r="J58" s="191"/>
      <c r="K58" s="227" t="s">
        <v>519</v>
      </c>
      <c r="L58" s="232"/>
      <c r="M58" s="233"/>
      <c r="N58" s="232"/>
      <c r="O58" s="233"/>
      <c r="P58" s="234"/>
      <c r="Q58" s="243"/>
      <c r="R58" s="235"/>
      <c r="S58" s="235"/>
      <c r="T58" s="235"/>
      <c r="U58" s="233"/>
      <c r="V58" s="236"/>
      <c r="W58" s="237"/>
      <c r="X58" s="232"/>
      <c r="Y58" s="233"/>
      <c r="Z58" s="232"/>
      <c r="AA58" s="233"/>
      <c r="AB58" s="234"/>
      <c r="AC58" s="238"/>
      <c r="AD58" s="232"/>
      <c r="AE58" s="232"/>
      <c r="AF58" s="232"/>
      <c r="AG58" s="232"/>
      <c r="AH58" s="234"/>
      <c r="AI58" s="241" t="s">
        <v>520</v>
      </c>
    </row>
    <row r="59" spans="1:35" s="241" customFormat="1" ht="12" customHeight="1">
      <c r="A59" s="239"/>
      <c r="B59" s="211"/>
      <c r="C59" s="212"/>
      <c r="D59" s="229">
        <v>2693.01</v>
      </c>
      <c r="E59" s="194"/>
      <c r="F59" s="194"/>
      <c r="G59" s="194"/>
      <c r="H59" s="194"/>
      <c r="I59" s="194"/>
      <c r="J59" s="194"/>
      <c r="K59" s="230">
        <v>1</v>
      </c>
      <c r="L59" s="230"/>
      <c r="M59" s="230"/>
      <c r="N59" s="230"/>
      <c r="O59" s="230"/>
      <c r="P59" s="230"/>
      <c r="Q59" s="230"/>
      <c r="R59" s="230"/>
      <c r="S59" s="230"/>
      <c r="T59" s="230"/>
      <c r="U59" s="230"/>
      <c r="V59" s="230"/>
      <c r="W59" s="230"/>
      <c r="X59" s="230"/>
      <c r="Y59" s="230"/>
      <c r="Z59" s="230"/>
      <c r="AA59" s="230"/>
      <c r="AB59" s="230"/>
      <c r="AC59" s="230"/>
      <c r="AD59" s="230"/>
      <c r="AE59" s="230"/>
      <c r="AF59" s="230"/>
      <c r="AG59" s="230"/>
      <c r="AH59" s="230"/>
      <c r="AI59" s="195">
        <f>1-AC59-W59-Q59-K59-E59</f>
        <v>0</v>
      </c>
    </row>
    <row r="60" spans="1:35" s="241" customFormat="1" ht="12" customHeight="1">
      <c r="A60" s="239"/>
      <c r="B60" s="211"/>
      <c r="C60" s="212"/>
      <c r="D60" s="229">
        <v>2693.01</v>
      </c>
      <c r="E60" s="228">
        <f>+E59*$D$58</f>
        <v>0</v>
      </c>
      <c r="F60" s="228"/>
      <c r="G60" s="228"/>
      <c r="H60" s="228"/>
      <c r="I60" s="228"/>
      <c r="J60" s="228"/>
      <c r="K60" s="228">
        <f aca="true" t="shared" si="56" ref="K60">+K59*$D$58</f>
        <v>2740.22</v>
      </c>
      <c r="L60" s="228"/>
      <c r="M60" s="228"/>
      <c r="N60" s="228"/>
      <c r="O60" s="228"/>
      <c r="P60" s="228"/>
      <c r="Q60" s="228">
        <f aca="true" t="shared" si="57" ref="Q60">+Q59*$D$58</f>
        <v>0</v>
      </c>
      <c r="R60" s="228"/>
      <c r="S60" s="228"/>
      <c r="T60" s="228"/>
      <c r="U60" s="228"/>
      <c r="V60" s="228"/>
      <c r="W60" s="228">
        <f aca="true" t="shared" si="58" ref="W60">+W59*$D$58</f>
        <v>0</v>
      </c>
      <c r="X60" s="228"/>
      <c r="Y60" s="228"/>
      <c r="Z60" s="228"/>
      <c r="AA60" s="228"/>
      <c r="AB60" s="228"/>
      <c r="AC60" s="228">
        <f aca="true" t="shared" si="59" ref="AC60">+AC59*$D$58</f>
        <v>0</v>
      </c>
      <c r="AD60" s="228"/>
      <c r="AE60" s="228"/>
      <c r="AF60" s="228"/>
      <c r="AG60" s="228"/>
      <c r="AH60" s="228"/>
      <c r="AI60" s="197">
        <f>+AC60+W60+Q60+K60+E60</f>
        <v>2740.22</v>
      </c>
    </row>
    <row r="61" spans="1:35" s="241" customFormat="1" ht="12" customHeight="1">
      <c r="A61" s="239"/>
      <c r="B61" s="183" t="s">
        <v>551</v>
      </c>
      <c r="C61" s="184" t="s">
        <v>552</v>
      </c>
      <c r="D61" s="185">
        <v>18934.9</v>
      </c>
      <c r="E61" s="214"/>
      <c r="F61" s="215"/>
      <c r="G61" s="216"/>
      <c r="H61" s="215"/>
      <c r="I61" s="216"/>
      <c r="J61" s="217"/>
      <c r="K61" s="227" t="s">
        <v>519</v>
      </c>
      <c r="L61" s="219"/>
      <c r="M61" s="220"/>
      <c r="N61" s="219"/>
      <c r="O61" s="220"/>
      <c r="P61" s="221"/>
      <c r="Q61" s="227" t="s">
        <v>519</v>
      </c>
      <c r="R61" s="223"/>
      <c r="S61" s="223"/>
      <c r="T61" s="223"/>
      <c r="U61" s="220"/>
      <c r="V61" s="224"/>
      <c r="W61" s="218"/>
      <c r="X61" s="219"/>
      <c r="Y61" s="220"/>
      <c r="Z61" s="219"/>
      <c r="AA61" s="220"/>
      <c r="AB61" s="221"/>
      <c r="AC61" s="227"/>
      <c r="AD61" s="219"/>
      <c r="AE61" s="219"/>
      <c r="AF61" s="219"/>
      <c r="AG61" s="219"/>
      <c r="AH61" s="221"/>
      <c r="AI61" s="241" t="s">
        <v>520</v>
      </c>
    </row>
    <row r="62" spans="1:35" s="241" customFormat="1" ht="12" customHeight="1">
      <c r="A62" s="239"/>
      <c r="B62" s="183"/>
      <c r="C62" s="184"/>
      <c r="D62" s="185">
        <v>19619.04</v>
      </c>
      <c r="E62" s="194"/>
      <c r="F62" s="194"/>
      <c r="G62" s="194"/>
      <c r="H62" s="194"/>
      <c r="I62" s="194"/>
      <c r="J62" s="194"/>
      <c r="K62" s="230">
        <v>0.9</v>
      </c>
      <c r="L62" s="230"/>
      <c r="M62" s="230"/>
      <c r="N62" s="230"/>
      <c r="O62" s="230"/>
      <c r="P62" s="230"/>
      <c r="Q62" s="230">
        <v>0.1</v>
      </c>
      <c r="R62" s="230"/>
      <c r="S62" s="230"/>
      <c r="T62" s="230"/>
      <c r="U62" s="230"/>
      <c r="V62" s="230"/>
      <c r="W62" s="230"/>
      <c r="X62" s="230"/>
      <c r="Y62" s="230"/>
      <c r="Z62" s="230"/>
      <c r="AA62" s="230"/>
      <c r="AB62" s="230"/>
      <c r="AC62" s="230"/>
      <c r="AD62" s="230"/>
      <c r="AE62" s="230"/>
      <c r="AF62" s="230"/>
      <c r="AG62" s="230"/>
      <c r="AH62" s="230"/>
      <c r="AI62" s="195">
        <f>1-AC62-W62-Q62-K62-E62</f>
        <v>0</v>
      </c>
    </row>
    <row r="63" spans="1:35" s="241" customFormat="1" ht="12" customHeight="1">
      <c r="A63" s="239"/>
      <c r="B63" s="183"/>
      <c r="C63" s="184"/>
      <c r="D63" s="185">
        <v>19619.04</v>
      </c>
      <c r="E63" s="196">
        <f>+E62*$D$61</f>
        <v>0</v>
      </c>
      <c r="F63" s="196"/>
      <c r="G63" s="196"/>
      <c r="H63" s="196"/>
      <c r="I63" s="196"/>
      <c r="J63" s="196"/>
      <c r="K63" s="196">
        <f aca="true" t="shared" si="60" ref="K63">+K62*$D$61</f>
        <v>17041.410000000003</v>
      </c>
      <c r="L63" s="196"/>
      <c r="M63" s="196"/>
      <c r="N63" s="196"/>
      <c r="O63" s="196"/>
      <c r="P63" s="196"/>
      <c r="Q63" s="196">
        <f aca="true" t="shared" si="61" ref="Q63">+Q62*$D$61</f>
        <v>1893.4900000000002</v>
      </c>
      <c r="R63" s="196"/>
      <c r="S63" s="196"/>
      <c r="T63" s="196"/>
      <c r="U63" s="196"/>
      <c r="V63" s="196"/>
      <c r="W63" s="196">
        <f aca="true" t="shared" si="62" ref="W63">+W62*$D$61</f>
        <v>0</v>
      </c>
      <c r="X63" s="196"/>
      <c r="Y63" s="196"/>
      <c r="Z63" s="196"/>
      <c r="AA63" s="196"/>
      <c r="AB63" s="196"/>
      <c r="AC63" s="196">
        <f aca="true" t="shared" si="63" ref="AC63">+AC62*$D$61</f>
        <v>0</v>
      </c>
      <c r="AD63" s="196"/>
      <c r="AE63" s="196"/>
      <c r="AF63" s="196"/>
      <c r="AG63" s="196"/>
      <c r="AH63" s="196"/>
      <c r="AI63" s="197">
        <f>+AC63+W63+Q63+K63+E63</f>
        <v>18934.900000000005</v>
      </c>
    </row>
    <row r="64" spans="1:35" s="241" customFormat="1" ht="12" customHeight="1">
      <c r="A64" s="239"/>
      <c r="B64" s="183" t="s">
        <v>553</v>
      </c>
      <c r="C64" s="184" t="s">
        <v>554</v>
      </c>
      <c r="D64" s="185">
        <v>42732.87</v>
      </c>
      <c r="E64" s="214"/>
      <c r="F64" s="215"/>
      <c r="G64" s="216"/>
      <c r="H64" s="215"/>
      <c r="I64" s="216"/>
      <c r="J64" s="217"/>
      <c r="K64" s="227" t="s">
        <v>519</v>
      </c>
      <c r="L64" s="219"/>
      <c r="M64" s="220"/>
      <c r="N64" s="219"/>
      <c r="O64" s="220"/>
      <c r="P64" s="221"/>
      <c r="Q64" s="227" t="s">
        <v>519</v>
      </c>
      <c r="R64" s="223"/>
      <c r="S64" s="223"/>
      <c r="T64" s="223"/>
      <c r="U64" s="220"/>
      <c r="V64" s="224"/>
      <c r="W64" s="218"/>
      <c r="X64" s="219"/>
      <c r="Y64" s="220"/>
      <c r="Z64" s="219"/>
      <c r="AA64" s="220"/>
      <c r="AB64" s="221"/>
      <c r="AC64" s="227"/>
      <c r="AD64" s="219"/>
      <c r="AE64" s="219"/>
      <c r="AF64" s="219"/>
      <c r="AG64" s="219"/>
      <c r="AH64" s="221"/>
      <c r="AI64" s="241" t="s">
        <v>520</v>
      </c>
    </row>
    <row r="65" spans="1:35" s="241" customFormat="1" ht="12" customHeight="1">
      <c r="A65" s="239"/>
      <c r="B65" s="183"/>
      <c r="C65" s="184"/>
      <c r="D65" s="185">
        <v>43953.22</v>
      </c>
      <c r="E65" s="194"/>
      <c r="F65" s="194"/>
      <c r="G65" s="194"/>
      <c r="H65" s="194"/>
      <c r="I65" s="194"/>
      <c r="J65" s="194"/>
      <c r="K65" s="230">
        <v>0.1</v>
      </c>
      <c r="L65" s="230"/>
      <c r="M65" s="230"/>
      <c r="N65" s="230"/>
      <c r="O65" s="230"/>
      <c r="P65" s="230"/>
      <c r="Q65" s="230">
        <v>0.9</v>
      </c>
      <c r="R65" s="230"/>
      <c r="S65" s="230"/>
      <c r="T65" s="230"/>
      <c r="U65" s="230"/>
      <c r="V65" s="230"/>
      <c r="W65" s="230"/>
      <c r="X65" s="230"/>
      <c r="Y65" s="230"/>
      <c r="Z65" s="230"/>
      <c r="AA65" s="230"/>
      <c r="AB65" s="230"/>
      <c r="AC65" s="230"/>
      <c r="AD65" s="230"/>
      <c r="AE65" s="230"/>
      <c r="AF65" s="230"/>
      <c r="AG65" s="230"/>
      <c r="AH65" s="230"/>
      <c r="AI65" s="195">
        <f>1-AC65-W65-Q65-K65-E65</f>
        <v>0</v>
      </c>
    </row>
    <row r="66" spans="1:35" s="241" customFormat="1" ht="12" customHeight="1">
      <c r="A66" s="239"/>
      <c r="B66" s="183"/>
      <c r="C66" s="184"/>
      <c r="D66" s="185">
        <v>43953.22</v>
      </c>
      <c r="E66" s="196">
        <f>+E65*$D$64</f>
        <v>0</v>
      </c>
      <c r="F66" s="196"/>
      <c r="G66" s="196"/>
      <c r="H66" s="196"/>
      <c r="I66" s="196"/>
      <c r="J66" s="196"/>
      <c r="K66" s="196">
        <f aca="true" t="shared" si="64" ref="K66">+K65*$D$64</f>
        <v>4273.287</v>
      </c>
      <c r="L66" s="196"/>
      <c r="M66" s="196"/>
      <c r="N66" s="196"/>
      <c r="O66" s="196"/>
      <c r="P66" s="196"/>
      <c r="Q66" s="196">
        <f aca="true" t="shared" si="65" ref="Q66">+Q65*$D$64</f>
        <v>38459.583000000006</v>
      </c>
      <c r="R66" s="196"/>
      <c r="S66" s="196"/>
      <c r="T66" s="196"/>
      <c r="U66" s="196"/>
      <c r="V66" s="196"/>
      <c r="W66" s="196">
        <f aca="true" t="shared" si="66" ref="W66">+W65*$D$64</f>
        <v>0</v>
      </c>
      <c r="X66" s="196"/>
      <c r="Y66" s="196"/>
      <c r="Z66" s="196"/>
      <c r="AA66" s="196"/>
      <c r="AB66" s="196"/>
      <c r="AC66" s="196">
        <f aca="true" t="shared" si="67" ref="AC66">+AC65*$D$64</f>
        <v>0</v>
      </c>
      <c r="AD66" s="196"/>
      <c r="AE66" s="196"/>
      <c r="AF66" s="196"/>
      <c r="AG66" s="196"/>
      <c r="AH66" s="196"/>
      <c r="AI66" s="197">
        <f>+AC66+W66+Q66+K66+E66</f>
        <v>42732.87000000001</v>
      </c>
    </row>
    <row r="67" spans="1:34" s="241" customFormat="1" ht="12" customHeight="1">
      <c r="A67" s="239"/>
      <c r="B67" s="244">
        <v>3</v>
      </c>
      <c r="C67" s="199" t="s">
        <v>555</v>
      </c>
      <c r="D67" s="200"/>
      <c r="E67" s="210"/>
      <c r="F67" s="205"/>
      <c r="G67" s="206"/>
      <c r="H67" s="205"/>
      <c r="I67" s="206"/>
      <c r="J67" s="207"/>
      <c r="K67" s="204"/>
      <c r="L67" s="205"/>
      <c r="M67" s="206"/>
      <c r="N67" s="205"/>
      <c r="O67" s="206"/>
      <c r="P67" s="207"/>
      <c r="Q67" s="208"/>
      <c r="R67" s="206"/>
      <c r="S67" s="206"/>
      <c r="T67" s="206"/>
      <c r="U67" s="206"/>
      <c r="V67" s="209"/>
      <c r="W67" s="204"/>
      <c r="X67" s="205"/>
      <c r="Y67" s="206"/>
      <c r="Z67" s="205"/>
      <c r="AA67" s="206"/>
      <c r="AB67" s="207"/>
      <c r="AC67" s="201"/>
      <c r="AD67" s="202"/>
      <c r="AE67" s="202"/>
      <c r="AF67" s="202"/>
      <c r="AG67" s="202"/>
      <c r="AH67" s="203"/>
    </row>
    <row r="68" spans="1:35" s="241" customFormat="1" ht="12" customHeight="1">
      <c r="A68" s="239"/>
      <c r="B68" s="245" t="s">
        <v>138</v>
      </c>
      <c r="C68" s="246" t="s">
        <v>556</v>
      </c>
      <c r="D68" s="247">
        <v>43957.83</v>
      </c>
      <c r="E68" s="227" t="s">
        <v>519</v>
      </c>
      <c r="F68" s="189"/>
      <c r="G68" s="240"/>
      <c r="H68" s="189"/>
      <c r="I68" s="240"/>
      <c r="J68" s="191"/>
      <c r="K68" s="227" t="s">
        <v>519</v>
      </c>
      <c r="L68" s="189"/>
      <c r="M68" s="240"/>
      <c r="N68" s="189"/>
      <c r="O68" s="240"/>
      <c r="P68" s="191"/>
      <c r="Q68" s="248"/>
      <c r="R68" s="249"/>
      <c r="S68" s="249"/>
      <c r="T68" s="249"/>
      <c r="U68" s="240"/>
      <c r="V68" s="250"/>
      <c r="W68" s="251"/>
      <c r="X68" s="189"/>
      <c r="Y68" s="240"/>
      <c r="Z68" s="189"/>
      <c r="AA68" s="240"/>
      <c r="AB68" s="191"/>
      <c r="AC68" s="238"/>
      <c r="AD68" s="232"/>
      <c r="AE68" s="232"/>
      <c r="AF68" s="232"/>
      <c r="AG68" s="232"/>
      <c r="AH68" s="234"/>
      <c r="AI68" s="241" t="s">
        <v>520</v>
      </c>
    </row>
    <row r="69" spans="1:35" s="241" customFormat="1" ht="12" customHeight="1">
      <c r="A69" s="239"/>
      <c r="B69" s="245"/>
      <c r="C69" s="246"/>
      <c r="D69" s="247">
        <v>43893.01</v>
      </c>
      <c r="E69" s="194">
        <v>0.5</v>
      </c>
      <c r="F69" s="194"/>
      <c r="G69" s="194"/>
      <c r="H69" s="194"/>
      <c r="I69" s="194"/>
      <c r="J69" s="194"/>
      <c r="K69" s="194">
        <v>0.5</v>
      </c>
      <c r="L69" s="194"/>
      <c r="M69" s="194"/>
      <c r="N69" s="194"/>
      <c r="O69" s="194"/>
      <c r="P69" s="194"/>
      <c r="Q69" s="194"/>
      <c r="R69" s="194"/>
      <c r="S69" s="194"/>
      <c r="T69" s="194"/>
      <c r="U69" s="194"/>
      <c r="V69" s="194"/>
      <c r="W69" s="194"/>
      <c r="X69" s="194"/>
      <c r="Y69" s="194"/>
      <c r="Z69" s="194"/>
      <c r="AA69" s="194"/>
      <c r="AB69" s="194"/>
      <c r="AC69" s="230"/>
      <c r="AD69" s="230"/>
      <c r="AE69" s="230"/>
      <c r="AF69" s="230"/>
      <c r="AG69" s="230"/>
      <c r="AH69" s="230"/>
      <c r="AI69" s="195">
        <f>1-AC69-W69-Q69-K69-E69</f>
        <v>0</v>
      </c>
    </row>
    <row r="70" spans="1:35" s="241" customFormat="1" ht="12" customHeight="1">
      <c r="A70" s="239"/>
      <c r="B70" s="245"/>
      <c r="C70" s="246"/>
      <c r="D70" s="247">
        <v>43893.01</v>
      </c>
      <c r="E70" s="196">
        <f>+E69*$D$68</f>
        <v>21978.915</v>
      </c>
      <c r="F70" s="196"/>
      <c r="G70" s="196"/>
      <c r="H70" s="196"/>
      <c r="I70" s="196"/>
      <c r="J70" s="196"/>
      <c r="K70" s="196">
        <f aca="true" t="shared" si="68" ref="K70">+K69*$D$68</f>
        <v>21978.915</v>
      </c>
      <c r="L70" s="196"/>
      <c r="M70" s="196"/>
      <c r="N70" s="196"/>
      <c r="O70" s="196"/>
      <c r="P70" s="196"/>
      <c r="Q70" s="196">
        <f aca="true" t="shared" si="69" ref="Q70">+Q69*$D$68</f>
        <v>0</v>
      </c>
      <c r="R70" s="196"/>
      <c r="S70" s="196"/>
      <c r="T70" s="196"/>
      <c r="U70" s="196"/>
      <c r="V70" s="196"/>
      <c r="W70" s="196">
        <f aca="true" t="shared" si="70" ref="W70">+W69*$D$68</f>
        <v>0</v>
      </c>
      <c r="X70" s="196"/>
      <c r="Y70" s="196"/>
      <c r="Z70" s="196"/>
      <c r="AA70" s="196"/>
      <c r="AB70" s="196"/>
      <c r="AC70" s="196">
        <f aca="true" t="shared" si="71" ref="AC70">+AC69*$D$68</f>
        <v>0</v>
      </c>
      <c r="AD70" s="196"/>
      <c r="AE70" s="196"/>
      <c r="AF70" s="196"/>
      <c r="AG70" s="196"/>
      <c r="AH70" s="196"/>
      <c r="AI70" s="197">
        <f>+AC70+W70+Q70+K70+E70</f>
        <v>43957.83</v>
      </c>
    </row>
    <row r="71" spans="1:35" s="241" customFormat="1" ht="12" customHeight="1">
      <c r="A71" s="239"/>
      <c r="B71" s="252" t="s">
        <v>151</v>
      </c>
      <c r="C71" s="184" t="s">
        <v>557</v>
      </c>
      <c r="D71" s="247">
        <v>5007</v>
      </c>
      <c r="E71" s="227" t="s">
        <v>519</v>
      </c>
      <c r="F71" s="189"/>
      <c r="G71" s="240"/>
      <c r="H71" s="189"/>
      <c r="I71" s="240"/>
      <c r="J71" s="191"/>
      <c r="K71" s="227" t="s">
        <v>519</v>
      </c>
      <c r="L71" s="189"/>
      <c r="M71" s="240"/>
      <c r="N71" s="189"/>
      <c r="O71" s="240"/>
      <c r="P71" s="191"/>
      <c r="Q71" s="248"/>
      <c r="R71" s="249"/>
      <c r="S71" s="249"/>
      <c r="T71" s="249"/>
      <c r="U71" s="240"/>
      <c r="V71" s="250"/>
      <c r="W71" s="251"/>
      <c r="X71" s="189"/>
      <c r="Y71" s="240"/>
      <c r="Z71" s="189"/>
      <c r="AA71" s="240"/>
      <c r="AB71" s="191"/>
      <c r="AC71" s="238"/>
      <c r="AD71" s="232"/>
      <c r="AE71" s="232"/>
      <c r="AF71" s="232"/>
      <c r="AG71" s="232"/>
      <c r="AH71" s="234"/>
      <c r="AI71" s="241" t="s">
        <v>520</v>
      </c>
    </row>
    <row r="72" spans="1:35" s="241" customFormat="1" ht="12" customHeight="1">
      <c r="A72" s="239"/>
      <c r="B72" s="252"/>
      <c r="C72" s="184"/>
      <c r="D72" s="247">
        <v>4898.42</v>
      </c>
      <c r="E72" s="194"/>
      <c r="F72" s="194"/>
      <c r="G72" s="194"/>
      <c r="H72" s="194"/>
      <c r="I72" s="194"/>
      <c r="J72" s="194"/>
      <c r="K72" s="194">
        <v>1</v>
      </c>
      <c r="L72" s="194"/>
      <c r="M72" s="194"/>
      <c r="N72" s="194"/>
      <c r="O72" s="194"/>
      <c r="P72" s="194"/>
      <c r="Q72" s="194"/>
      <c r="R72" s="194"/>
      <c r="S72" s="194"/>
      <c r="T72" s="194"/>
      <c r="U72" s="194"/>
      <c r="V72" s="194"/>
      <c r="W72" s="194"/>
      <c r="X72" s="194"/>
      <c r="Y72" s="194"/>
      <c r="Z72" s="194"/>
      <c r="AA72" s="194"/>
      <c r="AB72" s="194"/>
      <c r="AC72" s="230"/>
      <c r="AD72" s="230"/>
      <c r="AE72" s="230"/>
      <c r="AF72" s="230"/>
      <c r="AG72" s="230"/>
      <c r="AH72" s="230"/>
      <c r="AI72" s="195">
        <f>1-AC72-W72-Q72-K72-E72</f>
        <v>0</v>
      </c>
    </row>
    <row r="73" spans="1:35" s="241" customFormat="1" ht="15.75" customHeight="1">
      <c r="A73" s="239"/>
      <c r="B73" s="252"/>
      <c r="C73" s="184"/>
      <c r="D73" s="247">
        <v>4898.42</v>
      </c>
      <c r="E73" s="196">
        <f>+E72*$D$71</f>
        <v>0</v>
      </c>
      <c r="F73" s="196"/>
      <c r="G73" s="196"/>
      <c r="H73" s="196"/>
      <c r="I73" s="196"/>
      <c r="J73" s="196"/>
      <c r="K73" s="196">
        <f aca="true" t="shared" si="72" ref="K73">+K72*$D$71</f>
        <v>5007</v>
      </c>
      <c r="L73" s="196"/>
      <c r="M73" s="196"/>
      <c r="N73" s="196"/>
      <c r="O73" s="196"/>
      <c r="P73" s="196"/>
      <c r="Q73" s="196">
        <f aca="true" t="shared" si="73" ref="Q73">+Q72*$D$71</f>
        <v>0</v>
      </c>
      <c r="R73" s="196"/>
      <c r="S73" s="196"/>
      <c r="T73" s="196"/>
      <c r="U73" s="196"/>
      <c r="V73" s="196"/>
      <c r="W73" s="196">
        <f aca="true" t="shared" si="74" ref="W73">+W72*$D$71</f>
        <v>0</v>
      </c>
      <c r="X73" s="196"/>
      <c r="Y73" s="196"/>
      <c r="Z73" s="196"/>
      <c r="AA73" s="196"/>
      <c r="AB73" s="196"/>
      <c r="AC73" s="196">
        <f aca="true" t="shared" si="75" ref="AC73">+AC72*$D$71</f>
        <v>0</v>
      </c>
      <c r="AD73" s="196"/>
      <c r="AE73" s="196"/>
      <c r="AF73" s="196"/>
      <c r="AG73" s="196"/>
      <c r="AH73" s="196"/>
      <c r="AI73" s="197">
        <f>+AC73+W73+Q73+K73+E73</f>
        <v>5007</v>
      </c>
    </row>
    <row r="74" spans="1:35" s="241" customFormat="1" ht="12" customHeight="1">
      <c r="A74" s="239"/>
      <c r="B74" s="252" t="s">
        <v>164</v>
      </c>
      <c r="C74" s="184" t="s">
        <v>558</v>
      </c>
      <c r="D74" s="247">
        <v>44958.47</v>
      </c>
      <c r="E74" s="227" t="s">
        <v>519</v>
      </c>
      <c r="F74" s="189"/>
      <c r="G74" s="240"/>
      <c r="H74" s="189"/>
      <c r="I74" s="240"/>
      <c r="J74" s="191"/>
      <c r="K74" s="227" t="s">
        <v>519</v>
      </c>
      <c r="L74" s="189"/>
      <c r="M74" s="240"/>
      <c r="N74" s="189"/>
      <c r="O74" s="240"/>
      <c r="P74" s="191"/>
      <c r="Q74" s="248"/>
      <c r="R74" s="249"/>
      <c r="S74" s="249"/>
      <c r="T74" s="249"/>
      <c r="U74" s="240"/>
      <c r="V74" s="250"/>
      <c r="W74" s="251"/>
      <c r="X74" s="189"/>
      <c r="Y74" s="240"/>
      <c r="Z74" s="189"/>
      <c r="AA74" s="240"/>
      <c r="AB74" s="191"/>
      <c r="AC74" s="238"/>
      <c r="AD74" s="232"/>
      <c r="AE74" s="232"/>
      <c r="AF74" s="232"/>
      <c r="AG74" s="232"/>
      <c r="AH74" s="234"/>
      <c r="AI74" s="241" t="s">
        <v>520</v>
      </c>
    </row>
    <row r="75" spans="1:35" s="241" customFormat="1" ht="12" customHeight="1">
      <c r="A75" s="239"/>
      <c r="B75" s="252"/>
      <c r="C75" s="184"/>
      <c r="D75" s="247">
        <v>45112.87</v>
      </c>
      <c r="E75" s="194">
        <v>0.5</v>
      </c>
      <c r="F75" s="194"/>
      <c r="G75" s="194"/>
      <c r="H75" s="194"/>
      <c r="I75" s="194"/>
      <c r="J75" s="194"/>
      <c r="K75" s="194">
        <v>0.5</v>
      </c>
      <c r="L75" s="194"/>
      <c r="M75" s="194"/>
      <c r="N75" s="194"/>
      <c r="O75" s="194"/>
      <c r="P75" s="194"/>
      <c r="Q75" s="194"/>
      <c r="R75" s="194"/>
      <c r="S75" s="194"/>
      <c r="T75" s="194"/>
      <c r="U75" s="194"/>
      <c r="V75" s="194"/>
      <c r="W75" s="194"/>
      <c r="X75" s="194"/>
      <c r="Y75" s="194"/>
      <c r="Z75" s="194"/>
      <c r="AA75" s="194"/>
      <c r="AB75" s="194"/>
      <c r="AC75" s="194"/>
      <c r="AD75" s="194"/>
      <c r="AE75" s="194"/>
      <c r="AF75" s="194"/>
      <c r="AG75" s="194"/>
      <c r="AH75" s="194"/>
      <c r="AI75" s="195">
        <f>1-AC75-W75-Q75-K75-E75</f>
        <v>0</v>
      </c>
    </row>
    <row r="76" spans="1:35" s="241" customFormat="1" ht="12" customHeight="1">
      <c r="A76" s="239"/>
      <c r="B76" s="252"/>
      <c r="C76" s="184"/>
      <c r="D76" s="247">
        <v>45112.87</v>
      </c>
      <c r="E76" s="196">
        <f>+E75*$D$74</f>
        <v>22479.235</v>
      </c>
      <c r="F76" s="196"/>
      <c r="G76" s="196"/>
      <c r="H76" s="196"/>
      <c r="I76" s="196"/>
      <c r="J76" s="196"/>
      <c r="K76" s="196">
        <f aca="true" t="shared" si="76" ref="K76">+K75*$D$74</f>
        <v>22479.235</v>
      </c>
      <c r="L76" s="196"/>
      <c r="M76" s="196"/>
      <c r="N76" s="196"/>
      <c r="O76" s="196"/>
      <c r="P76" s="196"/>
      <c r="Q76" s="196">
        <f aca="true" t="shared" si="77" ref="Q76">+Q75*$D$74</f>
        <v>0</v>
      </c>
      <c r="R76" s="196"/>
      <c r="S76" s="196"/>
      <c r="T76" s="196"/>
      <c r="U76" s="196"/>
      <c r="V76" s="196"/>
      <c r="W76" s="196">
        <f aca="true" t="shared" si="78" ref="W76">+W75*$D$74</f>
        <v>0</v>
      </c>
      <c r="X76" s="196"/>
      <c r="Y76" s="196"/>
      <c r="Z76" s="196"/>
      <c r="AA76" s="196"/>
      <c r="AB76" s="196"/>
      <c r="AC76" s="196">
        <f aca="true" t="shared" si="79" ref="AC76">+AC75*$D$74</f>
        <v>0</v>
      </c>
      <c r="AD76" s="196"/>
      <c r="AE76" s="196"/>
      <c r="AF76" s="196"/>
      <c r="AG76" s="196"/>
      <c r="AH76" s="196"/>
      <c r="AI76" s="197">
        <f>+AC76+W76+Q76+K76+E76</f>
        <v>44958.47</v>
      </c>
    </row>
    <row r="77" spans="1:34" s="241" customFormat="1" ht="12" customHeight="1">
      <c r="A77" s="239"/>
      <c r="B77" s="244">
        <v>4</v>
      </c>
      <c r="C77" s="199" t="s">
        <v>559</v>
      </c>
      <c r="D77" s="200"/>
      <c r="E77" s="210"/>
      <c r="F77" s="205"/>
      <c r="G77" s="206"/>
      <c r="H77" s="205"/>
      <c r="I77" s="206"/>
      <c r="J77" s="207"/>
      <c r="K77" s="204"/>
      <c r="L77" s="205"/>
      <c r="M77" s="206"/>
      <c r="N77" s="205"/>
      <c r="O77" s="206"/>
      <c r="P77" s="207"/>
      <c r="Q77" s="208"/>
      <c r="R77" s="206"/>
      <c r="S77" s="206"/>
      <c r="T77" s="206"/>
      <c r="U77" s="206"/>
      <c r="V77" s="209"/>
      <c r="W77" s="204"/>
      <c r="X77" s="205"/>
      <c r="Y77" s="206"/>
      <c r="Z77" s="205"/>
      <c r="AA77" s="206"/>
      <c r="AB77" s="207"/>
      <c r="AC77" s="201"/>
      <c r="AD77" s="202"/>
      <c r="AE77" s="202"/>
      <c r="AF77" s="202"/>
      <c r="AG77" s="202"/>
      <c r="AH77" s="203"/>
    </row>
    <row r="78" spans="1:35" s="241" customFormat="1" ht="12" customHeight="1">
      <c r="A78" s="239"/>
      <c r="B78" s="245" t="s">
        <v>243</v>
      </c>
      <c r="C78" s="246" t="s">
        <v>50</v>
      </c>
      <c r="D78" s="247">
        <v>8002.64</v>
      </c>
      <c r="E78" s="231"/>
      <c r="F78" s="189"/>
      <c r="G78" s="240"/>
      <c r="H78" s="189"/>
      <c r="I78" s="240"/>
      <c r="J78" s="191"/>
      <c r="K78" s="251"/>
      <c r="L78" s="189"/>
      <c r="M78" s="240"/>
      <c r="N78" s="189"/>
      <c r="O78" s="240"/>
      <c r="P78" s="191"/>
      <c r="Q78" s="227" t="s">
        <v>519</v>
      </c>
      <c r="R78" s="249"/>
      <c r="S78" s="249"/>
      <c r="T78" s="249"/>
      <c r="U78" s="240"/>
      <c r="V78" s="250"/>
      <c r="W78" s="227" t="s">
        <v>519</v>
      </c>
      <c r="X78" s="189"/>
      <c r="Y78" s="240"/>
      <c r="Z78" s="189"/>
      <c r="AA78" s="240"/>
      <c r="AB78" s="191"/>
      <c r="AC78" s="238"/>
      <c r="AD78" s="232"/>
      <c r="AE78" s="232"/>
      <c r="AF78" s="232"/>
      <c r="AG78" s="232"/>
      <c r="AH78" s="234"/>
      <c r="AI78" s="241" t="s">
        <v>520</v>
      </c>
    </row>
    <row r="79" spans="1:35" s="241" customFormat="1" ht="12" customHeight="1">
      <c r="A79" s="239"/>
      <c r="B79" s="245"/>
      <c r="C79" s="246"/>
      <c r="D79" s="247">
        <v>7423.68</v>
      </c>
      <c r="E79" s="194"/>
      <c r="F79" s="194"/>
      <c r="G79" s="194"/>
      <c r="H79" s="194"/>
      <c r="I79" s="194"/>
      <c r="J79" s="194"/>
      <c r="K79" s="194"/>
      <c r="L79" s="194"/>
      <c r="M79" s="194"/>
      <c r="N79" s="194"/>
      <c r="O79" s="194"/>
      <c r="P79" s="194"/>
      <c r="Q79" s="194">
        <v>0.2</v>
      </c>
      <c r="R79" s="194"/>
      <c r="S79" s="194"/>
      <c r="T79" s="194"/>
      <c r="U79" s="194"/>
      <c r="V79" s="194"/>
      <c r="W79" s="194">
        <v>0.8</v>
      </c>
      <c r="X79" s="194"/>
      <c r="Y79" s="194"/>
      <c r="Z79" s="194"/>
      <c r="AA79" s="194"/>
      <c r="AB79" s="194"/>
      <c r="AC79" s="230"/>
      <c r="AD79" s="230"/>
      <c r="AE79" s="230"/>
      <c r="AF79" s="230"/>
      <c r="AG79" s="230"/>
      <c r="AH79" s="230"/>
      <c r="AI79" s="195">
        <f>1-AC79-W79-Q79-K79-E79</f>
        <v>0</v>
      </c>
    </row>
    <row r="80" spans="1:35" s="241" customFormat="1" ht="12" customHeight="1">
      <c r="A80" s="239"/>
      <c r="B80" s="245"/>
      <c r="C80" s="246"/>
      <c r="D80" s="247">
        <v>7423.68</v>
      </c>
      <c r="E80" s="196">
        <f>+E79*$D$78</f>
        <v>0</v>
      </c>
      <c r="F80" s="196"/>
      <c r="G80" s="196"/>
      <c r="H80" s="196"/>
      <c r="I80" s="196"/>
      <c r="J80" s="196"/>
      <c r="K80" s="196">
        <f aca="true" t="shared" si="80" ref="K80">+K79*$D$78</f>
        <v>0</v>
      </c>
      <c r="L80" s="196"/>
      <c r="M80" s="196"/>
      <c r="N80" s="196"/>
      <c r="O80" s="196"/>
      <c r="P80" s="196"/>
      <c r="Q80" s="196">
        <f aca="true" t="shared" si="81" ref="Q80">+Q79*$D$78</f>
        <v>1600.5280000000002</v>
      </c>
      <c r="R80" s="196"/>
      <c r="S80" s="196"/>
      <c r="T80" s="196"/>
      <c r="U80" s="196"/>
      <c r="V80" s="196"/>
      <c r="W80" s="196">
        <f aca="true" t="shared" si="82" ref="W80">+W79*$D$78</f>
        <v>6402.112000000001</v>
      </c>
      <c r="X80" s="196"/>
      <c r="Y80" s="196"/>
      <c r="Z80" s="196"/>
      <c r="AA80" s="196"/>
      <c r="AB80" s="196"/>
      <c r="AC80" s="196">
        <f aca="true" t="shared" si="83" ref="AC80">+AC79*$D$78</f>
        <v>0</v>
      </c>
      <c r="AD80" s="196"/>
      <c r="AE80" s="196"/>
      <c r="AF80" s="196"/>
      <c r="AG80" s="196"/>
      <c r="AH80" s="196"/>
      <c r="AI80" s="197">
        <f>+AC80+W80+Q80+K80+E80</f>
        <v>8002.640000000001</v>
      </c>
    </row>
    <row r="81" spans="1:35" s="241" customFormat="1" ht="12" customHeight="1">
      <c r="A81" s="239"/>
      <c r="B81" s="252" t="s">
        <v>289</v>
      </c>
      <c r="C81" s="184" t="s">
        <v>560</v>
      </c>
      <c r="D81" s="247">
        <v>4070.13</v>
      </c>
      <c r="E81" s="231"/>
      <c r="F81" s="189"/>
      <c r="G81" s="240"/>
      <c r="H81" s="189"/>
      <c r="I81" s="240"/>
      <c r="J81" s="191"/>
      <c r="K81" s="251"/>
      <c r="L81" s="189"/>
      <c r="M81" s="240"/>
      <c r="N81" s="189"/>
      <c r="O81" s="240"/>
      <c r="P81" s="191"/>
      <c r="Q81" s="248"/>
      <c r="R81" s="249"/>
      <c r="S81" s="249"/>
      <c r="T81" s="249"/>
      <c r="U81" s="240"/>
      <c r="V81" s="250"/>
      <c r="W81" s="227" t="s">
        <v>519</v>
      </c>
      <c r="X81" s="189"/>
      <c r="Y81" s="240"/>
      <c r="Z81" s="189"/>
      <c r="AA81" s="240"/>
      <c r="AB81" s="191"/>
      <c r="AC81" s="238"/>
      <c r="AD81" s="232"/>
      <c r="AE81" s="232"/>
      <c r="AF81" s="232"/>
      <c r="AG81" s="232"/>
      <c r="AH81" s="234"/>
      <c r="AI81" s="241" t="s">
        <v>520</v>
      </c>
    </row>
    <row r="82" spans="1:35" s="241" customFormat="1" ht="12" customHeight="1">
      <c r="A82" s="239"/>
      <c r="B82" s="252"/>
      <c r="C82" s="184"/>
      <c r="D82" s="247">
        <v>4033.13</v>
      </c>
      <c r="E82" s="194"/>
      <c r="F82" s="194"/>
      <c r="G82" s="194"/>
      <c r="H82" s="194"/>
      <c r="I82" s="194"/>
      <c r="J82" s="194"/>
      <c r="K82" s="194"/>
      <c r="L82" s="194"/>
      <c r="M82" s="194"/>
      <c r="N82" s="194"/>
      <c r="O82" s="194"/>
      <c r="P82" s="194"/>
      <c r="Q82" s="194"/>
      <c r="R82" s="194"/>
      <c r="S82" s="194"/>
      <c r="T82" s="194"/>
      <c r="U82" s="194"/>
      <c r="V82" s="194"/>
      <c r="W82" s="194">
        <v>1</v>
      </c>
      <c r="X82" s="194"/>
      <c r="Y82" s="194"/>
      <c r="Z82" s="194"/>
      <c r="AA82" s="194"/>
      <c r="AB82" s="194"/>
      <c r="AC82" s="230"/>
      <c r="AD82" s="230"/>
      <c r="AE82" s="230"/>
      <c r="AF82" s="230"/>
      <c r="AG82" s="230"/>
      <c r="AH82" s="230"/>
      <c r="AI82" s="195">
        <f>1-AC82-W82-Q82-K82-E82</f>
        <v>0</v>
      </c>
    </row>
    <row r="83" spans="1:35" s="241" customFormat="1" ht="12" customHeight="1">
      <c r="A83" s="239"/>
      <c r="B83" s="252"/>
      <c r="C83" s="184"/>
      <c r="D83" s="247">
        <v>4033.13</v>
      </c>
      <c r="E83" s="196">
        <f>+E82*$D$81</f>
        <v>0</v>
      </c>
      <c r="F83" s="196"/>
      <c r="G83" s="196"/>
      <c r="H83" s="196"/>
      <c r="I83" s="196"/>
      <c r="J83" s="196"/>
      <c r="K83" s="196">
        <f aca="true" t="shared" si="84" ref="K83">+K82*$D$81</f>
        <v>0</v>
      </c>
      <c r="L83" s="196"/>
      <c r="M83" s="196"/>
      <c r="N83" s="196"/>
      <c r="O83" s="196"/>
      <c r="P83" s="196"/>
      <c r="Q83" s="196">
        <f aca="true" t="shared" si="85" ref="Q83">+Q82*$D$81</f>
        <v>0</v>
      </c>
      <c r="R83" s="196"/>
      <c r="S83" s="196"/>
      <c r="T83" s="196"/>
      <c r="U83" s="196"/>
      <c r="V83" s="196"/>
      <c r="W83" s="196">
        <f aca="true" t="shared" si="86" ref="W83">+W82*$D$81</f>
        <v>4070.13</v>
      </c>
      <c r="X83" s="196"/>
      <c r="Y83" s="196"/>
      <c r="Z83" s="196"/>
      <c r="AA83" s="196"/>
      <c r="AB83" s="196"/>
      <c r="AC83" s="196">
        <f aca="true" t="shared" si="87" ref="AC83">+AC82*$D$81</f>
        <v>0</v>
      </c>
      <c r="AD83" s="196"/>
      <c r="AE83" s="196"/>
      <c r="AF83" s="196"/>
      <c r="AG83" s="196"/>
      <c r="AH83" s="196"/>
      <c r="AI83" s="197">
        <f>+AC83+W83+Q83+K83+E83</f>
        <v>4070.13</v>
      </c>
    </row>
    <row r="84" spans="1:35" s="241" customFormat="1" ht="12" customHeight="1">
      <c r="A84" s="239"/>
      <c r="B84" s="252" t="s">
        <v>303</v>
      </c>
      <c r="C84" s="184" t="s">
        <v>561</v>
      </c>
      <c r="D84" s="247">
        <v>8750.4</v>
      </c>
      <c r="E84" s="231"/>
      <c r="F84" s="189"/>
      <c r="G84" s="240"/>
      <c r="H84" s="189"/>
      <c r="I84" s="240"/>
      <c r="J84" s="191"/>
      <c r="K84" s="251"/>
      <c r="L84" s="189"/>
      <c r="M84" s="240"/>
      <c r="N84" s="189"/>
      <c r="O84" s="240"/>
      <c r="P84" s="191"/>
      <c r="Q84" s="248"/>
      <c r="R84" s="249"/>
      <c r="S84" s="249"/>
      <c r="T84" s="249"/>
      <c r="U84" s="240"/>
      <c r="V84" s="250"/>
      <c r="W84" s="227" t="s">
        <v>519</v>
      </c>
      <c r="X84" s="189"/>
      <c r="Y84" s="240"/>
      <c r="Z84" s="189"/>
      <c r="AA84" s="240"/>
      <c r="AB84" s="191"/>
      <c r="AC84" s="238"/>
      <c r="AD84" s="232"/>
      <c r="AE84" s="232"/>
      <c r="AF84" s="232"/>
      <c r="AG84" s="232"/>
      <c r="AH84" s="234"/>
      <c r="AI84" s="241" t="s">
        <v>520</v>
      </c>
    </row>
    <row r="85" spans="1:35" s="241" customFormat="1" ht="12" customHeight="1">
      <c r="A85" s="239"/>
      <c r="B85" s="252"/>
      <c r="C85" s="184"/>
      <c r="D85" s="247">
        <v>8660.65</v>
      </c>
      <c r="E85" s="194"/>
      <c r="F85" s="194"/>
      <c r="G85" s="194"/>
      <c r="H85" s="194"/>
      <c r="I85" s="194"/>
      <c r="J85" s="194"/>
      <c r="K85" s="194"/>
      <c r="L85" s="194"/>
      <c r="M85" s="194"/>
      <c r="N85" s="194"/>
      <c r="O85" s="194"/>
      <c r="P85" s="194"/>
      <c r="Q85" s="194"/>
      <c r="R85" s="194"/>
      <c r="S85" s="194"/>
      <c r="T85" s="194"/>
      <c r="U85" s="194"/>
      <c r="V85" s="194"/>
      <c r="W85" s="194">
        <v>1</v>
      </c>
      <c r="X85" s="194"/>
      <c r="Y85" s="194"/>
      <c r="Z85" s="194"/>
      <c r="AA85" s="194"/>
      <c r="AB85" s="194"/>
      <c r="AC85" s="230"/>
      <c r="AD85" s="230"/>
      <c r="AE85" s="230"/>
      <c r="AF85" s="230"/>
      <c r="AG85" s="230"/>
      <c r="AH85" s="230"/>
      <c r="AI85" s="195">
        <f>1-AC85-W85-Q85-K85-E85</f>
        <v>0</v>
      </c>
    </row>
    <row r="86" spans="1:35" s="241" customFormat="1" ht="12" customHeight="1">
      <c r="A86" s="239"/>
      <c r="B86" s="252"/>
      <c r="C86" s="184"/>
      <c r="D86" s="247">
        <v>8660.65</v>
      </c>
      <c r="E86" s="196">
        <f>+E85*$D$84</f>
        <v>0</v>
      </c>
      <c r="F86" s="196"/>
      <c r="G86" s="196"/>
      <c r="H86" s="196"/>
      <c r="I86" s="196"/>
      <c r="J86" s="196"/>
      <c r="K86" s="196">
        <f aca="true" t="shared" si="88" ref="K86">+K85*$D$84</f>
        <v>0</v>
      </c>
      <c r="L86" s="196"/>
      <c r="M86" s="196"/>
      <c r="N86" s="196"/>
      <c r="O86" s="196"/>
      <c r="P86" s="196"/>
      <c r="Q86" s="196">
        <f aca="true" t="shared" si="89" ref="Q86">+Q85*$D$84</f>
        <v>0</v>
      </c>
      <c r="R86" s="196"/>
      <c r="S86" s="196"/>
      <c r="T86" s="196"/>
      <c r="U86" s="196"/>
      <c r="V86" s="196"/>
      <c r="W86" s="196">
        <f aca="true" t="shared" si="90" ref="W86">+W85*$D$84</f>
        <v>8750.4</v>
      </c>
      <c r="X86" s="196"/>
      <c r="Y86" s="196"/>
      <c r="Z86" s="196"/>
      <c r="AA86" s="196"/>
      <c r="AB86" s="196"/>
      <c r="AC86" s="196">
        <f aca="true" t="shared" si="91" ref="AC86">+AC85*$D$84</f>
        <v>0</v>
      </c>
      <c r="AD86" s="196"/>
      <c r="AE86" s="196"/>
      <c r="AF86" s="196"/>
      <c r="AG86" s="196"/>
      <c r="AH86" s="196"/>
      <c r="AI86" s="197">
        <f>+AC86+W86+Q86+K86+E86</f>
        <v>8750.4</v>
      </c>
    </row>
    <row r="87" spans="1:35" s="241" customFormat="1" ht="12" customHeight="1">
      <c r="A87" s="239"/>
      <c r="B87" s="252" t="s">
        <v>463</v>
      </c>
      <c r="C87" s="184" t="s">
        <v>527</v>
      </c>
      <c r="D87" s="247">
        <v>12025.82</v>
      </c>
      <c r="E87" s="231"/>
      <c r="F87" s="189"/>
      <c r="G87" s="240"/>
      <c r="H87" s="189"/>
      <c r="I87" s="240"/>
      <c r="J87" s="191"/>
      <c r="K87" s="251"/>
      <c r="L87" s="189"/>
      <c r="M87" s="240"/>
      <c r="N87" s="189"/>
      <c r="O87" s="240"/>
      <c r="P87" s="191"/>
      <c r="Q87" s="248"/>
      <c r="R87" s="249"/>
      <c r="S87" s="249"/>
      <c r="T87" s="249"/>
      <c r="U87" s="240"/>
      <c r="V87" s="250"/>
      <c r="W87" s="227" t="s">
        <v>519</v>
      </c>
      <c r="X87" s="189"/>
      <c r="Y87" s="240"/>
      <c r="Z87" s="189"/>
      <c r="AA87" s="240"/>
      <c r="AB87" s="191"/>
      <c r="AC87" s="238"/>
      <c r="AD87" s="232"/>
      <c r="AE87" s="232"/>
      <c r="AF87" s="232"/>
      <c r="AG87" s="232"/>
      <c r="AH87" s="234"/>
      <c r="AI87" s="241" t="s">
        <v>520</v>
      </c>
    </row>
    <row r="88" spans="1:35" s="241" customFormat="1" ht="12" customHeight="1">
      <c r="A88" s="239"/>
      <c r="B88" s="252"/>
      <c r="C88" s="184"/>
      <c r="D88" s="247">
        <v>11931.49</v>
      </c>
      <c r="E88" s="194"/>
      <c r="F88" s="194"/>
      <c r="G88" s="194"/>
      <c r="H88" s="194"/>
      <c r="I88" s="194"/>
      <c r="J88" s="194"/>
      <c r="K88" s="194"/>
      <c r="L88" s="194"/>
      <c r="M88" s="194"/>
      <c r="N88" s="194"/>
      <c r="O88" s="194"/>
      <c r="P88" s="194"/>
      <c r="Q88" s="194"/>
      <c r="R88" s="194"/>
      <c r="S88" s="194"/>
      <c r="T88" s="194"/>
      <c r="U88" s="194"/>
      <c r="V88" s="194"/>
      <c r="W88" s="194">
        <v>1</v>
      </c>
      <c r="X88" s="194"/>
      <c r="Y88" s="194"/>
      <c r="Z88" s="194"/>
      <c r="AA88" s="194"/>
      <c r="AB88" s="194"/>
      <c r="AC88" s="230"/>
      <c r="AD88" s="230"/>
      <c r="AE88" s="230"/>
      <c r="AF88" s="230"/>
      <c r="AG88" s="230"/>
      <c r="AH88" s="230"/>
      <c r="AI88" s="195">
        <f>1-AC88-W88-Q88-K88-E88</f>
        <v>0</v>
      </c>
    </row>
    <row r="89" spans="1:35" s="241" customFormat="1" ht="12" customHeight="1">
      <c r="A89" s="239"/>
      <c r="B89" s="252"/>
      <c r="C89" s="184"/>
      <c r="D89" s="247">
        <v>11931.49</v>
      </c>
      <c r="E89" s="196">
        <f>+E88*$D$87</f>
        <v>0</v>
      </c>
      <c r="F89" s="196"/>
      <c r="G89" s="196"/>
      <c r="H89" s="196"/>
      <c r="I89" s="196"/>
      <c r="J89" s="196"/>
      <c r="K89" s="196">
        <f aca="true" t="shared" si="92" ref="K89">+K88*$D$87</f>
        <v>0</v>
      </c>
      <c r="L89" s="196"/>
      <c r="M89" s="196"/>
      <c r="N89" s="196"/>
      <c r="O89" s="196"/>
      <c r="P89" s="196"/>
      <c r="Q89" s="196">
        <f aca="true" t="shared" si="93" ref="Q89">+Q88*$D$87</f>
        <v>0</v>
      </c>
      <c r="R89" s="196"/>
      <c r="S89" s="196"/>
      <c r="T89" s="196"/>
      <c r="U89" s="196"/>
      <c r="V89" s="196"/>
      <c r="W89" s="196">
        <f aca="true" t="shared" si="94" ref="W89">+W88*$D$87</f>
        <v>12025.82</v>
      </c>
      <c r="X89" s="196"/>
      <c r="Y89" s="196"/>
      <c r="Z89" s="196"/>
      <c r="AA89" s="196"/>
      <c r="AB89" s="196"/>
      <c r="AC89" s="196">
        <f aca="true" t="shared" si="95" ref="AC89">+AC88*$D$87</f>
        <v>0</v>
      </c>
      <c r="AD89" s="196"/>
      <c r="AE89" s="196"/>
      <c r="AF89" s="196"/>
      <c r="AG89" s="196"/>
      <c r="AH89" s="196"/>
      <c r="AI89" s="197">
        <f>+AC89+W89+Q89+K89+E89</f>
        <v>12025.82</v>
      </c>
    </row>
    <row r="90" spans="1:35" s="241" customFormat="1" ht="12" customHeight="1">
      <c r="A90" s="239"/>
      <c r="B90" s="252" t="s">
        <v>562</v>
      </c>
      <c r="C90" s="184" t="s">
        <v>563</v>
      </c>
      <c r="D90" s="247">
        <v>15927.94</v>
      </c>
      <c r="E90" s="231"/>
      <c r="F90" s="189"/>
      <c r="G90" s="240"/>
      <c r="H90" s="189"/>
      <c r="I90" s="240"/>
      <c r="J90" s="191"/>
      <c r="K90" s="251"/>
      <c r="L90" s="189"/>
      <c r="M90" s="240"/>
      <c r="N90" s="189"/>
      <c r="O90" s="240"/>
      <c r="P90" s="191"/>
      <c r="Q90" s="248"/>
      <c r="R90" s="249"/>
      <c r="S90" s="249"/>
      <c r="T90" s="249"/>
      <c r="U90" s="240"/>
      <c r="V90" s="250"/>
      <c r="W90" s="227" t="s">
        <v>519</v>
      </c>
      <c r="X90" s="189"/>
      <c r="Y90" s="240"/>
      <c r="Z90" s="189"/>
      <c r="AA90" s="240"/>
      <c r="AB90" s="191"/>
      <c r="AC90" s="238"/>
      <c r="AD90" s="232"/>
      <c r="AE90" s="232"/>
      <c r="AF90" s="232"/>
      <c r="AG90" s="232"/>
      <c r="AH90" s="234"/>
      <c r="AI90" s="241" t="s">
        <v>520</v>
      </c>
    </row>
    <row r="91" spans="1:35" s="241" customFormat="1" ht="12" customHeight="1">
      <c r="A91" s="239"/>
      <c r="B91" s="252"/>
      <c r="C91" s="184"/>
      <c r="D91" s="247">
        <v>15846.3</v>
      </c>
      <c r="E91" s="194"/>
      <c r="F91" s="194"/>
      <c r="G91" s="194"/>
      <c r="H91" s="194"/>
      <c r="I91" s="194"/>
      <c r="J91" s="194"/>
      <c r="K91" s="194"/>
      <c r="L91" s="194"/>
      <c r="M91" s="194"/>
      <c r="N91" s="194"/>
      <c r="O91" s="194"/>
      <c r="P91" s="194"/>
      <c r="Q91" s="194"/>
      <c r="R91" s="194"/>
      <c r="S91" s="194"/>
      <c r="T91" s="194"/>
      <c r="U91" s="194"/>
      <c r="V91" s="194"/>
      <c r="W91" s="194">
        <v>1</v>
      </c>
      <c r="X91" s="194"/>
      <c r="Y91" s="194"/>
      <c r="Z91" s="194"/>
      <c r="AA91" s="194"/>
      <c r="AB91" s="194"/>
      <c r="AC91" s="230"/>
      <c r="AD91" s="230"/>
      <c r="AE91" s="230"/>
      <c r="AF91" s="230"/>
      <c r="AG91" s="230"/>
      <c r="AH91" s="230"/>
      <c r="AI91" s="195">
        <f>1-AC91-W91-Q91-K91-E91</f>
        <v>0</v>
      </c>
    </row>
    <row r="92" spans="1:35" s="241" customFormat="1" ht="12" customHeight="1">
      <c r="A92" s="239"/>
      <c r="B92" s="252"/>
      <c r="C92" s="184"/>
      <c r="D92" s="247">
        <v>15846.3</v>
      </c>
      <c r="E92" s="196">
        <f>+E91*$D$90</f>
        <v>0</v>
      </c>
      <c r="F92" s="196"/>
      <c r="G92" s="196"/>
      <c r="H92" s="196"/>
      <c r="I92" s="196"/>
      <c r="J92" s="196"/>
      <c r="K92" s="196">
        <f aca="true" t="shared" si="96" ref="K92">+K91*$D$90</f>
        <v>0</v>
      </c>
      <c r="L92" s="196"/>
      <c r="M92" s="196"/>
      <c r="N92" s="196"/>
      <c r="O92" s="196"/>
      <c r="P92" s="196"/>
      <c r="Q92" s="196">
        <f aca="true" t="shared" si="97" ref="Q92">+Q91*$D$90</f>
        <v>0</v>
      </c>
      <c r="R92" s="196"/>
      <c r="S92" s="196"/>
      <c r="T92" s="196"/>
      <c r="U92" s="196"/>
      <c r="V92" s="196"/>
      <c r="W92" s="196">
        <f aca="true" t="shared" si="98" ref="W92">+W91*$D$90</f>
        <v>15927.94</v>
      </c>
      <c r="X92" s="196"/>
      <c r="Y92" s="196"/>
      <c r="Z92" s="196"/>
      <c r="AA92" s="196"/>
      <c r="AB92" s="196"/>
      <c r="AC92" s="196">
        <f aca="true" t="shared" si="99" ref="AC92">+AC91*$D$90</f>
        <v>0</v>
      </c>
      <c r="AD92" s="196"/>
      <c r="AE92" s="196"/>
      <c r="AF92" s="196"/>
      <c r="AG92" s="196"/>
      <c r="AH92" s="196"/>
      <c r="AI92" s="197">
        <f>+AC92+W92+Q92+K92+E92</f>
        <v>15927.94</v>
      </c>
    </row>
    <row r="93" spans="1:35" s="241" customFormat="1" ht="12" customHeight="1">
      <c r="A93" s="239"/>
      <c r="B93" s="252" t="s">
        <v>564</v>
      </c>
      <c r="C93" s="184" t="s">
        <v>536</v>
      </c>
      <c r="D93" s="247">
        <v>10238.61</v>
      </c>
      <c r="E93" s="231"/>
      <c r="F93" s="189"/>
      <c r="G93" s="240"/>
      <c r="H93" s="189"/>
      <c r="I93" s="240"/>
      <c r="J93" s="191"/>
      <c r="K93" s="251"/>
      <c r="L93" s="189"/>
      <c r="M93" s="240"/>
      <c r="N93" s="189"/>
      <c r="O93" s="240"/>
      <c r="P93" s="191"/>
      <c r="Q93" s="248"/>
      <c r="R93" s="249"/>
      <c r="S93" s="249"/>
      <c r="T93" s="249"/>
      <c r="U93" s="240"/>
      <c r="V93" s="250"/>
      <c r="W93" s="227" t="s">
        <v>519</v>
      </c>
      <c r="X93" s="189"/>
      <c r="Y93" s="240"/>
      <c r="Z93" s="189"/>
      <c r="AA93" s="240"/>
      <c r="AB93" s="191"/>
      <c r="AC93" s="227" t="s">
        <v>519</v>
      </c>
      <c r="AD93" s="232"/>
      <c r="AE93" s="232"/>
      <c r="AF93" s="232"/>
      <c r="AG93" s="232"/>
      <c r="AH93" s="234"/>
      <c r="AI93" s="241" t="s">
        <v>520</v>
      </c>
    </row>
    <row r="94" spans="1:35" s="241" customFormat="1" ht="12" customHeight="1">
      <c r="A94" s="239"/>
      <c r="B94" s="252"/>
      <c r="C94" s="184"/>
      <c r="D94" s="247">
        <v>8491.62</v>
      </c>
      <c r="E94" s="194"/>
      <c r="F94" s="194"/>
      <c r="G94" s="194"/>
      <c r="H94" s="194"/>
      <c r="I94" s="194"/>
      <c r="J94" s="194"/>
      <c r="K94" s="194"/>
      <c r="L94" s="194"/>
      <c r="M94" s="194"/>
      <c r="N94" s="194"/>
      <c r="O94" s="194"/>
      <c r="P94" s="194"/>
      <c r="Q94" s="194"/>
      <c r="R94" s="194"/>
      <c r="S94" s="194"/>
      <c r="T94" s="194"/>
      <c r="U94" s="194"/>
      <c r="V94" s="194"/>
      <c r="W94" s="194">
        <v>0.8</v>
      </c>
      <c r="X94" s="194"/>
      <c r="Y94" s="194"/>
      <c r="Z94" s="194"/>
      <c r="AA94" s="194"/>
      <c r="AB94" s="194"/>
      <c r="AC94" s="230">
        <v>0.2</v>
      </c>
      <c r="AD94" s="230"/>
      <c r="AE94" s="230"/>
      <c r="AF94" s="230"/>
      <c r="AG94" s="230"/>
      <c r="AH94" s="230"/>
      <c r="AI94" s="195">
        <f>1-AC94-W94-Q94-K94-E94</f>
        <v>0</v>
      </c>
    </row>
    <row r="95" spans="1:35" s="241" customFormat="1" ht="12" customHeight="1">
      <c r="A95" s="239"/>
      <c r="B95" s="252"/>
      <c r="C95" s="184"/>
      <c r="D95" s="247">
        <v>8491.62</v>
      </c>
      <c r="E95" s="196">
        <f>+E94*$D$93</f>
        <v>0</v>
      </c>
      <c r="F95" s="196"/>
      <c r="G95" s="196"/>
      <c r="H95" s="196"/>
      <c r="I95" s="196"/>
      <c r="J95" s="196"/>
      <c r="K95" s="196">
        <f aca="true" t="shared" si="100" ref="K95">+K94*$D$93</f>
        <v>0</v>
      </c>
      <c r="L95" s="196"/>
      <c r="M95" s="196"/>
      <c r="N95" s="196"/>
      <c r="O95" s="196"/>
      <c r="P95" s="196"/>
      <c r="Q95" s="196">
        <f aca="true" t="shared" si="101" ref="Q95">+Q94*$D$93</f>
        <v>0</v>
      </c>
      <c r="R95" s="196"/>
      <c r="S95" s="196"/>
      <c r="T95" s="196"/>
      <c r="U95" s="196"/>
      <c r="V95" s="196"/>
      <c r="W95" s="196">
        <f aca="true" t="shared" si="102" ref="W95">+W94*$D$93</f>
        <v>8190.888000000001</v>
      </c>
      <c r="X95" s="196"/>
      <c r="Y95" s="196"/>
      <c r="Z95" s="196"/>
      <c r="AA95" s="196"/>
      <c r="AB95" s="196"/>
      <c r="AC95" s="196">
        <f aca="true" t="shared" si="103" ref="AC95">+AC94*$D$93</f>
        <v>2047.7220000000002</v>
      </c>
      <c r="AD95" s="196"/>
      <c r="AE95" s="196"/>
      <c r="AF95" s="196"/>
      <c r="AG95" s="196"/>
      <c r="AH95" s="196"/>
      <c r="AI95" s="197">
        <f>+AC95+W95+Q95+K95+E95</f>
        <v>10238.61</v>
      </c>
    </row>
    <row r="96" spans="1:35" s="241" customFormat="1" ht="12" customHeight="1">
      <c r="A96" s="239"/>
      <c r="B96" s="252" t="s">
        <v>565</v>
      </c>
      <c r="C96" s="184" t="s">
        <v>538</v>
      </c>
      <c r="D96" s="185">
        <v>41529.78</v>
      </c>
      <c r="E96" s="214"/>
      <c r="F96" s="215"/>
      <c r="G96" s="216"/>
      <c r="H96" s="215"/>
      <c r="I96" s="216"/>
      <c r="J96" s="217"/>
      <c r="K96" s="253"/>
      <c r="L96" s="215"/>
      <c r="M96" s="216"/>
      <c r="N96" s="215"/>
      <c r="O96" s="216"/>
      <c r="P96" s="217"/>
      <c r="Q96" s="254"/>
      <c r="R96" s="255"/>
      <c r="S96" s="255"/>
      <c r="T96" s="255"/>
      <c r="U96" s="216"/>
      <c r="V96" s="256"/>
      <c r="W96" s="253"/>
      <c r="X96" s="215"/>
      <c r="Y96" s="216"/>
      <c r="Z96" s="215"/>
      <c r="AA96" s="216"/>
      <c r="AB96" s="217"/>
      <c r="AC96" s="227" t="s">
        <v>519</v>
      </c>
      <c r="AD96" s="219"/>
      <c r="AE96" s="219"/>
      <c r="AF96" s="219"/>
      <c r="AG96" s="219"/>
      <c r="AH96" s="221"/>
      <c r="AI96" s="241" t="s">
        <v>520</v>
      </c>
    </row>
    <row r="97" spans="1:35" s="241" customFormat="1" ht="12" customHeight="1">
      <c r="A97" s="239"/>
      <c r="B97" s="252"/>
      <c r="C97" s="184"/>
      <c r="D97" s="185">
        <v>39927.51</v>
      </c>
      <c r="E97" s="194"/>
      <c r="F97" s="194"/>
      <c r="G97" s="194"/>
      <c r="H97" s="194"/>
      <c r="I97" s="194"/>
      <c r="J97" s="194"/>
      <c r="K97" s="194"/>
      <c r="L97" s="194"/>
      <c r="M97" s="194"/>
      <c r="N97" s="194"/>
      <c r="O97" s="194"/>
      <c r="P97" s="194"/>
      <c r="Q97" s="194"/>
      <c r="R97" s="194"/>
      <c r="S97" s="194"/>
      <c r="T97" s="194"/>
      <c r="U97" s="194"/>
      <c r="V97" s="194"/>
      <c r="W97" s="194"/>
      <c r="X97" s="194"/>
      <c r="Y97" s="194"/>
      <c r="Z97" s="194"/>
      <c r="AA97" s="194"/>
      <c r="AB97" s="194"/>
      <c r="AC97" s="230">
        <v>1</v>
      </c>
      <c r="AD97" s="230"/>
      <c r="AE97" s="230"/>
      <c r="AF97" s="230"/>
      <c r="AG97" s="230"/>
      <c r="AH97" s="230"/>
      <c r="AI97" s="195">
        <f>1-AC97-W97-Q97-K97-E97</f>
        <v>0</v>
      </c>
    </row>
    <row r="98" spans="1:35" s="241" customFormat="1" ht="12" customHeight="1">
      <c r="A98" s="239"/>
      <c r="B98" s="252"/>
      <c r="C98" s="184"/>
      <c r="D98" s="185">
        <v>39927.51</v>
      </c>
      <c r="E98" s="196">
        <f>+E97*$D$96</f>
        <v>0</v>
      </c>
      <c r="F98" s="196"/>
      <c r="G98" s="196"/>
      <c r="H98" s="196"/>
      <c r="I98" s="196"/>
      <c r="J98" s="196"/>
      <c r="K98" s="196">
        <f aca="true" t="shared" si="104" ref="K98">+K97*$D$96</f>
        <v>0</v>
      </c>
      <c r="L98" s="196"/>
      <c r="M98" s="196"/>
      <c r="N98" s="196"/>
      <c r="O98" s="196"/>
      <c r="P98" s="196"/>
      <c r="Q98" s="196">
        <f aca="true" t="shared" si="105" ref="Q98">+Q97*$D$96</f>
        <v>0</v>
      </c>
      <c r="R98" s="196"/>
      <c r="S98" s="196"/>
      <c r="T98" s="196"/>
      <c r="U98" s="196"/>
      <c r="V98" s="196"/>
      <c r="W98" s="196">
        <f aca="true" t="shared" si="106" ref="W98">+W97*$D$96</f>
        <v>0</v>
      </c>
      <c r="X98" s="196"/>
      <c r="Y98" s="196"/>
      <c r="Z98" s="196"/>
      <c r="AA98" s="196"/>
      <c r="AB98" s="196"/>
      <c r="AC98" s="196">
        <f aca="true" t="shared" si="107" ref="AC98">+AC97*$D$96</f>
        <v>41529.78</v>
      </c>
      <c r="AD98" s="196"/>
      <c r="AE98" s="196"/>
      <c r="AF98" s="196"/>
      <c r="AG98" s="196"/>
      <c r="AH98" s="196"/>
      <c r="AI98" s="197">
        <f>+AC98+W98+Q98+K98+E98</f>
        <v>41529.78</v>
      </c>
    </row>
    <row r="99" spans="1:35" s="241" customFormat="1" ht="12" customHeight="1">
      <c r="A99" s="239"/>
      <c r="B99" s="252" t="s">
        <v>566</v>
      </c>
      <c r="C99" s="184" t="s">
        <v>534</v>
      </c>
      <c r="D99" s="247">
        <v>1988.14</v>
      </c>
      <c r="E99" s="231"/>
      <c r="F99" s="189"/>
      <c r="G99" s="240"/>
      <c r="H99" s="189"/>
      <c r="I99" s="240"/>
      <c r="J99" s="191"/>
      <c r="K99" s="251"/>
      <c r="L99" s="189"/>
      <c r="M99" s="240"/>
      <c r="N99" s="189"/>
      <c r="O99" s="240"/>
      <c r="P99" s="191"/>
      <c r="Q99" s="248"/>
      <c r="R99" s="249"/>
      <c r="S99" s="249"/>
      <c r="T99" s="249"/>
      <c r="U99" s="240"/>
      <c r="V99" s="250"/>
      <c r="W99" s="227" t="s">
        <v>519</v>
      </c>
      <c r="X99" s="189"/>
      <c r="Y99" s="240"/>
      <c r="Z99" s="189"/>
      <c r="AA99" s="240"/>
      <c r="AB99" s="191"/>
      <c r="AC99" s="238"/>
      <c r="AD99" s="232"/>
      <c r="AE99" s="232"/>
      <c r="AF99" s="232"/>
      <c r="AG99" s="232"/>
      <c r="AH99" s="234"/>
      <c r="AI99" s="241" t="s">
        <v>520</v>
      </c>
    </row>
    <row r="100" spans="1:35" s="241" customFormat="1" ht="12" customHeight="1">
      <c r="A100" s="239"/>
      <c r="B100" s="252"/>
      <c r="C100" s="184"/>
      <c r="D100" s="247">
        <v>1988.14</v>
      </c>
      <c r="E100" s="194"/>
      <c r="F100" s="194"/>
      <c r="G100" s="194"/>
      <c r="H100" s="194"/>
      <c r="I100" s="194"/>
      <c r="J100" s="194"/>
      <c r="K100" s="194"/>
      <c r="L100" s="194"/>
      <c r="M100" s="194"/>
      <c r="N100" s="194"/>
      <c r="O100" s="194"/>
      <c r="P100" s="194"/>
      <c r="Q100" s="194"/>
      <c r="R100" s="194"/>
      <c r="S100" s="194"/>
      <c r="T100" s="194"/>
      <c r="U100" s="194"/>
      <c r="V100" s="194"/>
      <c r="W100" s="194">
        <v>1</v>
      </c>
      <c r="X100" s="194"/>
      <c r="Y100" s="194"/>
      <c r="Z100" s="194"/>
      <c r="AA100" s="194"/>
      <c r="AB100" s="194"/>
      <c r="AC100" s="230"/>
      <c r="AD100" s="230"/>
      <c r="AE100" s="230"/>
      <c r="AF100" s="230"/>
      <c r="AG100" s="230"/>
      <c r="AH100" s="230"/>
      <c r="AI100" s="195">
        <f>1-AC100-W100-Q100-K100-E100</f>
        <v>0</v>
      </c>
    </row>
    <row r="101" spans="1:35" s="241" customFormat="1" ht="12" customHeight="1">
      <c r="A101" s="239"/>
      <c r="B101" s="252"/>
      <c r="C101" s="184"/>
      <c r="D101" s="247">
        <v>1988.14</v>
      </c>
      <c r="E101" s="196">
        <f>+E100*$D$99</f>
        <v>0</v>
      </c>
      <c r="F101" s="196"/>
      <c r="G101" s="196"/>
      <c r="H101" s="196"/>
      <c r="I101" s="196"/>
      <c r="J101" s="196"/>
      <c r="K101" s="196">
        <f aca="true" t="shared" si="108" ref="K101">+K100*$D$99</f>
        <v>0</v>
      </c>
      <c r="L101" s="196"/>
      <c r="M101" s="196"/>
      <c r="N101" s="196"/>
      <c r="O101" s="196"/>
      <c r="P101" s="196"/>
      <c r="Q101" s="196">
        <f aca="true" t="shared" si="109" ref="Q101">+Q100*$D$99</f>
        <v>0</v>
      </c>
      <c r="R101" s="196"/>
      <c r="S101" s="196"/>
      <c r="T101" s="196"/>
      <c r="U101" s="196"/>
      <c r="V101" s="196"/>
      <c r="W101" s="196">
        <f aca="true" t="shared" si="110" ref="W101">+W100*$D$99</f>
        <v>1988.14</v>
      </c>
      <c r="X101" s="196"/>
      <c r="Y101" s="196"/>
      <c r="Z101" s="196"/>
      <c r="AA101" s="196"/>
      <c r="AB101" s="196"/>
      <c r="AC101" s="196">
        <f aca="true" t="shared" si="111" ref="AC101">+AC100*$D$99</f>
        <v>0</v>
      </c>
      <c r="AD101" s="196"/>
      <c r="AE101" s="196"/>
      <c r="AF101" s="196"/>
      <c r="AG101" s="196"/>
      <c r="AH101" s="196"/>
      <c r="AI101" s="197">
        <f>+AC101+W101+Q101+K101+E101</f>
        <v>1988.14</v>
      </c>
    </row>
    <row r="102" spans="1:35" s="241" customFormat="1" ht="12" customHeight="1">
      <c r="A102" s="239"/>
      <c r="B102" s="252" t="s">
        <v>567</v>
      </c>
      <c r="C102" s="184" t="s">
        <v>540</v>
      </c>
      <c r="D102" s="247">
        <v>2600.18</v>
      </c>
      <c r="E102" s="231"/>
      <c r="F102" s="189"/>
      <c r="G102" s="240"/>
      <c r="H102" s="189"/>
      <c r="I102" s="240"/>
      <c r="J102" s="191"/>
      <c r="K102" s="251"/>
      <c r="L102" s="189"/>
      <c r="M102" s="240"/>
      <c r="N102" s="189"/>
      <c r="O102" s="240"/>
      <c r="P102" s="191"/>
      <c r="Q102" s="248"/>
      <c r="R102" s="249"/>
      <c r="S102" s="249"/>
      <c r="T102" s="249"/>
      <c r="U102" s="240"/>
      <c r="V102" s="250"/>
      <c r="W102" s="227" t="s">
        <v>519</v>
      </c>
      <c r="X102" s="189"/>
      <c r="Y102" s="240"/>
      <c r="Z102" s="189"/>
      <c r="AA102" s="240"/>
      <c r="AB102" s="191"/>
      <c r="AC102" s="238"/>
      <c r="AD102" s="232"/>
      <c r="AE102" s="232"/>
      <c r="AF102" s="232"/>
      <c r="AG102" s="232"/>
      <c r="AH102" s="234"/>
      <c r="AI102" s="241" t="s">
        <v>520</v>
      </c>
    </row>
    <row r="103" spans="1:35" s="241" customFormat="1" ht="12" customHeight="1">
      <c r="A103" s="239"/>
      <c r="B103" s="252"/>
      <c r="C103" s="184"/>
      <c r="D103" s="247">
        <v>2522.36</v>
      </c>
      <c r="E103" s="194"/>
      <c r="F103" s="194"/>
      <c r="G103" s="194"/>
      <c r="H103" s="194"/>
      <c r="I103" s="194"/>
      <c r="J103" s="194"/>
      <c r="K103" s="194"/>
      <c r="L103" s="194"/>
      <c r="M103" s="194"/>
      <c r="N103" s="194"/>
      <c r="O103" s="194"/>
      <c r="P103" s="194"/>
      <c r="Q103" s="194"/>
      <c r="R103" s="194"/>
      <c r="S103" s="194"/>
      <c r="T103" s="194"/>
      <c r="U103" s="194"/>
      <c r="V103" s="194"/>
      <c r="W103" s="194">
        <v>1</v>
      </c>
      <c r="X103" s="194"/>
      <c r="Y103" s="194"/>
      <c r="Z103" s="194"/>
      <c r="AA103" s="194"/>
      <c r="AB103" s="194"/>
      <c r="AC103" s="230"/>
      <c r="AD103" s="230"/>
      <c r="AE103" s="230"/>
      <c r="AF103" s="230"/>
      <c r="AG103" s="230"/>
      <c r="AH103" s="230"/>
      <c r="AI103" s="195">
        <f>1-AC103-W103-Q103-K103-E103</f>
        <v>0</v>
      </c>
    </row>
    <row r="104" spans="1:35" s="241" customFormat="1" ht="12" customHeight="1">
      <c r="A104" s="239"/>
      <c r="B104" s="252"/>
      <c r="C104" s="184"/>
      <c r="D104" s="247">
        <v>2522.36</v>
      </c>
      <c r="E104" s="196">
        <f>+E103*$D$102</f>
        <v>0</v>
      </c>
      <c r="F104" s="196"/>
      <c r="G104" s="196"/>
      <c r="H104" s="196"/>
      <c r="I104" s="196"/>
      <c r="J104" s="196"/>
      <c r="K104" s="196">
        <f aca="true" t="shared" si="112" ref="K104">+K103*$D$102</f>
        <v>0</v>
      </c>
      <c r="L104" s="196"/>
      <c r="M104" s="196"/>
      <c r="N104" s="196"/>
      <c r="O104" s="196"/>
      <c r="P104" s="196"/>
      <c r="Q104" s="196">
        <f aca="true" t="shared" si="113" ref="Q104">+Q103*$D$102</f>
        <v>0</v>
      </c>
      <c r="R104" s="196"/>
      <c r="S104" s="196"/>
      <c r="T104" s="196"/>
      <c r="U104" s="196"/>
      <c r="V104" s="196"/>
      <c r="W104" s="196">
        <f aca="true" t="shared" si="114" ref="W104">+W103*$D$102</f>
        <v>2600.18</v>
      </c>
      <c r="X104" s="196"/>
      <c r="Y104" s="196"/>
      <c r="Z104" s="196"/>
      <c r="AA104" s="196"/>
      <c r="AB104" s="196"/>
      <c r="AC104" s="196">
        <f aca="true" t="shared" si="115" ref="AC104">+AC103*$D$102</f>
        <v>0</v>
      </c>
      <c r="AD104" s="196"/>
      <c r="AE104" s="196"/>
      <c r="AF104" s="196"/>
      <c r="AG104" s="196"/>
      <c r="AH104" s="196"/>
      <c r="AI104" s="197">
        <f>+AC104+W104+Q104+K104+E104</f>
        <v>2600.18</v>
      </c>
    </row>
    <row r="105" spans="1:35" s="241" customFormat="1" ht="12" customHeight="1">
      <c r="A105" s="239"/>
      <c r="B105" s="252" t="s">
        <v>568</v>
      </c>
      <c r="C105" s="184" t="s">
        <v>546</v>
      </c>
      <c r="D105" s="247">
        <v>7651.37</v>
      </c>
      <c r="E105" s="231"/>
      <c r="F105" s="189"/>
      <c r="G105" s="240"/>
      <c r="H105" s="189"/>
      <c r="I105" s="240"/>
      <c r="J105" s="191"/>
      <c r="K105" s="251"/>
      <c r="L105" s="189"/>
      <c r="M105" s="240"/>
      <c r="N105" s="189"/>
      <c r="O105" s="240"/>
      <c r="P105" s="191"/>
      <c r="Q105" s="248"/>
      <c r="R105" s="249"/>
      <c r="S105" s="249"/>
      <c r="T105" s="249"/>
      <c r="U105" s="240"/>
      <c r="V105" s="250"/>
      <c r="W105" s="227" t="s">
        <v>519</v>
      </c>
      <c r="X105" s="189"/>
      <c r="Y105" s="240"/>
      <c r="Z105" s="189"/>
      <c r="AA105" s="240"/>
      <c r="AB105" s="191"/>
      <c r="AC105" s="227" t="s">
        <v>519</v>
      </c>
      <c r="AD105" s="232"/>
      <c r="AE105" s="232"/>
      <c r="AF105" s="232"/>
      <c r="AG105" s="232"/>
      <c r="AH105" s="234"/>
      <c r="AI105" s="241" t="s">
        <v>520</v>
      </c>
    </row>
    <row r="106" spans="1:35" s="241" customFormat="1" ht="12" customHeight="1">
      <c r="A106" s="239"/>
      <c r="B106" s="252"/>
      <c r="C106" s="184"/>
      <c r="D106" s="247">
        <v>7649.85</v>
      </c>
      <c r="E106" s="194"/>
      <c r="F106" s="194"/>
      <c r="G106" s="194"/>
      <c r="H106" s="194"/>
      <c r="I106" s="194"/>
      <c r="J106" s="194"/>
      <c r="K106" s="194"/>
      <c r="L106" s="194"/>
      <c r="M106" s="194"/>
      <c r="N106" s="194"/>
      <c r="O106" s="194"/>
      <c r="P106" s="194"/>
      <c r="Q106" s="194"/>
      <c r="R106" s="194"/>
      <c r="S106" s="194"/>
      <c r="T106" s="194"/>
      <c r="U106" s="194"/>
      <c r="V106" s="194"/>
      <c r="W106" s="194">
        <v>0.5</v>
      </c>
      <c r="X106" s="194"/>
      <c r="Y106" s="194"/>
      <c r="Z106" s="194"/>
      <c r="AA106" s="194"/>
      <c r="AB106" s="194"/>
      <c r="AC106" s="230">
        <v>0.5</v>
      </c>
      <c r="AD106" s="230"/>
      <c r="AE106" s="230"/>
      <c r="AF106" s="230"/>
      <c r="AG106" s="230"/>
      <c r="AH106" s="230"/>
      <c r="AI106" s="195">
        <f>1-AC106-W106-Q106-K106-E106</f>
        <v>0</v>
      </c>
    </row>
    <row r="107" spans="1:35" s="241" customFormat="1" ht="12" customHeight="1">
      <c r="A107" s="239"/>
      <c r="B107" s="252"/>
      <c r="C107" s="184"/>
      <c r="D107" s="247">
        <v>7649.85</v>
      </c>
      <c r="E107" s="196">
        <f>+E106*$D$105</f>
        <v>0</v>
      </c>
      <c r="F107" s="196"/>
      <c r="G107" s="196"/>
      <c r="H107" s="196"/>
      <c r="I107" s="196"/>
      <c r="J107" s="196"/>
      <c r="K107" s="196">
        <f aca="true" t="shared" si="116" ref="K107">+K106*$D$105</f>
        <v>0</v>
      </c>
      <c r="L107" s="196"/>
      <c r="M107" s="196"/>
      <c r="N107" s="196"/>
      <c r="O107" s="196"/>
      <c r="P107" s="196"/>
      <c r="Q107" s="196">
        <f aca="true" t="shared" si="117" ref="Q107">+Q106*$D$105</f>
        <v>0</v>
      </c>
      <c r="R107" s="196"/>
      <c r="S107" s="196"/>
      <c r="T107" s="196"/>
      <c r="U107" s="196"/>
      <c r="V107" s="196"/>
      <c r="W107" s="196">
        <f aca="true" t="shared" si="118" ref="W107">+W106*$D$105</f>
        <v>3825.685</v>
      </c>
      <c r="X107" s="196"/>
      <c r="Y107" s="196"/>
      <c r="Z107" s="196"/>
      <c r="AA107" s="196"/>
      <c r="AB107" s="196"/>
      <c r="AC107" s="196">
        <f aca="true" t="shared" si="119" ref="AC107">+AC106*$D$105</f>
        <v>3825.685</v>
      </c>
      <c r="AD107" s="196"/>
      <c r="AE107" s="196"/>
      <c r="AF107" s="196"/>
      <c r="AG107" s="196"/>
      <c r="AH107" s="196"/>
      <c r="AI107" s="197">
        <f>+AC107+W107+Q107+K107+E107</f>
        <v>7651.37</v>
      </c>
    </row>
    <row r="108" spans="1:35" s="241" customFormat="1" ht="12" customHeight="1">
      <c r="A108" s="239"/>
      <c r="B108" s="252" t="s">
        <v>569</v>
      </c>
      <c r="C108" s="184" t="s">
        <v>570</v>
      </c>
      <c r="D108" s="247">
        <v>22774.97</v>
      </c>
      <c r="E108" s="231"/>
      <c r="F108" s="189"/>
      <c r="G108" s="240"/>
      <c r="H108" s="189"/>
      <c r="I108" s="240"/>
      <c r="J108" s="191"/>
      <c r="K108" s="251"/>
      <c r="L108" s="189"/>
      <c r="M108" s="240"/>
      <c r="N108" s="189"/>
      <c r="O108" s="240"/>
      <c r="P108" s="191"/>
      <c r="Q108" s="248"/>
      <c r="R108" s="249"/>
      <c r="S108" s="249"/>
      <c r="T108" s="249"/>
      <c r="U108" s="240"/>
      <c r="V108" s="250"/>
      <c r="W108" s="227" t="s">
        <v>519</v>
      </c>
      <c r="X108" s="189"/>
      <c r="Y108" s="240"/>
      <c r="Z108" s="189"/>
      <c r="AA108" s="240"/>
      <c r="AB108" s="191"/>
      <c r="AC108" s="227" t="s">
        <v>519</v>
      </c>
      <c r="AD108" s="232"/>
      <c r="AE108" s="232"/>
      <c r="AF108" s="232"/>
      <c r="AG108" s="232"/>
      <c r="AH108" s="234"/>
      <c r="AI108" s="241" t="s">
        <v>520</v>
      </c>
    </row>
    <row r="109" spans="1:35" s="241" customFormat="1" ht="12" customHeight="1">
      <c r="A109" s="239"/>
      <c r="B109" s="252"/>
      <c r="C109" s="184"/>
      <c r="D109" s="247">
        <v>22499.74</v>
      </c>
      <c r="E109" s="194"/>
      <c r="F109" s="194"/>
      <c r="G109" s="194"/>
      <c r="H109" s="194"/>
      <c r="I109" s="194"/>
      <c r="J109" s="194"/>
      <c r="K109" s="194"/>
      <c r="L109" s="194"/>
      <c r="M109" s="194"/>
      <c r="N109" s="194"/>
      <c r="O109" s="194"/>
      <c r="P109" s="194"/>
      <c r="Q109" s="194"/>
      <c r="R109" s="194"/>
      <c r="S109" s="194"/>
      <c r="T109" s="194"/>
      <c r="U109" s="194"/>
      <c r="V109" s="194"/>
      <c r="W109" s="194">
        <v>0.8</v>
      </c>
      <c r="X109" s="194"/>
      <c r="Y109" s="194"/>
      <c r="Z109" s="194"/>
      <c r="AA109" s="194"/>
      <c r="AB109" s="194"/>
      <c r="AC109" s="230">
        <v>0.2</v>
      </c>
      <c r="AD109" s="230"/>
      <c r="AE109" s="230"/>
      <c r="AF109" s="230"/>
      <c r="AG109" s="230"/>
      <c r="AH109" s="230"/>
      <c r="AI109" s="195">
        <f>1-AC109-W109-Q109-K109-E109</f>
        <v>0</v>
      </c>
    </row>
    <row r="110" spans="1:35" s="241" customFormat="1" ht="12" customHeight="1">
      <c r="A110" s="239"/>
      <c r="B110" s="252"/>
      <c r="C110" s="184"/>
      <c r="D110" s="247">
        <v>22499.74</v>
      </c>
      <c r="E110" s="196">
        <f>+E109*$D$108</f>
        <v>0</v>
      </c>
      <c r="F110" s="196"/>
      <c r="G110" s="196"/>
      <c r="H110" s="196"/>
      <c r="I110" s="196"/>
      <c r="J110" s="196"/>
      <c r="K110" s="196">
        <f aca="true" t="shared" si="120" ref="K110">+K109*$D$108</f>
        <v>0</v>
      </c>
      <c r="L110" s="196"/>
      <c r="M110" s="196"/>
      <c r="N110" s="196"/>
      <c r="O110" s="196"/>
      <c r="P110" s="196"/>
      <c r="Q110" s="196">
        <f aca="true" t="shared" si="121" ref="Q110">+Q109*$D$108</f>
        <v>0</v>
      </c>
      <c r="R110" s="196"/>
      <c r="S110" s="196"/>
      <c r="T110" s="196"/>
      <c r="U110" s="196"/>
      <c r="V110" s="196"/>
      <c r="W110" s="196">
        <f aca="true" t="shared" si="122" ref="W110">+W109*$D$108</f>
        <v>18219.976000000002</v>
      </c>
      <c r="X110" s="196"/>
      <c r="Y110" s="196"/>
      <c r="Z110" s="196"/>
      <c r="AA110" s="196"/>
      <c r="AB110" s="196"/>
      <c r="AC110" s="196">
        <f aca="true" t="shared" si="123" ref="AC110">+AC109*$D$108</f>
        <v>4554.994000000001</v>
      </c>
      <c r="AD110" s="196"/>
      <c r="AE110" s="196"/>
      <c r="AF110" s="196"/>
      <c r="AG110" s="196"/>
      <c r="AH110" s="196"/>
      <c r="AI110" s="197">
        <f>+AC110+W110+Q110+K110+E110</f>
        <v>22774.97</v>
      </c>
    </row>
    <row r="111" spans="1:35" s="241" customFormat="1" ht="12" customHeight="1">
      <c r="A111" s="239"/>
      <c r="B111" s="252" t="s">
        <v>571</v>
      </c>
      <c r="C111" s="184" t="s">
        <v>554</v>
      </c>
      <c r="D111" s="247">
        <v>43908.54</v>
      </c>
      <c r="E111" s="231"/>
      <c r="F111" s="189"/>
      <c r="G111" s="240"/>
      <c r="H111" s="189"/>
      <c r="I111" s="240"/>
      <c r="J111" s="191"/>
      <c r="K111" s="251"/>
      <c r="L111" s="189"/>
      <c r="M111" s="240"/>
      <c r="N111" s="189"/>
      <c r="O111" s="240"/>
      <c r="P111" s="191"/>
      <c r="Q111" s="248"/>
      <c r="R111" s="249"/>
      <c r="S111" s="249"/>
      <c r="T111" s="249"/>
      <c r="U111" s="240"/>
      <c r="V111" s="250"/>
      <c r="W111" s="227" t="s">
        <v>519</v>
      </c>
      <c r="X111" s="189"/>
      <c r="Y111" s="240"/>
      <c r="Z111" s="189"/>
      <c r="AA111" s="240"/>
      <c r="AB111" s="191"/>
      <c r="AC111" s="227" t="s">
        <v>519</v>
      </c>
      <c r="AD111" s="232"/>
      <c r="AE111" s="232"/>
      <c r="AF111" s="232"/>
      <c r="AG111" s="232"/>
      <c r="AH111" s="234"/>
      <c r="AI111" s="241" t="s">
        <v>520</v>
      </c>
    </row>
    <row r="112" spans="1:35" s="241" customFormat="1" ht="12" customHeight="1">
      <c r="A112" s="239"/>
      <c r="B112" s="252"/>
      <c r="C112" s="184"/>
      <c r="D112" s="247">
        <v>45323.89</v>
      </c>
      <c r="E112" s="194"/>
      <c r="F112" s="194"/>
      <c r="G112" s="194"/>
      <c r="H112" s="194"/>
      <c r="I112" s="194"/>
      <c r="J112" s="194"/>
      <c r="K112" s="194"/>
      <c r="L112" s="194"/>
      <c r="M112" s="194"/>
      <c r="N112" s="194"/>
      <c r="O112" s="194"/>
      <c r="P112" s="194"/>
      <c r="Q112" s="194"/>
      <c r="R112" s="194"/>
      <c r="S112" s="194"/>
      <c r="T112" s="194"/>
      <c r="U112" s="194"/>
      <c r="V112" s="194"/>
      <c r="W112" s="194">
        <v>0.25</v>
      </c>
      <c r="X112" s="194"/>
      <c r="Y112" s="194"/>
      <c r="Z112" s="194"/>
      <c r="AA112" s="194"/>
      <c r="AB112" s="194"/>
      <c r="AC112" s="194">
        <v>0.75</v>
      </c>
      <c r="AD112" s="194"/>
      <c r="AE112" s="194"/>
      <c r="AF112" s="194"/>
      <c r="AG112" s="194"/>
      <c r="AH112" s="194"/>
      <c r="AI112" s="195">
        <f>1-AC112-W112-Q112-K112-E112</f>
        <v>0</v>
      </c>
    </row>
    <row r="113" spans="1:35" s="241" customFormat="1" ht="12" customHeight="1">
      <c r="A113" s="239"/>
      <c r="B113" s="252"/>
      <c r="C113" s="184"/>
      <c r="D113" s="247">
        <v>45323.89</v>
      </c>
      <c r="E113" s="196">
        <f>+E112*$D$111</f>
        <v>0</v>
      </c>
      <c r="F113" s="196"/>
      <c r="G113" s="196"/>
      <c r="H113" s="196"/>
      <c r="I113" s="196"/>
      <c r="J113" s="196"/>
      <c r="K113" s="196">
        <f aca="true" t="shared" si="124" ref="K113">+K112*$D$111</f>
        <v>0</v>
      </c>
      <c r="L113" s="196"/>
      <c r="M113" s="196"/>
      <c r="N113" s="196"/>
      <c r="O113" s="196"/>
      <c r="P113" s="196"/>
      <c r="Q113" s="196">
        <f aca="true" t="shared" si="125" ref="Q113">+Q112*$D$111</f>
        <v>0</v>
      </c>
      <c r="R113" s="196"/>
      <c r="S113" s="196"/>
      <c r="T113" s="196"/>
      <c r="U113" s="196"/>
      <c r="V113" s="196"/>
      <c r="W113" s="196">
        <f aca="true" t="shared" si="126" ref="W113">+W112*$D$111</f>
        <v>10977.135</v>
      </c>
      <c r="X113" s="196"/>
      <c r="Y113" s="196"/>
      <c r="Z113" s="196"/>
      <c r="AA113" s="196"/>
      <c r="AB113" s="196"/>
      <c r="AC113" s="196">
        <f aca="true" t="shared" si="127" ref="AC113">+AC112*$D$111</f>
        <v>32931.405</v>
      </c>
      <c r="AD113" s="196"/>
      <c r="AE113" s="196"/>
      <c r="AF113" s="196"/>
      <c r="AG113" s="196"/>
      <c r="AH113" s="196"/>
      <c r="AI113" s="197">
        <f>+AC113+W113+Q113+K113+E113</f>
        <v>43908.54</v>
      </c>
    </row>
    <row r="114" spans="1:34" s="241" customFormat="1" ht="12" customHeight="1">
      <c r="A114" s="239"/>
      <c r="B114" s="244"/>
      <c r="C114" s="199"/>
      <c r="D114" s="200"/>
      <c r="E114" s="210"/>
      <c r="F114" s="205"/>
      <c r="G114" s="206"/>
      <c r="H114" s="205"/>
      <c r="I114" s="206"/>
      <c r="J114" s="207"/>
      <c r="K114" s="204"/>
      <c r="L114" s="205"/>
      <c r="M114" s="206"/>
      <c r="N114" s="205"/>
      <c r="O114" s="206"/>
      <c r="P114" s="207"/>
      <c r="Q114" s="208"/>
      <c r="R114" s="206"/>
      <c r="S114" s="206"/>
      <c r="T114" s="206"/>
      <c r="U114" s="206"/>
      <c r="V114" s="209"/>
      <c r="W114" s="204"/>
      <c r="X114" s="205"/>
      <c r="Y114" s="206"/>
      <c r="Z114" s="205"/>
      <c r="AA114" s="206"/>
      <c r="AB114" s="207"/>
      <c r="AC114" s="201"/>
      <c r="AD114" s="202"/>
      <c r="AE114" s="202"/>
      <c r="AF114" s="202"/>
      <c r="AG114" s="202"/>
      <c r="AH114" s="203"/>
    </row>
    <row r="115" spans="1:35" s="241" customFormat="1" ht="12" customHeight="1">
      <c r="A115" s="239"/>
      <c r="B115" s="245">
        <v>5</v>
      </c>
      <c r="C115" s="246" t="s">
        <v>572</v>
      </c>
      <c r="D115" s="247">
        <v>6498</v>
      </c>
      <c r="E115" s="231"/>
      <c r="F115" s="189"/>
      <c r="G115" s="240"/>
      <c r="H115" s="189"/>
      <c r="I115" s="240"/>
      <c r="J115" s="191"/>
      <c r="K115" s="251"/>
      <c r="L115" s="189"/>
      <c r="M115" s="240"/>
      <c r="N115" s="189"/>
      <c r="O115" s="240"/>
      <c r="P115" s="191"/>
      <c r="Q115" s="248"/>
      <c r="R115" s="249"/>
      <c r="S115" s="249"/>
      <c r="T115" s="249"/>
      <c r="U115" s="240"/>
      <c r="V115" s="250"/>
      <c r="W115" s="251"/>
      <c r="X115" s="189"/>
      <c r="Y115" s="240"/>
      <c r="Z115" s="189"/>
      <c r="AA115" s="240"/>
      <c r="AB115" s="191"/>
      <c r="AC115" s="218" t="s">
        <v>519</v>
      </c>
      <c r="AD115" s="189"/>
      <c r="AE115" s="232"/>
      <c r="AF115" s="232"/>
      <c r="AG115" s="232"/>
      <c r="AH115" s="234"/>
      <c r="AI115" s="241" t="s">
        <v>520</v>
      </c>
    </row>
    <row r="116" spans="1:35" s="241" customFormat="1" ht="12" customHeight="1">
      <c r="A116" s="239"/>
      <c r="B116" s="245"/>
      <c r="C116" s="246"/>
      <c r="D116" s="247">
        <v>6336</v>
      </c>
      <c r="E116" s="194"/>
      <c r="F116" s="194"/>
      <c r="G116" s="194"/>
      <c r="H116" s="194"/>
      <c r="I116" s="194"/>
      <c r="J116" s="194"/>
      <c r="K116" s="194"/>
      <c r="L116" s="194"/>
      <c r="M116" s="194"/>
      <c r="N116" s="194"/>
      <c r="O116" s="194"/>
      <c r="P116" s="194"/>
      <c r="Q116" s="194"/>
      <c r="R116" s="194"/>
      <c r="S116" s="194"/>
      <c r="T116" s="194"/>
      <c r="U116" s="194"/>
      <c r="V116" s="194"/>
      <c r="W116" s="194"/>
      <c r="X116" s="194"/>
      <c r="Y116" s="194"/>
      <c r="Z116" s="194"/>
      <c r="AA116" s="194"/>
      <c r="AB116" s="194"/>
      <c r="AC116" s="194">
        <v>1</v>
      </c>
      <c r="AD116" s="194"/>
      <c r="AE116" s="194"/>
      <c r="AF116" s="194"/>
      <c r="AG116" s="194"/>
      <c r="AH116" s="194"/>
      <c r="AI116" s="195">
        <f>1-AC116-W116-Q116-K116-E116</f>
        <v>0</v>
      </c>
    </row>
    <row r="117" spans="1:35" s="241" customFormat="1" ht="12" customHeight="1">
      <c r="A117" s="239"/>
      <c r="B117" s="245"/>
      <c r="C117" s="246"/>
      <c r="D117" s="247">
        <v>6336</v>
      </c>
      <c r="E117" s="196">
        <f>+E116*$D$115</f>
        <v>0</v>
      </c>
      <c r="F117" s="196"/>
      <c r="G117" s="196"/>
      <c r="H117" s="196"/>
      <c r="I117" s="196"/>
      <c r="J117" s="196"/>
      <c r="K117" s="196">
        <f aca="true" t="shared" si="128" ref="K117">+K116*$D$115</f>
        <v>0</v>
      </c>
      <c r="L117" s="196"/>
      <c r="M117" s="196"/>
      <c r="N117" s="196"/>
      <c r="O117" s="196"/>
      <c r="P117" s="196"/>
      <c r="Q117" s="196">
        <f aca="true" t="shared" si="129" ref="Q117">+Q116*$D$115</f>
        <v>0</v>
      </c>
      <c r="R117" s="196"/>
      <c r="S117" s="196"/>
      <c r="T117" s="196"/>
      <c r="U117" s="196"/>
      <c r="V117" s="196"/>
      <c r="W117" s="196">
        <f aca="true" t="shared" si="130" ref="W117">+W116*$D$115</f>
        <v>0</v>
      </c>
      <c r="X117" s="196"/>
      <c r="Y117" s="196"/>
      <c r="Z117" s="196"/>
      <c r="AA117" s="196"/>
      <c r="AB117" s="196"/>
      <c r="AC117" s="196">
        <f aca="true" t="shared" si="131" ref="AC117">+AC116*$D$115</f>
        <v>6498</v>
      </c>
      <c r="AD117" s="196"/>
      <c r="AE117" s="196"/>
      <c r="AF117" s="196"/>
      <c r="AG117" s="196"/>
      <c r="AH117" s="196"/>
      <c r="AI117" s="197">
        <f>+AC117+W117+Q117+K117+E117</f>
        <v>6498</v>
      </c>
    </row>
    <row r="118" spans="1:34" s="241" customFormat="1" ht="12" customHeight="1">
      <c r="A118" s="239"/>
      <c r="B118" s="244" t="s">
        <v>19</v>
      </c>
      <c r="C118" s="244"/>
      <c r="D118" s="257">
        <f>+D115+D111+D108+D105+D102+D99+D96+D93+D90+D87+D84+D81+D78+D74+D71+D68+D64+D61+D58+D55+D52+D49+D46+D43+D40+D37+D34+D31+D28+D25+D22+D19+D16+D13+D9</f>
        <v>673704.6900000001</v>
      </c>
      <c r="E118" s="258"/>
      <c r="F118" s="259"/>
      <c r="G118" s="259"/>
      <c r="H118" s="259"/>
      <c r="I118" s="259"/>
      <c r="J118" s="260"/>
      <c r="K118" s="258"/>
      <c r="L118" s="259"/>
      <c r="M118" s="259"/>
      <c r="N118" s="259"/>
      <c r="O118" s="259"/>
      <c r="P118" s="260"/>
      <c r="Q118" s="258"/>
      <c r="R118" s="259"/>
      <c r="S118" s="259"/>
      <c r="T118" s="259"/>
      <c r="U118" s="259"/>
      <c r="V118" s="260"/>
      <c r="W118" s="258"/>
      <c r="X118" s="259"/>
      <c r="Y118" s="259"/>
      <c r="Z118" s="259"/>
      <c r="AA118" s="259"/>
      <c r="AB118" s="260"/>
      <c r="AC118" s="258"/>
      <c r="AD118" s="259"/>
      <c r="AE118" s="259"/>
      <c r="AF118" s="259"/>
      <c r="AG118" s="259"/>
      <c r="AH118" s="260"/>
    </row>
    <row r="119" spans="1:34" ht="15" customHeight="1">
      <c r="A119" s="261"/>
      <c r="B119" s="262" t="s">
        <v>573</v>
      </c>
      <c r="C119" s="262"/>
      <c r="D119" s="262"/>
      <c r="E119" s="263">
        <f>+E11+E15+E18+E21+E24+E27+E30+E33+E36+E39+E42+E45+E48+E51+E54+E57+E60+E63+E66+E70+E73+E76+E80+E83+E86+E89+E92+E95+E98+E101+E104+E107+E110+E113+E117</f>
        <v>108877.98900000002</v>
      </c>
      <c r="F119" s="263"/>
      <c r="G119" s="263"/>
      <c r="H119" s="263"/>
      <c r="I119" s="264">
        <f>+E119/$D$118</f>
        <v>0.1616108520782303</v>
      </c>
      <c r="J119" s="264"/>
      <c r="K119" s="263">
        <f>+K11+K15+K18+K21+K24+K27+K30+K33+K36+K39+K42+K45+K48+K51+K54+K57+K60+K63+K66+K70+K73+K76+K80+K83+K86+K89+K92+K95+K98+K101+K104+K107+K110+K113+K117</f>
        <v>224106.53775000002</v>
      </c>
      <c r="L119" s="263"/>
      <c r="M119" s="263"/>
      <c r="N119" s="263"/>
      <c r="O119" s="264">
        <f>+K119/$D$118</f>
        <v>0.3326480297324337</v>
      </c>
      <c r="P119" s="264"/>
      <c r="Q119" s="263">
        <f>+Q11+Q15+Q18+Q21+Q24+Q27+Q30+Q33+Q36+Q39+Q42+Q45+Q48+Q51+Q54+Q57+Q60+Q63+Q66+Q70+Q73+Q76+Q80+Q83+Q86+Q89+Q92+Q95+Q98+Q101+Q104+Q107+Q110+Q113+Q117</f>
        <v>135951.85375</v>
      </c>
      <c r="R119" s="263"/>
      <c r="S119" s="263"/>
      <c r="T119" s="263"/>
      <c r="U119" s="264">
        <f>+Q119/$D$118</f>
        <v>0.20179739842689828</v>
      </c>
      <c r="V119" s="264"/>
      <c r="W119" s="263">
        <f>+W11+W15+W18+W21+W24+W27+W30+W33+W36+W39+W42+W45+W48+W51+W54+W57+W60+W63+W66+W70+W73+W76+W80+W83+W86+W89+W92+W95+W98+W101+W104+W107+W110+W113+W117</f>
        <v>103179.56475</v>
      </c>
      <c r="X119" s="263"/>
      <c r="Y119" s="263"/>
      <c r="Z119" s="263"/>
      <c r="AA119" s="264">
        <f>+W119/$D$118</f>
        <v>0.1531525107091061</v>
      </c>
      <c r="AB119" s="264"/>
      <c r="AC119" s="263">
        <f>+AC11+AC15+AC18+AC21+AC24+AC27+AC30+AC33+AC36+AC39+AC42+AC45+AC48+AC51+AC54+AC57+AC60+AC63+AC66+AC70+AC73+AC76+AC80+AC83+AC86+AC89+AC92+AC95+AC98+AC101+AC104+AC107+AC110+AC113+AC117</f>
        <v>101588.74474999998</v>
      </c>
      <c r="AD119" s="263"/>
      <c r="AE119" s="263"/>
      <c r="AF119" s="263"/>
      <c r="AG119" s="264">
        <f>+AC119/$D$118</f>
        <v>0.15079120905333163</v>
      </c>
      <c r="AH119" s="264"/>
    </row>
    <row r="120" spans="1:34" ht="15" customHeight="1">
      <c r="A120" s="265"/>
      <c r="B120" s="266" t="s">
        <v>574</v>
      </c>
      <c r="C120" s="266"/>
      <c r="D120" s="266"/>
      <c r="E120" s="267">
        <f>+E119</f>
        <v>108877.98900000002</v>
      </c>
      <c r="F120" s="267"/>
      <c r="G120" s="267"/>
      <c r="H120" s="267"/>
      <c r="I120" s="268">
        <f>+E120/$D$118</f>
        <v>0.1616108520782303</v>
      </c>
      <c r="J120" s="268"/>
      <c r="K120" s="267">
        <f>+E120+K119</f>
        <v>332984.52675</v>
      </c>
      <c r="L120" s="267"/>
      <c r="M120" s="267"/>
      <c r="N120" s="267"/>
      <c r="O120" s="268">
        <f>+K120/$D$118</f>
        <v>0.49425888181066396</v>
      </c>
      <c r="P120" s="268"/>
      <c r="Q120" s="267">
        <f>+K120+Q119</f>
        <v>468936.3805</v>
      </c>
      <c r="R120" s="267"/>
      <c r="S120" s="267"/>
      <c r="T120" s="267"/>
      <c r="U120" s="268">
        <f>+Q120/$D$118</f>
        <v>0.6960562802375623</v>
      </c>
      <c r="V120" s="268"/>
      <c r="W120" s="267">
        <f>+Q120+W119</f>
        <v>572115.94525</v>
      </c>
      <c r="X120" s="267"/>
      <c r="Y120" s="267"/>
      <c r="Z120" s="267"/>
      <c r="AA120" s="268">
        <f>+W120/$D$118</f>
        <v>0.8492087909466682</v>
      </c>
      <c r="AB120" s="268"/>
      <c r="AC120" s="267">
        <f>+W120+AC119</f>
        <v>673704.69</v>
      </c>
      <c r="AD120" s="267"/>
      <c r="AE120" s="267"/>
      <c r="AF120" s="267"/>
      <c r="AG120" s="268">
        <f>+AC120/$D$118</f>
        <v>0.9999999999999998</v>
      </c>
      <c r="AH120" s="268"/>
    </row>
  </sheetData>
  <sheetProtection selectLockedCells="1" selectUnlockedCells="1"/>
  <mergeCells count="494">
    <mergeCell ref="B4:AH4"/>
    <mergeCell ref="B5:AH5"/>
    <mergeCell ref="B6:B7"/>
    <mergeCell ref="C6:C7"/>
    <mergeCell ref="D6:D7"/>
    <mergeCell ref="E6:J6"/>
    <mergeCell ref="K6:P6"/>
    <mergeCell ref="Q6:V6"/>
    <mergeCell ref="W6:AB6"/>
    <mergeCell ref="AC6:AH6"/>
    <mergeCell ref="B8:C8"/>
    <mergeCell ref="E8:J8"/>
    <mergeCell ref="K8:P8"/>
    <mergeCell ref="Q8:V8"/>
    <mergeCell ref="W8:AB8"/>
    <mergeCell ref="AC8:AH8"/>
    <mergeCell ref="B9:B11"/>
    <mergeCell ref="C9:C11"/>
    <mergeCell ref="D9:D11"/>
    <mergeCell ref="E10:J10"/>
    <mergeCell ref="K10:P10"/>
    <mergeCell ref="Q10:V10"/>
    <mergeCell ref="W10:AB10"/>
    <mergeCell ref="AC10:AH10"/>
    <mergeCell ref="E11:J11"/>
    <mergeCell ref="K11:P11"/>
    <mergeCell ref="Q11:V11"/>
    <mergeCell ref="W11:AB11"/>
    <mergeCell ref="AC11:AH11"/>
    <mergeCell ref="B13:B15"/>
    <mergeCell ref="C13:C15"/>
    <mergeCell ref="D13:D15"/>
    <mergeCell ref="E14:J14"/>
    <mergeCell ref="K14:P14"/>
    <mergeCell ref="Q14:V14"/>
    <mergeCell ref="W14:AB14"/>
    <mergeCell ref="AC14:AH14"/>
    <mergeCell ref="E15:J15"/>
    <mergeCell ref="K15:P15"/>
    <mergeCell ref="Q15:V15"/>
    <mergeCell ref="W15:AB15"/>
    <mergeCell ref="AC15:AH15"/>
    <mergeCell ref="B16:B18"/>
    <mergeCell ref="C16:C18"/>
    <mergeCell ref="D16:D18"/>
    <mergeCell ref="E17:J17"/>
    <mergeCell ref="K17:P17"/>
    <mergeCell ref="Q17:V17"/>
    <mergeCell ref="W17:AB17"/>
    <mergeCell ref="AC17:AH17"/>
    <mergeCell ref="E18:J18"/>
    <mergeCell ref="K18:P18"/>
    <mergeCell ref="Q18:V18"/>
    <mergeCell ref="W18:AB18"/>
    <mergeCell ref="AC18:AH18"/>
    <mergeCell ref="B19:B21"/>
    <mergeCell ref="C19:C21"/>
    <mergeCell ref="D19:D21"/>
    <mergeCell ref="E20:J20"/>
    <mergeCell ref="K20:P20"/>
    <mergeCell ref="Q20:V20"/>
    <mergeCell ref="W20:AB20"/>
    <mergeCell ref="AC20:AH20"/>
    <mergeCell ref="E21:J21"/>
    <mergeCell ref="K21:P21"/>
    <mergeCell ref="Q21:V21"/>
    <mergeCell ref="W21:AB21"/>
    <mergeCell ref="AC21:AH21"/>
    <mergeCell ref="B22:B24"/>
    <mergeCell ref="C22:C24"/>
    <mergeCell ref="D22:D24"/>
    <mergeCell ref="E23:J23"/>
    <mergeCell ref="K23:P23"/>
    <mergeCell ref="Q23:V23"/>
    <mergeCell ref="W23:AB23"/>
    <mergeCell ref="AC23:AH23"/>
    <mergeCell ref="E24:J24"/>
    <mergeCell ref="K24:P24"/>
    <mergeCell ref="Q24:V24"/>
    <mergeCell ref="W24:AB24"/>
    <mergeCell ref="AC24:AH24"/>
    <mergeCell ref="B25:B27"/>
    <mergeCell ref="C25:C27"/>
    <mergeCell ref="D25:D27"/>
    <mergeCell ref="E26:J26"/>
    <mergeCell ref="K26:P26"/>
    <mergeCell ref="Q26:V26"/>
    <mergeCell ref="W26:AB26"/>
    <mergeCell ref="AC26:AH26"/>
    <mergeCell ref="E27:J27"/>
    <mergeCell ref="K27:P27"/>
    <mergeCell ref="Q27:V27"/>
    <mergeCell ref="W27:AB27"/>
    <mergeCell ref="AC27:AH27"/>
    <mergeCell ref="B28:B30"/>
    <mergeCell ref="C28:C30"/>
    <mergeCell ref="D28:D30"/>
    <mergeCell ref="E29:J29"/>
    <mergeCell ref="K29:P29"/>
    <mergeCell ref="Q29:V29"/>
    <mergeCell ref="W29:AB29"/>
    <mergeCell ref="AC29:AH29"/>
    <mergeCell ref="E30:J30"/>
    <mergeCell ref="K30:P30"/>
    <mergeCell ref="Q30:V30"/>
    <mergeCell ref="W30:AB30"/>
    <mergeCell ref="AC30:AH30"/>
    <mergeCell ref="B31:B33"/>
    <mergeCell ref="C31:C33"/>
    <mergeCell ref="D31:D33"/>
    <mergeCell ref="E32:J32"/>
    <mergeCell ref="K32:P32"/>
    <mergeCell ref="Q32:V32"/>
    <mergeCell ref="W32:AB32"/>
    <mergeCell ref="AC32:AH32"/>
    <mergeCell ref="E33:J33"/>
    <mergeCell ref="K33:P33"/>
    <mergeCell ref="Q33:V33"/>
    <mergeCell ref="W33:AB33"/>
    <mergeCell ref="AC33:AH33"/>
    <mergeCell ref="B34:B36"/>
    <mergeCell ref="C34:C36"/>
    <mergeCell ref="D34:D36"/>
    <mergeCell ref="E35:J35"/>
    <mergeCell ref="K35:P35"/>
    <mergeCell ref="Q35:V35"/>
    <mergeCell ref="W35:AB35"/>
    <mergeCell ref="AC35:AH35"/>
    <mergeCell ref="E36:J36"/>
    <mergeCell ref="K36:P36"/>
    <mergeCell ref="Q36:V36"/>
    <mergeCell ref="W36:AB36"/>
    <mergeCell ref="AC36:AH36"/>
    <mergeCell ref="B37:B39"/>
    <mergeCell ref="C37:C39"/>
    <mergeCell ref="D37:D39"/>
    <mergeCell ref="E38:J38"/>
    <mergeCell ref="K38:P38"/>
    <mergeCell ref="Q38:V38"/>
    <mergeCell ref="W38:AB38"/>
    <mergeCell ref="AC38:AH38"/>
    <mergeCell ref="E39:J39"/>
    <mergeCell ref="K39:P39"/>
    <mergeCell ref="Q39:V39"/>
    <mergeCell ref="W39:AB39"/>
    <mergeCell ref="AC39:AH39"/>
    <mergeCell ref="B40:B42"/>
    <mergeCell ref="C40:C42"/>
    <mergeCell ref="D40:D42"/>
    <mergeCell ref="E41:J41"/>
    <mergeCell ref="K41:P41"/>
    <mergeCell ref="Q41:V41"/>
    <mergeCell ref="W41:AB41"/>
    <mergeCell ref="AC41:AH41"/>
    <mergeCell ref="E42:J42"/>
    <mergeCell ref="K42:P42"/>
    <mergeCell ref="Q42:V42"/>
    <mergeCell ref="W42:AB42"/>
    <mergeCell ref="AC42:AH42"/>
    <mergeCell ref="B43:B45"/>
    <mergeCell ref="C43:C45"/>
    <mergeCell ref="D43:D45"/>
    <mergeCell ref="E44:J44"/>
    <mergeCell ref="K44:P44"/>
    <mergeCell ref="Q44:V44"/>
    <mergeCell ref="W44:AB44"/>
    <mergeCell ref="AC44:AH44"/>
    <mergeCell ref="E45:J45"/>
    <mergeCell ref="K45:P45"/>
    <mergeCell ref="Q45:V45"/>
    <mergeCell ref="W45:AB45"/>
    <mergeCell ref="AC45:AH45"/>
    <mergeCell ref="B46:B48"/>
    <mergeCell ref="C46:C48"/>
    <mergeCell ref="D46:D48"/>
    <mergeCell ref="E47:J47"/>
    <mergeCell ref="K47:P47"/>
    <mergeCell ref="Q47:V47"/>
    <mergeCell ref="W47:AB47"/>
    <mergeCell ref="AC47:AH47"/>
    <mergeCell ref="E48:J48"/>
    <mergeCell ref="K48:P48"/>
    <mergeCell ref="Q48:V48"/>
    <mergeCell ref="W48:AB48"/>
    <mergeCell ref="AC48:AH48"/>
    <mergeCell ref="B49:B51"/>
    <mergeCell ref="C49:C51"/>
    <mergeCell ref="D49:D51"/>
    <mergeCell ref="E50:J50"/>
    <mergeCell ref="K50:P50"/>
    <mergeCell ref="Q50:V50"/>
    <mergeCell ref="W50:AB50"/>
    <mergeCell ref="AC50:AH50"/>
    <mergeCell ref="E51:J51"/>
    <mergeCell ref="K51:P51"/>
    <mergeCell ref="Q51:V51"/>
    <mergeCell ref="W51:AB51"/>
    <mergeCell ref="AC51:AH51"/>
    <mergeCell ref="B52:B54"/>
    <mergeCell ref="C52:C54"/>
    <mergeCell ref="D52:D54"/>
    <mergeCell ref="E53:J53"/>
    <mergeCell ref="K53:P53"/>
    <mergeCell ref="Q53:V53"/>
    <mergeCell ref="W53:AB53"/>
    <mergeCell ref="AC53:AH53"/>
    <mergeCell ref="E54:J54"/>
    <mergeCell ref="K54:P54"/>
    <mergeCell ref="Q54:V54"/>
    <mergeCell ref="W54:AB54"/>
    <mergeCell ref="AC54:AH54"/>
    <mergeCell ref="B55:B57"/>
    <mergeCell ref="C55:C57"/>
    <mergeCell ref="D55:D57"/>
    <mergeCell ref="E56:J56"/>
    <mergeCell ref="K56:P56"/>
    <mergeCell ref="Q56:V56"/>
    <mergeCell ref="W56:AB56"/>
    <mergeCell ref="AC56:AH56"/>
    <mergeCell ref="E57:J57"/>
    <mergeCell ref="K57:P57"/>
    <mergeCell ref="Q57:V57"/>
    <mergeCell ref="W57:AB57"/>
    <mergeCell ref="AC57:AH57"/>
    <mergeCell ref="B58:B60"/>
    <mergeCell ref="C58:C60"/>
    <mergeCell ref="D58:D60"/>
    <mergeCell ref="E59:J59"/>
    <mergeCell ref="K59:P59"/>
    <mergeCell ref="Q59:V59"/>
    <mergeCell ref="W59:AB59"/>
    <mergeCell ref="AC59:AH59"/>
    <mergeCell ref="E60:J60"/>
    <mergeCell ref="K60:P60"/>
    <mergeCell ref="Q60:V60"/>
    <mergeCell ref="W60:AB60"/>
    <mergeCell ref="AC60:AH60"/>
    <mergeCell ref="B61:B63"/>
    <mergeCell ref="C61:C63"/>
    <mergeCell ref="D61:D63"/>
    <mergeCell ref="E62:J62"/>
    <mergeCell ref="K62:P62"/>
    <mergeCell ref="Q62:V62"/>
    <mergeCell ref="W62:AB62"/>
    <mergeCell ref="AC62:AH62"/>
    <mergeCell ref="E63:J63"/>
    <mergeCell ref="K63:P63"/>
    <mergeCell ref="Q63:V63"/>
    <mergeCell ref="W63:AB63"/>
    <mergeCell ref="AC63:AH63"/>
    <mergeCell ref="B64:B66"/>
    <mergeCell ref="C64:C66"/>
    <mergeCell ref="D64:D66"/>
    <mergeCell ref="E65:J65"/>
    <mergeCell ref="K65:P65"/>
    <mergeCell ref="Q65:V65"/>
    <mergeCell ref="W65:AB65"/>
    <mergeCell ref="AC65:AH65"/>
    <mergeCell ref="E66:J66"/>
    <mergeCell ref="K66:P66"/>
    <mergeCell ref="Q66:V66"/>
    <mergeCell ref="W66:AB66"/>
    <mergeCell ref="AC66:AH66"/>
    <mergeCell ref="B68:B70"/>
    <mergeCell ref="C68:C70"/>
    <mergeCell ref="D68:D70"/>
    <mergeCell ref="E69:J69"/>
    <mergeCell ref="K69:P69"/>
    <mergeCell ref="Q69:V69"/>
    <mergeCell ref="W69:AB69"/>
    <mergeCell ref="AC69:AH69"/>
    <mergeCell ref="E70:J70"/>
    <mergeCell ref="K70:P70"/>
    <mergeCell ref="Q70:V70"/>
    <mergeCell ref="W70:AB70"/>
    <mergeCell ref="AC70:AH70"/>
    <mergeCell ref="B71:B73"/>
    <mergeCell ref="C71:C73"/>
    <mergeCell ref="D71:D73"/>
    <mergeCell ref="E72:J72"/>
    <mergeCell ref="K72:P72"/>
    <mergeCell ref="Q72:V72"/>
    <mergeCell ref="W72:AB72"/>
    <mergeCell ref="AC72:AH72"/>
    <mergeCell ref="E73:J73"/>
    <mergeCell ref="K73:P73"/>
    <mergeCell ref="Q73:V73"/>
    <mergeCell ref="W73:AB73"/>
    <mergeCell ref="AC73:AH73"/>
    <mergeCell ref="B74:B76"/>
    <mergeCell ref="C74:C76"/>
    <mergeCell ref="D74:D76"/>
    <mergeCell ref="E75:J75"/>
    <mergeCell ref="K75:P75"/>
    <mergeCell ref="Q75:V75"/>
    <mergeCell ref="W75:AB75"/>
    <mergeCell ref="AC75:AH75"/>
    <mergeCell ref="E76:J76"/>
    <mergeCell ref="K76:P76"/>
    <mergeCell ref="Q76:V76"/>
    <mergeCell ref="W76:AB76"/>
    <mergeCell ref="AC76:AH76"/>
    <mergeCell ref="B78:B80"/>
    <mergeCell ref="C78:C80"/>
    <mergeCell ref="D78:D80"/>
    <mergeCell ref="E79:J79"/>
    <mergeCell ref="K79:P79"/>
    <mergeCell ref="Q79:V79"/>
    <mergeCell ref="W79:AB79"/>
    <mergeCell ref="AC79:AH79"/>
    <mergeCell ref="E80:J80"/>
    <mergeCell ref="K80:P80"/>
    <mergeCell ref="Q80:V80"/>
    <mergeCell ref="W80:AB80"/>
    <mergeCell ref="AC80:AH80"/>
    <mergeCell ref="B81:B83"/>
    <mergeCell ref="C81:C83"/>
    <mergeCell ref="D81:D83"/>
    <mergeCell ref="E82:J82"/>
    <mergeCell ref="K82:P82"/>
    <mergeCell ref="Q82:V82"/>
    <mergeCell ref="W82:AB82"/>
    <mergeCell ref="AC82:AH82"/>
    <mergeCell ref="E83:J83"/>
    <mergeCell ref="K83:P83"/>
    <mergeCell ref="Q83:V83"/>
    <mergeCell ref="W83:AB83"/>
    <mergeCell ref="AC83:AH83"/>
    <mergeCell ref="B84:B86"/>
    <mergeCell ref="C84:C86"/>
    <mergeCell ref="D84:D86"/>
    <mergeCell ref="E85:J85"/>
    <mergeCell ref="K85:P85"/>
    <mergeCell ref="Q85:V85"/>
    <mergeCell ref="W85:AB85"/>
    <mergeCell ref="AC85:AH85"/>
    <mergeCell ref="E86:J86"/>
    <mergeCell ref="K86:P86"/>
    <mergeCell ref="Q86:V86"/>
    <mergeCell ref="W86:AB86"/>
    <mergeCell ref="AC86:AH86"/>
    <mergeCell ref="B87:B89"/>
    <mergeCell ref="C87:C89"/>
    <mergeCell ref="D87:D89"/>
    <mergeCell ref="E88:J88"/>
    <mergeCell ref="K88:P88"/>
    <mergeCell ref="Q88:V88"/>
    <mergeCell ref="W88:AB88"/>
    <mergeCell ref="AC88:AH88"/>
    <mergeCell ref="E89:J89"/>
    <mergeCell ref="K89:P89"/>
    <mergeCell ref="Q89:V89"/>
    <mergeCell ref="W89:AB89"/>
    <mergeCell ref="AC89:AH89"/>
    <mergeCell ref="B90:B92"/>
    <mergeCell ref="C90:C92"/>
    <mergeCell ref="D90:D92"/>
    <mergeCell ref="E91:J91"/>
    <mergeCell ref="K91:P91"/>
    <mergeCell ref="Q91:V91"/>
    <mergeCell ref="W91:AB91"/>
    <mergeCell ref="AC91:AH91"/>
    <mergeCell ref="E92:J92"/>
    <mergeCell ref="K92:P92"/>
    <mergeCell ref="Q92:V92"/>
    <mergeCell ref="W92:AB92"/>
    <mergeCell ref="AC92:AH92"/>
    <mergeCell ref="B93:B95"/>
    <mergeCell ref="C93:C95"/>
    <mergeCell ref="D93:D95"/>
    <mergeCell ref="E94:J94"/>
    <mergeCell ref="K94:P94"/>
    <mergeCell ref="Q94:V94"/>
    <mergeCell ref="W94:AB94"/>
    <mergeCell ref="AC94:AH94"/>
    <mergeCell ref="E95:J95"/>
    <mergeCell ref="K95:P95"/>
    <mergeCell ref="Q95:V95"/>
    <mergeCell ref="W95:AB95"/>
    <mergeCell ref="AC95:AH95"/>
    <mergeCell ref="B96:B98"/>
    <mergeCell ref="C96:C98"/>
    <mergeCell ref="D96:D98"/>
    <mergeCell ref="E97:J97"/>
    <mergeCell ref="K97:P97"/>
    <mergeCell ref="Q97:V97"/>
    <mergeCell ref="W97:AB97"/>
    <mergeCell ref="AC97:AH97"/>
    <mergeCell ref="E98:J98"/>
    <mergeCell ref="K98:P98"/>
    <mergeCell ref="Q98:V98"/>
    <mergeCell ref="W98:AB98"/>
    <mergeCell ref="AC98:AH98"/>
    <mergeCell ref="B99:B101"/>
    <mergeCell ref="C99:C101"/>
    <mergeCell ref="D99:D101"/>
    <mergeCell ref="E100:J100"/>
    <mergeCell ref="K100:P100"/>
    <mergeCell ref="Q100:V100"/>
    <mergeCell ref="W100:AB100"/>
    <mergeCell ref="AC100:AH100"/>
    <mergeCell ref="E101:J101"/>
    <mergeCell ref="K101:P101"/>
    <mergeCell ref="Q101:V101"/>
    <mergeCell ref="W101:AB101"/>
    <mergeCell ref="AC101:AH101"/>
    <mergeCell ref="B102:B104"/>
    <mergeCell ref="C102:C104"/>
    <mergeCell ref="D102:D104"/>
    <mergeCell ref="E103:J103"/>
    <mergeCell ref="K103:P103"/>
    <mergeCell ref="Q103:V103"/>
    <mergeCell ref="W103:AB103"/>
    <mergeCell ref="AC103:AH103"/>
    <mergeCell ref="E104:J104"/>
    <mergeCell ref="K104:P104"/>
    <mergeCell ref="Q104:V104"/>
    <mergeCell ref="W104:AB104"/>
    <mergeCell ref="AC104:AH104"/>
    <mergeCell ref="B105:B107"/>
    <mergeCell ref="C105:C107"/>
    <mergeCell ref="D105:D107"/>
    <mergeCell ref="E106:J106"/>
    <mergeCell ref="K106:P106"/>
    <mergeCell ref="Q106:V106"/>
    <mergeCell ref="W106:AB106"/>
    <mergeCell ref="AC106:AH106"/>
    <mergeCell ref="E107:J107"/>
    <mergeCell ref="K107:P107"/>
    <mergeCell ref="Q107:V107"/>
    <mergeCell ref="W107:AB107"/>
    <mergeCell ref="AC107:AH107"/>
    <mergeCell ref="B108:B110"/>
    <mergeCell ref="C108:C110"/>
    <mergeCell ref="D108:D110"/>
    <mergeCell ref="E109:J109"/>
    <mergeCell ref="K109:P109"/>
    <mergeCell ref="Q109:V109"/>
    <mergeCell ref="W109:AB109"/>
    <mergeCell ref="AC109:AH109"/>
    <mergeCell ref="E110:J110"/>
    <mergeCell ref="K110:P110"/>
    <mergeCell ref="Q110:V110"/>
    <mergeCell ref="W110:AB110"/>
    <mergeCell ref="AC110:AH110"/>
    <mergeCell ref="B111:B113"/>
    <mergeCell ref="C111:C113"/>
    <mergeCell ref="D111:D113"/>
    <mergeCell ref="E112:J112"/>
    <mergeCell ref="K112:P112"/>
    <mergeCell ref="Q112:V112"/>
    <mergeCell ref="W112:AB112"/>
    <mergeCell ref="AC112:AH112"/>
    <mergeCell ref="E113:J113"/>
    <mergeCell ref="K113:P113"/>
    <mergeCell ref="Q113:V113"/>
    <mergeCell ref="W113:AB113"/>
    <mergeCell ref="AC113:AH113"/>
    <mergeCell ref="B115:B117"/>
    <mergeCell ref="C115:C117"/>
    <mergeCell ref="D115:D117"/>
    <mergeCell ref="E116:J116"/>
    <mergeCell ref="K116:P116"/>
    <mergeCell ref="Q116:V116"/>
    <mergeCell ref="W116:AB116"/>
    <mergeCell ref="AC116:AH116"/>
    <mergeCell ref="E117:J117"/>
    <mergeCell ref="K117:P117"/>
    <mergeCell ref="Q117:V117"/>
    <mergeCell ref="W117:AB117"/>
    <mergeCell ref="AC117:AH117"/>
    <mergeCell ref="B118:C118"/>
    <mergeCell ref="B119:D119"/>
    <mergeCell ref="E119:H119"/>
    <mergeCell ref="I119:J119"/>
    <mergeCell ref="K119:N119"/>
    <mergeCell ref="O119:P119"/>
    <mergeCell ref="Q119:T119"/>
    <mergeCell ref="U119:V119"/>
    <mergeCell ref="W119:Z119"/>
    <mergeCell ref="AA119:AB119"/>
    <mergeCell ref="AC119:AF119"/>
    <mergeCell ref="AG119:AH119"/>
    <mergeCell ref="B120:D120"/>
    <mergeCell ref="E120:H120"/>
    <mergeCell ref="I120:J120"/>
    <mergeCell ref="K120:N120"/>
    <mergeCell ref="O120:P120"/>
    <mergeCell ref="Q120:T120"/>
    <mergeCell ref="U120:V120"/>
    <mergeCell ref="W120:Z120"/>
    <mergeCell ref="AA120:AB120"/>
    <mergeCell ref="AC120:AF120"/>
    <mergeCell ref="AG120:AH120"/>
  </mergeCells>
  <printOptions/>
  <pageMargins left="0.2361111111111111" right="0.2361111111111111" top="0.7479166666666667" bottom="0.7479166666666667" header="0.5118055555555555" footer="0.31527777777777777"/>
  <pageSetup fitToHeight="0" fitToWidth="1" horizontalDpi="300" verticalDpi="300" orientation="landscape" paperSize="77"/>
  <headerFooter alignWithMargins="0">
    <oddFooter>&amp;C&amp;P - &amp;N</oddFooter>
  </headerFooter>
  <rowBreaks count="2" manualBreakCount="2">
    <brk id="48" max="255" man="1"/>
    <brk id="8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2017-03-22T13:40:22Z</dcterms:modified>
  <cp:category/>
  <cp:version/>
  <cp:contentType/>
  <cp:contentStatus/>
</cp:coreProperties>
</file>